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9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binary" PartName="/xl/metadata"/>
  <Override ContentType="application/binary" PartName="/xl/commentsmeta0"/>
  <Override ContentType="application/binary" PartName="/xl/commentsmeta1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spreadsheetml.comments+xml" PartName="/xl/comments2.xml"/>
  <Override ContentType="application/vnd.openxmlformats-officedocument.drawingml.chart+xml" PartName="/xl/charts/chart1.xml"/>
  <Override ContentType="application/vnd.openxmlformats-officedocument.drawingml.chart+xml" PartName="/xl/charts/chart3.xml"/>
  <Override ContentType="application/vnd.openxmlformats-officedocument.drawingml.chart+xml" PartName="/xl/charts/chart2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apa" sheetId="1" r:id="rId4"/>
    <sheet state="visible" name="1. RESULTADO RESUMIDO" sheetId="2" r:id="rId5"/>
    <sheet state="visible" name="2. CÁLCULO DO IQE IMA" sheetId="3" r:id="rId6"/>
    <sheet state="visible" name="3. CÁLCULO DO IQE IAE" sheetId="4" r:id="rId7"/>
    <sheet state="hidden" name="Planilha1" sheetId="5" r:id="rId8"/>
    <sheet state="hidden" name="INSE ANDERSON" sheetId="6" r:id="rId9"/>
    <sheet state="visible" name="4. CÁLCULO DO IQS" sheetId="7" r:id="rId10"/>
    <sheet state="visible" name="5. CÁLCULO DA PARTE IGUALITÁRIA" sheetId="8" r:id="rId11"/>
    <sheet state="visible" name="6. CÁLCULO DO CQSoc" sheetId="9" r:id="rId12"/>
    <sheet state="hidden" name="ICMS social com INSE" sheetId="10" r:id="rId13"/>
    <sheet state="hidden" name="ICMS por região" sheetId="11" r:id="rId14"/>
  </sheets>
  <definedNames>
    <definedName name="Excel_BuiltIn__FilterDatabase_4_1">#REF!</definedName>
    <definedName name="Excel_BuiltIn_Print_Titles_2_1">#REF!</definedName>
    <definedName name="Excel_BuiltIn_Print_Titles_7_1">#REF!</definedName>
    <definedName name="Excel_BuiltIn__FilterDatabase_4">#REF!</definedName>
    <definedName name="Excel_BuiltIn__FilterDatabase_9">#REF!</definedName>
    <definedName name="iv">#REF!</definedName>
  </definedNames>
  <calcPr/>
  <extLst>
    <ext uri="GoogleSheetsCustomDataVersion2">
      <go:sheetsCustomData xmlns:go="http://customooxmlschemas.google.com/" r:id="rId15" roundtripDataChecksum="HmF3MB63r+65Twr0Y53dOFotwOyoLxm9VQ9/2VBEqik="/>
    </ext>
  </extLst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V1">
      <text>
        <t xml:space="preserve">======
ID#AAABxh18EmY
tc={341F02A0-E0F0-4AF6-AF94-BBA38DFEC55E}    (2025-12-15 19:34:58)
[Comentário encadeado]
Sua versão do Excel permite que você leia este comentário encadeado, no entanto, as edições serão removidas se o arquivo for aberto em uma versão mais recente do Excel. Saiba mais: https://go.microsoft.com/fwlink/?linkid=870924
Comentário:
    Consideramos o INSE do inep</t>
      </text>
    </comment>
  </commentList>
  <extLst>
    <ext uri="GoogleSheetsCustomDataVersion2">
      <go:sheetsCustomData xmlns:go="http://customooxmlschemas.google.com/" r:id="rId1" roundtripDataSignature="AMtx7mgc+Ts1H4FoU8Lv5mcTqHja/Y4EFA=="/>
    </ext>
  </extLst>
</comments>
</file>

<file path=xl/comments2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F3">
      <text>
        <t xml:space="preserve">======
ID#AAABxh18Emo
tc={CA845AF4-7604-4630-ACF0-7B0323452A61}    (2025-12-15 19:34:58)
[Comentário encadeado]
Sua versão do Excel permite que você leia este comentário encadeado, no entanto, as edições serão removidas se o arquivo for aberto em uma versão mais recente do Excel. Saiba mais: https://go.microsoft.com/fwlink/?linkid=870924
Comentário:
    CQSoc = 10%∙IQE + 1%∙IQS + 14%∙(Quota fixa)</t>
      </text>
    </comment>
    <comment authorId="0" ref="G3">
      <text>
        <t xml:space="preserve">======
ID#AAABxh18EmU
tc={B3470EFF-46BD-4D39-8250-5AD432E16950}    (2025-12-15 19:34:58)
[Comentário encadeado]
Sua versão do Excel permite que você leia este comentário encadeado, no entanto, as edições serão removidas se o arquivo for aberto em uma versão mais recente do Excel. Saiba mais: https://go.microsoft.com/fwlink/?linkid=870924
Comentário:
    Considerando conta igualitária (como é hoje)</t>
      </text>
    </comment>
    <comment authorId="0" ref="J3">
      <text>
        <t xml:space="preserve">======
ID#AAABxh18EmQ
tc={C02A3BB5-11B8-4349-B4F0-CDAB7AFFA1E8}    (2025-12-15 19:34:58)
[Comentário encadeado]
Sua versão do Excel permite que você leia este comentário encadeado, no entanto, as edições serão removidas se o arquivo for aberto em uma versão mais recente do Excel. Saiba mais: https://go.microsoft.com/fwlink/?linkid=870924
Comentário:
    Esse procedimento pode ser feito até nenhum município não apresenta variação em seu índice em mais ou menos 25%</t>
      </text>
    </comment>
  </commentList>
  <extLst>
    <ext uri="GoogleSheetsCustomDataVersion2">
      <go:sheetsCustomData xmlns:go="http://customooxmlschemas.google.com/" r:id="rId1" roundtripDataSignature="AMtx7mjBapBRtJexoetP7e9rSYP8O5DoAQ=="/>
    </ext>
  </extLst>
</comments>
</file>

<file path=xl/sharedStrings.xml><?xml version="1.0" encoding="utf-8"?>
<sst xmlns="http://schemas.openxmlformats.org/spreadsheetml/2006/main" count="7488" uniqueCount="407">
  <si>
    <t>ÍNDICES DE QUALIDADE, PARTICIPAÇÕES COM RELAÇÃO AO TOTAL DA CATEGORIA E COEFICIENTES DE RATEIO
IQE, IQS e CQSoc definitivos apurados em 2025 para repartição do ICMS-Municípios em 2026</t>
  </si>
  <si>
    <t>Municípios</t>
  </si>
  <si>
    <t>Educação</t>
  </si>
  <si>
    <t>Saúde</t>
  </si>
  <si>
    <t>Índice Igualitário</t>
  </si>
  <si>
    <t>CQSocial</t>
  </si>
  <si>
    <t>CQSocial final 
(reescalonado)
(base 25%)¹</t>
  </si>
  <si>
    <t>CQSocial final
(reescalonado)
(base 100%)²</t>
  </si>
  <si>
    <t>Índice</t>
  </si>
  <si>
    <t>Participação</t>
  </si>
  <si>
    <t>Coeficiente de Rateio</t>
  </si>
  <si>
    <t>COD IBGE</t>
  </si>
  <si>
    <t>IQEi</t>
  </si>
  <si>
    <t>IQEi/ΣiIQEi</t>
  </si>
  <si>
    <t>(IQEi/ΣiIQEi) x 18%</t>
  </si>
  <si>
    <t>IQSi</t>
  </si>
  <si>
    <t>IQSi/ΣIQSi</t>
  </si>
  <si>
    <t>(IQSi/ΣIQSi) x 3%</t>
  </si>
  <si>
    <t>Índice fixo</t>
  </si>
  <si>
    <t>Índice fixo x 4%</t>
  </si>
  <si>
    <t>Amparo de São Francisco</t>
  </si>
  <si>
    <t>Aquidabã</t>
  </si>
  <si>
    <t>Aracaju</t>
  </si>
  <si>
    <t>Arauá</t>
  </si>
  <si>
    <t>Areia Branca</t>
  </si>
  <si>
    <t>Barra dos Coqueiros</t>
  </si>
  <si>
    <t>Boquim</t>
  </si>
  <si>
    <t>Brejo Grande</t>
  </si>
  <si>
    <t>Campo do Brito</t>
  </si>
  <si>
    <t>Canhoba</t>
  </si>
  <si>
    <t>Canindé de São Francisco</t>
  </si>
  <si>
    <t>Capela</t>
  </si>
  <si>
    <t>Carira</t>
  </si>
  <si>
    <t>Carmópolis</t>
  </si>
  <si>
    <t>Cedro de São João</t>
  </si>
  <si>
    <t>Cristinápolis</t>
  </si>
  <si>
    <t>Cumbe</t>
  </si>
  <si>
    <t>Divina Pastora</t>
  </si>
  <si>
    <t>Estância</t>
  </si>
  <si>
    <t>Feira Nova</t>
  </si>
  <si>
    <t>Frei Paulo</t>
  </si>
  <si>
    <t>Gararu</t>
  </si>
  <si>
    <t>General Maynard</t>
  </si>
  <si>
    <t>Gracho Cardoso</t>
  </si>
  <si>
    <t>Ilha das Flores</t>
  </si>
  <si>
    <t>Indiaroba</t>
  </si>
  <si>
    <t>Itabaiana</t>
  </si>
  <si>
    <t>Itabaianinha</t>
  </si>
  <si>
    <t>Itabi</t>
  </si>
  <si>
    <t>Itaporanga d'Ajuda</t>
  </si>
  <si>
    <t>Japaratuba</t>
  </si>
  <si>
    <t>Japoatã</t>
  </si>
  <si>
    <t>Lagarto</t>
  </si>
  <si>
    <t>Laranjeiras</t>
  </si>
  <si>
    <t>Macambira</t>
  </si>
  <si>
    <t>Malhada dos Bois</t>
  </si>
  <si>
    <t>Malhador</t>
  </si>
  <si>
    <t>Maruim</t>
  </si>
  <si>
    <t>Moita Bonita</t>
  </si>
  <si>
    <t>Monte Alegre de Sergipe</t>
  </si>
  <si>
    <t>Muribeca</t>
  </si>
  <si>
    <t>Neópolis</t>
  </si>
  <si>
    <t>Nossa Senhora Aparecida</t>
  </si>
  <si>
    <t>Nossa Senhora da Glória</t>
  </si>
  <si>
    <t>Nossa Senhora das Dores</t>
  </si>
  <si>
    <t>Nossa Senhora de Lourdes</t>
  </si>
  <si>
    <t>Nossa Senhora do Socorro</t>
  </si>
  <si>
    <t>Pacatuba</t>
  </si>
  <si>
    <t>Pedra Mole</t>
  </si>
  <si>
    <t>Pedrinhas</t>
  </si>
  <si>
    <t>Pinhão</t>
  </si>
  <si>
    <t>Pirambu</t>
  </si>
  <si>
    <t>Poço Redondo</t>
  </si>
  <si>
    <t>Poço Verde</t>
  </si>
  <si>
    <t>Porto da Folha</t>
  </si>
  <si>
    <t>Propriá</t>
  </si>
  <si>
    <t>Riachão do Dantas</t>
  </si>
  <si>
    <t>Riachuelo</t>
  </si>
  <si>
    <t>Ribeirópolis</t>
  </si>
  <si>
    <t>Rosário do Catete</t>
  </si>
  <si>
    <t>Salgado</t>
  </si>
  <si>
    <t>Santa Luzia do Itanhy</t>
  </si>
  <si>
    <t>Santana do São Francisco</t>
  </si>
  <si>
    <t>Santa Rosa de Lima</t>
  </si>
  <si>
    <t>Santo Amaro das Brotas</t>
  </si>
  <si>
    <t>São Cristóvão</t>
  </si>
  <si>
    <t>São Domingos</t>
  </si>
  <si>
    <t>São Francisco</t>
  </si>
  <si>
    <t>São Miguel do Aleixo</t>
  </si>
  <si>
    <t>Simão Dias</t>
  </si>
  <si>
    <t>Siriri</t>
  </si>
  <si>
    <t>Telha</t>
  </si>
  <si>
    <t>Tobias Barreto</t>
  </si>
  <si>
    <t>Tomar do Geru</t>
  </si>
  <si>
    <t>Umbaúba</t>
  </si>
  <si>
    <t>1 Reescalonamento realizado conforme Anexo IV do Decreto nº 40.540, de 05 de março de 2020, para garantir que nenhum ente municipal tenha variação superior a 25%.
2 Nessa coluna, o CQSoc foi transformado para uma base de 100%, de modo que a soma de todos os CQSoc seja igual a 100%, ao passo que na coluna anterior a soma de todos os CQSoc é igual a 25%.</t>
  </si>
  <si>
    <t>Dados dos indicadores do IQF</t>
  </si>
  <si>
    <t>Dados dos indicadores do IQA</t>
  </si>
  <si>
    <t>Cálculo do IQMi (Matematica)</t>
  </si>
  <si>
    <t>Cálculo do IQLP (Língua Portuguesa)</t>
  </si>
  <si>
    <t>Cálculo do IQF</t>
  </si>
  <si>
    <t>Cálculo do IQA</t>
  </si>
  <si>
    <t>IQA</t>
  </si>
  <si>
    <t>IMA</t>
  </si>
  <si>
    <t>IQE</t>
  </si>
  <si>
    <r>
      <rPr>
        <rFont val="Arial"/>
        <b/>
        <color theme="1"/>
        <sz val="8.0"/>
      </rPr>
      <t>Participação IQEi/</t>
    </r>
    <r>
      <rPr>
        <rFont val="Calibri"/>
        <b/>
        <color theme="1"/>
        <sz val="8.0"/>
      </rPr>
      <t>∑IQEi</t>
    </r>
  </si>
  <si>
    <t>COEFICIENTE DE RATEIO IQEi/∑IQEi*18%*100</t>
  </si>
  <si>
    <t>Taxa média de aprovação nas primeiras cinco séries do EF de 9 anos (%) (2024)</t>
  </si>
  <si>
    <t>Percentual de Participação nos Exames</t>
  </si>
  <si>
    <t>Média das notas dos alunos da 5ª série do EF de 9 anos no exame considerado</t>
  </si>
  <si>
    <t>Classificação dos Alunos da 5ª série do EF de 9 anos no exame considerado (%)</t>
  </si>
  <si>
    <t>Percentual de Participação nos Exames da Alfabetização</t>
  </si>
  <si>
    <t>Média das notas dos alunos da 2ª série do EF de 9 anos no exame da alfabetização</t>
  </si>
  <si>
    <t>Classificação dos alunos da 2ª série do EF de 9 anos no exame da alfabetização</t>
  </si>
  <si>
    <t>Classificação dos alunos da 2ª série do EF de 9 anos no exame da alfabetização (%)</t>
  </si>
  <si>
    <t>ΔAMi = Ami(2024) - Ami(2023)</t>
  </si>
  <si>
    <t>ΔAMi^n</t>
  </si>
  <si>
    <t>IQMI</t>
  </si>
  <si>
    <t>ΔALPi = ALPi(2024) - ALP(2023)</t>
  </si>
  <si>
    <t>ΔALPi^n</t>
  </si>
  <si>
    <t>IQLPI</t>
  </si>
  <si>
    <t>IQFi</t>
  </si>
  <si>
    <t>ΔEAi</t>
  </si>
  <si>
    <t>ΔEAi^N</t>
  </si>
  <si>
    <t>SAESE 2023</t>
  </si>
  <si>
    <t>SAESE 2024</t>
  </si>
  <si>
    <t>Município</t>
  </si>
  <si>
    <t>Mat.</t>
  </si>
  <si>
    <t>L.P.</t>
  </si>
  <si>
    <t>MÉDIA 2023</t>
  </si>
  <si>
    <t>MÉDIA 2024</t>
  </si>
  <si>
    <t>Muito Crítico</t>
  </si>
  <si>
    <t>Adequado</t>
  </si>
  <si>
    <t>Não Alfabetizados</t>
  </si>
  <si>
    <t>Alfabetização Incompleta</t>
  </si>
  <si>
    <t>Alfabetização Desejável</t>
  </si>
  <si>
    <t>AJFM</t>
  </si>
  <si>
    <t>AMi</t>
  </si>
  <si>
    <t>APMi</t>
  </si>
  <si>
    <t>AJFLP</t>
  </si>
  <si>
    <t>ALPi</t>
  </si>
  <si>
    <t>APLPi</t>
  </si>
  <si>
    <t>AJAi</t>
  </si>
  <si>
    <t>AAi</t>
  </si>
  <si>
    <t>EAi</t>
  </si>
  <si>
    <t>MUNICÍPIO</t>
  </si>
  <si>
    <t>FATOR DE EQUIDADE DE APRENDIZAGEM PARA CADA QUARTIL DO INSE</t>
  </si>
  <si>
    <t>EQUIDADE EDUCACIONAL</t>
  </si>
  <si>
    <t>ÍNDICE MUNICIPAL DE AUMENTO DA EQUIDADE</t>
  </si>
  <si>
    <t>FE25</t>
  </si>
  <si>
    <t>FE50</t>
  </si>
  <si>
    <t>FE100</t>
  </si>
  <si>
    <t>Ei</t>
  </si>
  <si>
    <t>EEI</t>
  </si>
  <si>
    <t>IAE</t>
  </si>
  <si>
    <t>CO_MUNIC</t>
  </si>
  <si>
    <t>INSE</t>
  </si>
  <si>
    <t>2800308</t>
  </si>
  <si>
    <t>2800605</t>
  </si>
  <si>
    <t>2805406</t>
  </si>
  <si>
    <t>2805109</t>
  </si>
  <si>
    <t>2802106</t>
  </si>
  <si>
    <t>2800407</t>
  </si>
  <si>
    <t>2802809</t>
  </si>
  <si>
    <t>2802403</t>
  </si>
  <si>
    <t>2805604</t>
  </si>
  <si>
    <t>2804706</t>
  </si>
  <si>
    <t>2802908</t>
  </si>
  <si>
    <t>2806008</t>
  </si>
  <si>
    <t>2800506</t>
  </si>
  <si>
    <t>2803906</t>
  </si>
  <si>
    <t>2801009</t>
  </si>
  <si>
    <t>2803609</t>
  </si>
  <si>
    <t>2803203</t>
  </si>
  <si>
    <t>2806602</t>
  </si>
  <si>
    <t>2803302</t>
  </si>
  <si>
    <t>2803500</t>
  </si>
  <si>
    <t>2800670</t>
  </si>
  <si>
    <t>2806206</t>
  </si>
  <si>
    <t>2800704</t>
  </si>
  <si>
    <t>2802700</t>
  </si>
  <si>
    <t>2804409</t>
  </si>
  <si>
    <t>2802205</t>
  </si>
  <si>
    <t>2804201</t>
  </si>
  <si>
    <t>2804508</t>
  </si>
  <si>
    <t>2801900</t>
  </si>
  <si>
    <t>2804607</t>
  </si>
  <si>
    <t>2801306</t>
  </si>
  <si>
    <t>2804805</t>
  </si>
  <si>
    <t>2802304</t>
  </si>
  <si>
    <t>2803708</t>
  </si>
  <si>
    <t>2801108</t>
  </si>
  <si>
    <t>2805703</t>
  </si>
  <si>
    <t>2803401</t>
  </si>
  <si>
    <t>2800209</t>
  </si>
  <si>
    <t>2806404</t>
  </si>
  <si>
    <t>2806701</t>
  </si>
  <si>
    <t>2805505</t>
  </si>
  <si>
    <t>2807105</t>
  </si>
  <si>
    <t>2807402</t>
  </si>
  <si>
    <t>2805802</t>
  </si>
  <si>
    <t>Municipio</t>
  </si>
  <si>
    <t>POR 1Muito Crítico 25</t>
  </si>
  <si>
    <t>POR 2Intermediário 25</t>
  </si>
  <si>
    <t>POR 3Adequado 25</t>
  </si>
  <si>
    <t>POR 4Avançado 25</t>
  </si>
  <si>
    <t>POR 1Muito Crítico 75</t>
  </si>
  <si>
    <t>POR 2Intermediário 75</t>
  </si>
  <si>
    <t>POR 3Adequado 75</t>
  </si>
  <si>
    <t>POR 4Avançado 75</t>
  </si>
  <si>
    <t>FEQA25</t>
  </si>
  <si>
    <t>FEQA75</t>
  </si>
  <si>
    <t>FSE</t>
  </si>
  <si>
    <t>FSE_MODELO_1</t>
  </si>
  <si>
    <t>PORT25</t>
  </si>
  <si>
    <t>PORT75</t>
  </si>
  <si>
    <t>POR 1Muito Crítico 100</t>
  </si>
  <si>
    <t>POR 2Intermediário 100</t>
  </si>
  <si>
    <t>POR 3Adequado 100</t>
  </si>
  <si>
    <t>POR 4Avançado 100</t>
  </si>
  <si>
    <t>MEDIA_INSE</t>
  </si>
  <si>
    <t>EQ</t>
  </si>
  <si>
    <t>FSE_MODELO_2</t>
  </si>
  <si>
    <t>PORT100</t>
  </si>
  <si>
    <t>2800100</t>
  </si>
  <si>
    <t>2801207</t>
  </si>
  <si>
    <t>2801405</t>
  </si>
  <si>
    <t>2801504</t>
  </si>
  <si>
    <t>2801603</t>
  </si>
  <si>
    <t>2801702</t>
  </si>
  <si>
    <t>2802007</t>
  </si>
  <si>
    <t>2802502</t>
  </si>
  <si>
    <t>2802601</t>
  </si>
  <si>
    <t>2803005</t>
  </si>
  <si>
    <t>2803104</t>
  </si>
  <si>
    <t>2803807</t>
  </si>
  <si>
    <t>2804003</t>
  </si>
  <si>
    <t>2804102</t>
  </si>
  <si>
    <t>2804300</t>
  </si>
  <si>
    <t>2804458</t>
  </si>
  <si>
    <t>2804904</t>
  </si>
  <si>
    <t>2805000</t>
  </si>
  <si>
    <t>2805208</t>
  </si>
  <si>
    <t>2805307</t>
  </si>
  <si>
    <t>2805901</t>
  </si>
  <si>
    <t>2806107</t>
  </si>
  <si>
    <t>2806305</t>
  </si>
  <si>
    <t>2806503</t>
  </si>
  <si>
    <t>2806800</t>
  </si>
  <si>
    <t>2806909</t>
  </si>
  <si>
    <t>2807006</t>
  </si>
  <si>
    <t>2807204</t>
  </si>
  <si>
    <t>2807303</t>
  </si>
  <si>
    <t>2807501</t>
  </si>
  <si>
    <t>2807600</t>
  </si>
  <si>
    <t>MÉDIA MOVEL DE CADA MUNICIPIO 2023 E 2024</t>
  </si>
  <si>
    <t>DISTÂNCIA DA MORTALIDADE INFANTIL PARA CADA MUNICÍPIO "i" (DMi)</t>
  </si>
  <si>
    <r>
      <rPr>
        <rFont val="Arial"/>
        <b/>
        <color theme="1"/>
        <sz val="8.0"/>
      </rPr>
      <t>VARIAÇÃO DA DMi E DA DM</t>
    </r>
    <r>
      <rPr>
        <rFont val="Arial"/>
        <b/>
        <color theme="1"/>
        <sz val="8.0"/>
        <vertAlign val="superscript"/>
      </rPr>
      <t>N</t>
    </r>
    <r>
      <rPr>
        <rFont val="Arial"/>
        <b/>
        <color theme="1"/>
        <sz val="8.0"/>
      </rPr>
      <t>i DE 2023 PARA 2024</t>
    </r>
  </si>
  <si>
    <t>APURAÇÃO DO IMIi</t>
  </si>
  <si>
    <t>PERCENTUAL DE GESTANTES QUE FIZERAM AO MENOS 7 CONSULTAS DE PRÉ-NATAL (%)</t>
  </si>
  <si>
    <t>VARIAÇÃO DA PCPi E DA PCPNi  DE 2023 PARA 2024</t>
  </si>
  <si>
    <t>APURAÇÃO DO ICPi</t>
  </si>
  <si>
    <t>Participação IQSi/∑IQSi</t>
  </si>
  <si>
    <t>COEFICIENTE DE RATEIO IQSi/∑IQSi*3%*100</t>
  </si>
  <si>
    <t>REGIÃO</t>
  </si>
  <si>
    <t>MMTMIi 2023</t>
  </si>
  <si>
    <t>MMTMIi 2024</t>
  </si>
  <si>
    <t>DMi 2023</t>
  </si>
  <si>
    <t>DMi 2024</t>
  </si>
  <si>
    <t>ΔDMi 2024-2023</t>
  </si>
  <si>
    <t>ΔDMNi 2024-2023</t>
  </si>
  <si>
    <t>DMi/ΣDMi</t>
  </si>
  <si>
    <r>
      <rPr>
        <rFont val="Arial"/>
        <b/>
        <color theme="1"/>
        <sz val="8.0"/>
      </rPr>
      <t>ΔDM</t>
    </r>
    <r>
      <rPr>
        <rFont val="Arial"/>
        <b/>
        <color theme="1"/>
        <sz val="8.0"/>
        <vertAlign val="superscript"/>
      </rPr>
      <t>N</t>
    </r>
    <r>
      <rPr>
        <rFont val="Arial"/>
        <b/>
        <color theme="1"/>
        <sz val="8.0"/>
      </rPr>
      <t>i/ΣΔDM</t>
    </r>
    <r>
      <rPr>
        <rFont val="Arial"/>
        <b/>
        <color theme="1"/>
        <sz val="8.0"/>
        <vertAlign val="superscript"/>
      </rPr>
      <t>N</t>
    </r>
    <r>
      <rPr>
        <rFont val="Arial"/>
        <b/>
        <color theme="1"/>
        <sz val="8.0"/>
      </rPr>
      <t>i</t>
    </r>
  </si>
  <si>
    <t>ITMi</t>
  </si>
  <si>
    <t>PCPi (%7+ CONS 2023)</t>
  </si>
  <si>
    <t>PCPi (%7+ CONS 2024)</t>
  </si>
  <si>
    <t>ΔPCPi 2024-2023</t>
  </si>
  <si>
    <t>ΔPCPNi 2024-2023</t>
  </si>
  <si>
    <t>PCPi/ΣPCPi</t>
  </si>
  <si>
    <r>
      <rPr>
        <rFont val="Arial"/>
        <b/>
        <color theme="1"/>
        <sz val="8.0"/>
      </rPr>
      <t>ΔPCP</t>
    </r>
    <r>
      <rPr>
        <rFont val="Arial"/>
        <b/>
        <color theme="1"/>
        <sz val="8.0"/>
        <vertAlign val="superscript"/>
      </rPr>
      <t>N</t>
    </r>
    <r>
      <rPr>
        <rFont val="Arial"/>
        <b/>
        <color theme="1"/>
        <sz val="8.0"/>
      </rPr>
      <t>i/ΣΔPCP</t>
    </r>
    <r>
      <rPr>
        <rFont val="Arial"/>
        <b/>
        <color theme="1"/>
        <sz val="8.0"/>
        <vertAlign val="superscript"/>
      </rPr>
      <t>N</t>
    </r>
    <r>
      <rPr>
        <rFont val="Arial"/>
        <b/>
        <color theme="1"/>
        <sz val="8.0"/>
      </rPr>
      <t>i</t>
    </r>
  </si>
  <si>
    <t>ICPi</t>
  </si>
  <si>
    <t>IQS</t>
  </si>
  <si>
    <t>PROPRIÁ</t>
  </si>
  <si>
    <t>AMPARO DE SÃO FRANCISCO</t>
  </si>
  <si>
    <t>AQUIDABÃ</t>
  </si>
  <si>
    <t>ARACAJU</t>
  </si>
  <si>
    <t>ESTÂNCIA</t>
  </si>
  <si>
    <t>ARAUÁ</t>
  </si>
  <si>
    <t>ITABAIANA</t>
  </si>
  <si>
    <t>AREIA BRANCA</t>
  </si>
  <si>
    <t>BARRA DOS COQUEIROS</t>
  </si>
  <si>
    <t>BOQUIM</t>
  </si>
  <si>
    <t>BREJO GRANDE</t>
  </si>
  <si>
    <t>CAMPO DO BRITO</t>
  </si>
  <si>
    <t>CANHOBA</t>
  </si>
  <si>
    <t>GLÓRIA</t>
  </si>
  <si>
    <t>CANINDÉ DE SÃO FRANCISCO</t>
  </si>
  <si>
    <t>SOCORRO</t>
  </si>
  <si>
    <t>CAPELA</t>
  </si>
  <si>
    <t>CARIRA</t>
  </si>
  <si>
    <t>CARMÓPOLIS</t>
  </si>
  <si>
    <t>CEDRO DE SÃO JOÃO</t>
  </si>
  <si>
    <t>CRISTINÁPOLIS</t>
  </si>
  <si>
    <t>CUMBE</t>
  </si>
  <si>
    <t>DIVINA PASTORA</t>
  </si>
  <si>
    <t>FEIRA NOVA</t>
  </si>
  <si>
    <t>FREI PAULO</t>
  </si>
  <si>
    <t>GARARU</t>
  </si>
  <si>
    <t>GENERAL MAYNARD</t>
  </si>
  <si>
    <t>GRACHO CARDOSO</t>
  </si>
  <si>
    <t>ILHA DAS FLORES</t>
  </si>
  <si>
    <t>INDIAROBA</t>
  </si>
  <si>
    <t>ITABAIANINHA</t>
  </si>
  <si>
    <t>ITABI</t>
  </si>
  <si>
    <t>ITAPORANGA D'AJUDA</t>
  </si>
  <si>
    <t>JAPARATUBA</t>
  </si>
  <si>
    <t>JAPOATÃ</t>
  </si>
  <si>
    <t>LAGARTO</t>
  </si>
  <si>
    <t>LARANJEIRAS</t>
  </si>
  <si>
    <t>MACAMBIRA</t>
  </si>
  <si>
    <t>MALHADA DOS BOIS</t>
  </si>
  <si>
    <t>MALHADOR</t>
  </si>
  <si>
    <t>MARUIM</t>
  </si>
  <si>
    <t>MOITA BONITA</t>
  </si>
  <si>
    <t>MONTE ALEGRE DE SERGIPE</t>
  </si>
  <si>
    <t>MURIBECA</t>
  </si>
  <si>
    <t>NEÓPOLIS</t>
  </si>
  <si>
    <t>NOSSA SENHORA APARECIDA</t>
  </si>
  <si>
    <t>NOSSA SENHORA DA GLÓRIA</t>
  </si>
  <si>
    <t>NOSSA SENHORA DAS DORES</t>
  </si>
  <si>
    <t>NOSSA SENHORA DE LOURDES</t>
  </si>
  <si>
    <t>NOSSA SENHORA DO SOCORRO</t>
  </si>
  <si>
    <t>PACATUBA</t>
  </si>
  <si>
    <t>PEDRA MOLE</t>
  </si>
  <si>
    <t>PEDRINHAS</t>
  </si>
  <si>
    <t>PINHÃO</t>
  </si>
  <si>
    <t>PIRAMBU</t>
  </si>
  <si>
    <t>POÇO REDONDO</t>
  </si>
  <si>
    <t>POÇO VERDE</t>
  </si>
  <si>
    <t>PORTO DA FOLHA</t>
  </si>
  <si>
    <t>RIACHÃO DO DANTAS</t>
  </si>
  <si>
    <t>RIACHUELO</t>
  </si>
  <si>
    <t>RIBEIRÓPOLIS</t>
  </si>
  <si>
    <t>ROSÁRIO DO CATETE</t>
  </si>
  <si>
    <t>SALGADO</t>
  </si>
  <si>
    <t>SANTA LUZIA DO ITANHY</t>
  </si>
  <si>
    <t>SANTANA DO SÃO FRANCISCO</t>
  </si>
  <si>
    <t>SANTA ROSA DE LIMA</t>
  </si>
  <si>
    <t>SANTO AMARO DAS BROTAS</t>
  </si>
  <si>
    <t>SÃO CRISTÓVÃO</t>
  </si>
  <si>
    <t>SÃO DOMINGOS</t>
  </si>
  <si>
    <t>SÃO FRANCISCO</t>
  </si>
  <si>
    <t>SÃO MIGUEL DO ALEIXO</t>
  </si>
  <si>
    <t>SIMÃO DIAS</t>
  </si>
  <si>
    <t>SIRIRI</t>
  </si>
  <si>
    <t>TELHA</t>
  </si>
  <si>
    <t>TOBIAS BARRETO</t>
  </si>
  <si>
    <t>TOMAR DO GERU</t>
  </si>
  <si>
    <t>UMBAÚBA</t>
  </si>
  <si>
    <t>Indice Quota Igualitária</t>
  </si>
  <si>
    <t>Coeficiente da Quota Igualitária (4%)</t>
  </si>
  <si>
    <t>Cálculo do CQSoc (Coeficiente da Quota Social do ICMS)
CQSoc = 18%∙IQE + 3%∙IQS + 4%∙(Quota fixa)</t>
  </si>
  <si>
    <t>Indices</t>
  </si>
  <si>
    <t>CQSocial (25%)
Sem Trava</t>
  </si>
  <si>
    <t>CQSoc 2024</t>
  </si>
  <si>
    <t>Variação Absoluta</t>
  </si>
  <si>
    <t>Variação Relativa</t>
  </si>
  <si>
    <t>1ª Aplicação da trava de variação de mais ou menos 25%</t>
  </si>
  <si>
    <t>2ª Aplicação da trava de variação de mais ou menos 25%</t>
  </si>
  <si>
    <t>CQSocial
(Final)</t>
  </si>
  <si>
    <t>Quota fixa</t>
  </si>
  <si>
    <t>Indice com trava 25% - 1</t>
  </si>
  <si>
    <t>Coluna1</t>
  </si>
  <si>
    <t xml:space="preserve">Padronização </t>
  </si>
  <si>
    <t>Cálculo do CQSoc (Coeficiente da Quota Social do ICMS)</t>
  </si>
  <si>
    <t>CQSoc = 10%∙IQE + 1%∙IQS + 14%∙(Quota fixa)</t>
  </si>
  <si>
    <t>Indice</t>
  </si>
  <si>
    <t>CQSocial (25%) Sem Trava</t>
  </si>
  <si>
    <t>Indice hoje</t>
  </si>
  <si>
    <t>variação Absoluta</t>
  </si>
  <si>
    <t>variação Relativa</t>
  </si>
  <si>
    <t>Trava de variação de mais ou menos 25%</t>
  </si>
  <si>
    <t>IQE NOVO</t>
  </si>
  <si>
    <t>REGIÃO Sáude</t>
  </si>
  <si>
    <t>DRE Educação</t>
  </si>
  <si>
    <t>Planejamento</t>
  </si>
  <si>
    <t>CQSocial (Final)</t>
  </si>
  <si>
    <t>IQE com INSE</t>
  </si>
  <si>
    <t>CQSocial com INSE</t>
  </si>
  <si>
    <t>DRE06</t>
  </si>
  <si>
    <t>Baixo São Francisco</t>
  </si>
  <si>
    <t>DRE05</t>
  </si>
  <si>
    <t>Médio Sertão</t>
  </si>
  <si>
    <t>DEA</t>
  </si>
  <si>
    <t>Grande Aracaju</t>
  </si>
  <si>
    <t>DRE01</t>
  </si>
  <si>
    <t>Sul Sergipano</t>
  </si>
  <si>
    <t>DRE03</t>
  </si>
  <si>
    <t>Agreste Central</t>
  </si>
  <si>
    <t>DRE08</t>
  </si>
  <si>
    <t>DRE09</t>
  </si>
  <si>
    <t>Alto Sertão</t>
  </si>
  <si>
    <t>DRE04</t>
  </si>
  <si>
    <t>Leste Sergipano</t>
  </si>
  <si>
    <t>DRE07</t>
  </si>
  <si>
    <t>DRE02</t>
  </si>
  <si>
    <t>Centro Sul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</si>
</sst>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9">
    <numFmt numFmtId="164" formatCode="0.000000"/>
    <numFmt numFmtId="165" formatCode="0.0000000"/>
    <numFmt numFmtId="166" formatCode="0.0"/>
    <numFmt numFmtId="167" formatCode="0.000"/>
    <numFmt numFmtId="168" formatCode="0.0000"/>
    <numFmt numFmtId="169" formatCode="#,##0.0000"/>
    <numFmt numFmtId="170" formatCode="0.00000"/>
    <numFmt numFmtId="171" formatCode="0.00000000"/>
    <numFmt numFmtId="172" formatCode="0.000000000"/>
    <numFmt numFmtId="173" formatCode="_-* #,##0.0000_-;\-* #,##0.0000_-;_-* &quot;-&quot;??_-;_-@"/>
    <numFmt numFmtId="174" formatCode="0.00000000000"/>
    <numFmt numFmtId="175" formatCode="0.000000000000"/>
    <numFmt numFmtId="176" formatCode="_-* #,##0.00000_-;\-* #,##0.00000_-;_-* &quot;-&quot;??_-;_-@"/>
    <numFmt numFmtId="177" formatCode="_-* #,##0.00000_-;\-* #,##0.00000_-;_-* &quot;-&quot;?????_-;_-@"/>
    <numFmt numFmtId="178" formatCode="0.0000000000"/>
    <numFmt numFmtId="179" formatCode="0.000000000000000"/>
    <numFmt numFmtId="180" formatCode="0.0000000000000000"/>
    <numFmt numFmtId="181" formatCode="_-* #,##0.00000000_-;\-* #,##0.00000000_-;_-* &quot;-&quot;??_-;_-@"/>
    <numFmt numFmtId="182" formatCode="_-* #,##0.0000000_-;\-* #,##0.0000000_-;_-* &quot;-&quot;??_-;_-@"/>
  </numFmts>
  <fonts count="23">
    <font>
      <sz val="8.0"/>
      <color rgb="FF000000"/>
      <name val="Arial"/>
      <scheme val="minor"/>
    </font>
    <font>
      <b/>
      <sz val="12.0"/>
      <color theme="1"/>
      <name val="Arial"/>
    </font>
    <font/>
    <font>
      <sz val="12.0"/>
      <color theme="1"/>
      <name val="Arial"/>
    </font>
    <font>
      <sz val="10.0"/>
      <color theme="1"/>
      <name val="Arial"/>
    </font>
    <font>
      <b/>
      <color theme="1"/>
      <name val="Arial"/>
    </font>
    <font>
      <b/>
      <sz val="8.0"/>
      <color theme="1"/>
      <name val="Arial"/>
    </font>
    <font>
      <b/>
      <sz val="8.0"/>
      <color theme="1"/>
      <name val="Calibri"/>
    </font>
    <font>
      <sz val="8.0"/>
      <color theme="1"/>
      <name val="Arial"/>
    </font>
    <font>
      <color theme="1"/>
      <name val="Arial"/>
    </font>
    <font>
      <sz val="8.0"/>
      <color rgb="FF000000"/>
      <name val="Arial"/>
    </font>
    <font>
      <sz val="8.0"/>
      <color rgb="FFFF0000"/>
      <name val="Arial"/>
    </font>
    <font>
      <b/>
      <sz val="11.0"/>
      <color theme="1"/>
      <name val="Calibri"/>
    </font>
    <font>
      <b/>
      <sz val="10.0"/>
      <color theme="1"/>
      <name val="Calibri"/>
    </font>
    <font>
      <i/>
      <sz val="8.0"/>
      <color theme="1"/>
      <name val="Arial"/>
    </font>
    <font>
      <sz val="8.0"/>
      <color theme="1"/>
      <name val="Lustria"/>
    </font>
    <font>
      <sz val="8.0"/>
      <color theme="0"/>
      <name val="Arial"/>
    </font>
    <font>
      <b/>
      <sz val="26.0"/>
      <color rgb="FFFF0000"/>
      <name val="Calibri"/>
    </font>
    <font>
      <b/>
      <sz val="20.0"/>
      <color rgb="FFFF0000"/>
      <name val="Calibri"/>
    </font>
    <font>
      <b/>
      <sz val="8.0"/>
      <color theme="1"/>
      <name val="Times New Roman"/>
    </font>
    <font>
      <sz val="9.0"/>
      <color theme="1"/>
      <name val="Times New Roman"/>
    </font>
    <font>
      <sz val="10.0"/>
      <color theme="1"/>
      <name val="Times New Roman"/>
    </font>
    <font>
      <sz val="8.0"/>
      <color theme="1"/>
      <name val="Times New Roman"/>
    </font>
  </fonts>
  <fills count="19">
    <fill>
      <patternFill patternType="none"/>
    </fill>
    <fill>
      <patternFill patternType="lightGray"/>
    </fill>
    <fill>
      <patternFill patternType="solid">
        <fgColor rgb="FFFFFF99"/>
        <bgColor rgb="FFFFFF99"/>
      </patternFill>
    </fill>
    <fill>
      <patternFill patternType="solid">
        <fgColor rgb="FFFFCC99"/>
        <bgColor rgb="FFFFCC99"/>
      </patternFill>
    </fill>
    <fill>
      <patternFill patternType="solid">
        <fgColor rgb="FFA8D08D"/>
        <bgColor rgb="FFA8D08D"/>
      </patternFill>
    </fill>
    <fill>
      <patternFill patternType="solid">
        <fgColor rgb="FFFFFF00"/>
        <bgColor rgb="FFFFFF00"/>
      </patternFill>
    </fill>
    <fill>
      <patternFill patternType="solid">
        <fgColor rgb="FFB4C6E7"/>
        <bgColor rgb="FFB4C6E7"/>
      </patternFill>
    </fill>
    <fill>
      <patternFill patternType="solid">
        <fgColor rgb="FFFFC000"/>
        <bgColor rgb="FFFFC000"/>
      </patternFill>
    </fill>
    <fill>
      <patternFill patternType="solid">
        <fgColor rgb="FF92D050"/>
        <bgColor rgb="FF92D050"/>
      </patternFill>
    </fill>
    <fill>
      <patternFill patternType="solid">
        <fgColor theme="0"/>
        <bgColor theme="0"/>
      </patternFill>
    </fill>
    <fill>
      <patternFill patternType="solid">
        <fgColor rgb="FF00B0F0"/>
        <bgColor rgb="FF00B0F0"/>
      </patternFill>
    </fill>
    <fill>
      <patternFill patternType="solid">
        <fgColor rgb="FFFEF2CB"/>
        <bgColor rgb="FFFEF2CB"/>
      </patternFill>
    </fill>
    <fill>
      <patternFill patternType="solid">
        <fgColor rgb="FFC5E0B3"/>
        <bgColor rgb="FFC5E0B3"/>
      </patternFill>
    </fill>
    <fill>
      <patternFill patternType="solid">
        <fgColor rgb="FFFFF2CC"/>
        <bgColor rgb="FFFFF2CC"/>
      </patternFill>
    </fill>
    <fill>
      <patternFill patternType="solid">
        <fgColor rgb="FFCFE2F3"/>
        <bgColor rgb="FFCFE2F3"/>
      </patternFill>
    </fill>
    <fill>
      <patternFill patternType="solid">
        <fgColor rgb="FFF4CCCC"/>
        <bgColor rgb="FFF4CCCC"/>
      </patternFill>
    </fill>
    <fill>
      <patternFill patternType="solid">
        <fgColor rgb="FFFFFFFF"/>
        <bgColor rgb="FFFFFFFF"/>
      </patternFill>
    </fill>
    <fill>
      <patternFill patternType="solid">
        <fgColor rgb="FFFF0000"/>
        <bgColor rgb="FFFF0000"/>
      </patternFill>
    </fill>
    <fill>
      <patternFill patternType="solid">
        <fgColor theme="7"/>
        <bgColor theme="7"/>
      </patternFill>
    </fill>
  </fills>
  <borders count="27">
    <border/>
    <border>
      <bottom style="thin">
        <color rgb="FF000000"/>
      </bottom>
    </border>
    <border>
      <right style="thin">
        <color rgb="FF000000"/>
      </right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top style="thin">
        <color rgb="FF000000"/>
      </top>
    </border>
    <border>
      <left style="thin">
        <color rgb="FF000000"/>
      </left>
      <right style="thin">
        <color rgb="FF000000"/>
      </right>
      <top/>
    </border>
    <border>
      <left/>
      <right/>
      <top style="thin">
        <color rgb="FF000000"/>
      </top>
      <bottom style="thin">
        <color rgb="FF000000"/>
      </bottom>
    </border>
    <border>
      <left/>
      <right/>
      <top/>
      <bottom/>
    </border>
    <border>
      <top style="medium">
        <color rgb="FF000000"/>
      </top>
      <bottom style="thin">
        <color rgb="FF000000"/>
      </bottom>
    </border>
    <border>
      <bottom style="medium">
        <color rgb="FF000000"/>
      </bottom>
    </border>
    <border>
      <left/>
      <right style="thin">
        <color rgb="FF000000"/>
      </right>
      <top style="thin">
        <color rgb="FF000000"/>
      </top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 style="thin">
        <color rgb="FF000000"/>
      </right>
      <bottom style="thin">
        <color rgb="FF000000"/>
      </bottom>
    </border>
    <border>
      <left/>
      <top/>
      <bottom/>
    </border>
    <border>
      <top/>
      <bottom/>
    </border>
  </borders>
  <cellStyleXfs count="1">
    <xf borderId="0" fillId="0" fontId="0" numFmtId="0" applyAlignment="1" applyFont="1"/>
  </cellStyleXfs>
  <cellXfs count="225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center"/>
    </xf>
    <xf borderId="1" fillId="0" fontId="2" numFmtId="0" xfId="0" applyBorder="1" applyFont="1"/>
    <xf borderId="2" fillId="0" fontId="2" numFmtId="0" xfId="0" applyBorder="1" applyFont="1"/>
    <xf borderId="3" fillId="0" fontId="1" numFmtId="164" xfId="0" applyAlignment="1" applyBorder="1" applyFont="1" applyNumberFormat="1">
      <alignment horizontal="center" vertical="center"/>
    </xf>
    <xf borderId="4" fillId="0" fontId="2" numFmtId="0" xfId="0" applyBorder="1" applyFont="1"/>
    <xf borderId="5" fillId="0" fontId="2" numFmtId="0" xfId="0" applyBorder="1" applyFont="1"/>
    <xf borderId="6" fillId="0" fontId="1" numFmtId="0" xfId="0" applyAlignment="1" applyBorder="1" applyFont="1">
      <alignment horizontal="center" vertical="center"/>
    </xf>
    <xf borderId="7" fillId="0" fontId="2" numFmtId="0" xfId="0" applyBorder="1" applyFont="1"/>
    <xf borderId="8" fillId="0" fontId="1" numFmtId="0" xfId="0" applyAlignment="1" applyBorder="1" applyFont="1">
      <alignment horizontal="center" vertical="center"/>
    </xf>
    <xf borderId="8" fillId="0" fontId="1" numFmtId="0" xfId="0" applyAlignment="1" applyBorder="1" applyFont="1">
      <alignment horizontal="center" shrinkToFit="0" vertical="center" wrapText="1"/>
    </xf>
    <xf borderId="9" fillId="0" fontId="1" numFmtId="164" xfId="0" applyAlignment="1" applyBorder="1" applyFont="1" applyNumberFormat="1">
      <alignment horizontal="center" shrinkToFit="0" vertical="center" wrapText="1"/>
    </xf>
    <xf borderId="10" fillId="0" fontId="2" numFmtId="0" xfId="0" applyBorder="1" applyFont="1"/>
    <xf borderId="11" fillId="0" fontId="2" numFmtId="0" xfId="0" applyBorder="1" applyFont="1"/>
    <xf borderId="12" fillId="0" fontId="2" numFmtId="0" xfId="0" applyBorder="1" applyFont="1"/>
    <xf borderId="8" fillId="0" fontId="1" numFmtId="164" xfId="0" applyAlignment="1" applyBorder="1" applyFont="1" applyNumberFormat="1">
      <alignment horizontal="center" shrinkToFit="0" vertical="center" wrapText="1"/>
    </xf>
    <xf borderId="9" fillId="0" fontId="1" numFmtId="0" xfId="0" applyAlignment="1" applyBorder="1" applyFont="1">
      <alignment horizontal="center" vertical="center"/>
    </xf>
    <xf borderId="13" fillId="0" fontId="2" numFmtId="0" xfId="0" applyBorder="1" applyFont="1"/>
    <xf borderId="9" fillId="0" fontId="3" numFmtId="1" xfId="0" applyAlignment="1" applyBorder="1" applyFont="1" applyNumberFormat="1">
      <alignment horizontal="center" vertical="center"/>
    </xf>
    <xf borderId="9" fillId="0" fontId="3" numFmtId="0" xfId="0" applyBorder="1" applyFont="1"/>
    <xf borderId="9" fillId="0" fontId="3" numFmtId="164" xfId="0" applyAlignment="1" applyBorder="1" applyFont="1" applyNumberFormat="1">
      <alignment horizontal="center"/>
    </xf>
    <xf borderId="3" fillId="0" fontId="3" numFmtId="164" xfId="0" applyAlignment="1" applyBorder="1" applyFont="1" applyNumberFormat="1">
      <alignment horizontal="center"/>
    </xf>
    <xf borderId="9" fillId="0" fontId="3" numFmtId="165" xfId="0" applyAlignment="1" applyBorder="1" applyFont="1" applyNumberFormat="1">
      <alignment horizontal="center"/>
    </xf>
    <xf borderId="9" fillId="0" fontId="3" numFmtId="2" xfId="0" applyAlignment="1" applyBorder="1" applyFont="1" applyNumberFormat="1">
      <alignment horizontal="center"/>
    </xf>
    <xf borderId="3" fillId="0" fontId="4" numFmtId="0" xfId="0" applyBorder="1" applyFont="1"/>
    <xf borderId="6" fillId="0" fontId="5" numFmtId="0" xfId="0" applyAlignment="1" applyBorder="1" applyFont="1">
      <alignment horizontal="center" vertical="center"/>
    </xf>
    <xf borderId="3" fillId="2" fontId="6" numFmtId="0" xfId="0" applyAlignment="1" applyBorder="1" applyFill="1" applyFont="1">
      <alignment horizontal="center" vertical="center"/>
    </xf>
    <xf borderId="3" fillId="3" fontId="6" numFmtId="0" xfId="0" applyAlignment="1" applyBorder="1" applyFill="1" applyFont="1">
      <alignment horizontal="center" vertical="center"/>
    </xf>
    <xf borderId="3" fillId="4" fontId="6" numFmtId="0" xfId="0" applyAlignment="1" applyBorder="1" applyFill="1" applyFont="1">
      <alignment horizontal="center" shrinkToFit="0" vertical="center" wrapText="1"/>
    </xf>
    <xf borderId="3" fillId="4" fontId="6" numFmtId="0" xfId="0" applyAlignment="1" applyBorder="1" applyFont="1">
      <alignment horizontal="center" vertical="center"/>
    </xf>
    <xf borderId="14" fillId="5" fontId="6" numFmtId="0" xfId="0" applyAlignment="1" applyBorder="1" applyFill="1" applyFont="1">
      <alignment horizontal="center" shrinkToFit="0" vertical="center" wrapText="1"/>
    </xf>
    <xf borderId="3" fillId="6" fontId="6" numFmtId="0" xfId="0" applyAlignment="1" applyBorder="1" applyFill="1" applyFont="1">
      <alignment horizontal="center" vertical="center"/>
    </xf>
    <xf borderId="8" fillId="5" fontId="6" numFmtId="0" xfId="0" applyAlignment="1" applyBorder="1" applyFont="1">
      <alignment horizontal="center" vertical="center"/>
    </xf>
    <xf borderId="8" fillId="7" fontId="6" numFmtId="0" xfId="0" applyAlignment="1" applyBorder="1" applyFill="1" applyFont="1">
      <alignment horizontal="center" vertical="center"/>
    </xf>
    <xf borderId="8" fillId="8" fontId="6" numFmtId="0" xfId="0" applyAlignment="1" applyBorder="1" applyFill="1" applyFont="1">
      <alignment horizontal="center" vertical="center"/>
    </xf>
    <xf borderId="8" fillId="0" fontId="6" numFmtId="0" xfId="0" applyAlignment="1" applyBorder="1" applyFont="1">
      <alignment horizontal="center" shrinkToFit="0" vertical="center" wrapText="1"/>
    </xf>
    <xf borderId="15" fillId="0" fontId="2" numFmtId="0" xfId="0" applyBorder="1" applyFont="1"/>
    <xf borderId="8" fillId="5" fontId="6" numFmtId="0" xfId="0" applyAlignment="1" applyBorder="1" applyFont="1">
      <alignment horizontal="center" shrinkToFit="0" vertical="center" wrapText="1"/>
    </xf>
    <xf borderId="6" fillId="2" fontId="6" numFmtId="0" xfId="0" applyAlignment="1" applyBorder="1" applyFont="1">
      <alignment horizontal="center" shrinkToFit="0" vertical="center" wrapText="1"/>
    </xf>
    <xf borderId="16" fillId="0" fontId="2" numFmtId="0" xfId="0" applyBorder="1" applyFont="1"/>
    <xf borderId="3" fillId="2" fontId="6" numFmtId="0" xfId="0" applyAlignment="1" applyBorder="1" applyFont="1">
      <alignment horizontal="center" shrinkToFit="0" vertical="center" wrapText="1"/>
    </xf>
    <xf borderId="8" fillId="3" fontId="6" numFmtId="0" xfId="0" applyAlignment="1" applyBorder="1" applyFont="1">
      <alignment horizontal="center" shrinkToFit="0" vertical="center" wrapText="1"/>
    </xf>
    <xf borderId="6" fillId="3" fontId="6" numFmtId="0" xfId="0" applyAlignment="1" applyBorder="1" applyFont="1">
      <alignment horizontal="center" shrinkToFit="0" vertical="center" wrapText="1"/>
    </xf>
    <xf borderId="6" fillId="4" fontId="6" numFmtId="0" xfId="0" applyAlignment="1" applyBorder="1" applyFont="1">
      <alignment horizontal="center" shrinkToFit="0" vertical="center" wrapText="1"/>
    </xf>
    <xf borderId="8" fillId="4" fontId="7" numFmtId="0" xfId="0" applyAlignment="1" applyBorder="1" applyFont="1">
      <alignment horizontal="center" shrinkToFit="0" vertical="center" wrapText="1"/>
    </xf>
    <xf borderId="8" fillId="4" fontId="7" numFmtId="0" xfId="0" applyAlignment="1" applyBorder="1" applyFont="1">
      <alignment horizontal="center" vertical="center"/>
    </xf>
    <xf borderId="8" fillId="4" fontId="6" numFmtId="0" xfId="0" applyAlignment="1" applyBorder="1" applyFont="1">
      <alignment horizontal="center" vertical="center"/>
    </xf>
    <xf borderId="6" fillId="6" fontId="6" numFmtId="0" xfId="0" applyAlignment="1" applyBorder="1" applyFont="1">
      <alignment horizontal="center" vertical="center"/>
    </xf>
    <xf borderId="8" fillId="6" fontId="6" numFmtId="0" xfId="0" applyAlignment="1" applyBorder="1" applyFont="1">
      <alignment horizontal="center" vertical="center"/>
    </xf>
    <xf borderId="8" fillId="0" fontId="6" numFmtId="0" xfId="0" applyAlignment="1" applyBorder="1" applyFont="1">
      <alignment horizontal="center" vertical="center"/>
    </xf>
    <xf borderId="3" fillId="5" fontId="6" numFmtId="0" xfId="0" applyAlignment="1" applyBorder="1" applyFont="1">
      <alignment horizontal="center" vertical="center"/>
    </xf>
    <xf borderId="17" fillId="3" fontId="6" numFmtId="0" xfId="0" applyAlignment="1" applyBorder="1" applyFont="1">
      <alignment horizontal="center" shrinkToFit="0" vertical="center" wrapText="1"/>
    </xf>
    <xf borderId="8" fillId="3" fontId="6" numFmtId="0" xfId="0" applyAlignment="1" applyBorder="1" applyFont="1">
      <alignment horizontal="center" vertical="center"/>
    </xf>
    <xf borderId="9" fillId="2" fontId="6" numFmtId="0" xfId="0" applyAlignment="1" applyBorder="1" applyFont="1">
      <alignment horizontal="center" vertical="center"/>
    </xf>
    <xf borderId="9" fillId="3" fontId="6" numFmtId="0" xfId="0" applyAlignment="1" applyBorder="1" applyFont="1">
      <alignment horizontal="center" shrinkToFit="0" vertical="center" wrapText="1"/>
    </xf>
    <xf borderId="9" fillId="4" fontId="6" numFmtId="0" xfId="0" applyAlignment="1" applyBorder="1" applyFont="1">
      <alignment horizontal="center" shrinkToFit="0" vertical="center" wrapText="1"/>
    </xf>
    <xf borderId="9" fillId="6" fontId="6" numFmtId="0" xfId="0" applyAlignment="1" applyBorder="1" applyFont="1">
      <alignment horizontal="center" vertical="center"/>
    </xf>
    <xf borderId="9" fillId="0" fontId="8" numFmtId="1" xfId="0" applyAlignment="1" applyBorder="1" applyFont="1" applyNumberFormat="1">
      <alignment horizontal="center" vertical="center"/>
    </xf>
    <xf borderId="9" fillId="0" fontId="8" numFmtId="0" xfId="0" applyAlignment="1" applyBorder="1" applyFont="1">
      <alignment vertical="center"/>
    </xf>
    <xf borderId="9" fillId="5" fontId="8" numFmtId="2" xfId="0" applyAlignment="1" applyBorder="1" applyFont="1" applyNumberFormat="1">
      <alignment horizontal="center" vertical="center"/>
    </xf>
    <xf borderId="9" fillId="2" fontId="8" numFmtId="2" xfId="0" applyAlignment="1" applyBorder="1" applyFont="1" applyNumberFormat="1">
      <alignment horizontal="center" vertical="center"/>
    </xf>
    <xf borderId="9" fillId="2" fontId="8" numFmtId="4" xfId="0" applyAlignment="1" applyBorder="1" applyFont="1" applyNumberFormat="1">
      <alignment horizontal="center" vertical="center"/>
    </xf>
    <xf borderId="9" fillId="2" fontId="8" numFmtId="0" xfId="0" applyAlignment="1" applyBorder="1" applyFont="1">
      <alignment horizontal="center" vertical="center"/>
    </xf>
    <xf borderId="9" fillId="2" fontId="8" numFmtId="166" xfId="0" applyAlignment="1" applyBorder="1" applyFont="1" applyNumberFormat="1">
      <alignment horizontal="center" vertical="center"/>
    </xf>
    <xf borderId="9" fillId="3" fontId="8" numFmtId="167" xfId="0" applyAlignment="1" applyBorder="1" applyFont="1" applyNumberFormat="1">
      <alignment horizontal="center" vertical="center"/>
    </xf>
    <xf borderId="14" fillId="3" fontId="8" numFmtId="0" xfId="0" applyAlignment="1" applyBorder="1" applyFont="1">
      <alignment horizontal="center" vertical="center"/>
    </xf>
    <xf borderId="14" fillId="3" fontId="8" numFmtId="2" xfId="0" applyAlignment="1" applyBorder="1" applyFont="1" applyNumberFormat="1">
      <alignment horizontal="center" vertical="center"/>
    </xf>
    <xf borderId="18" fillId="3" fontId="8" numFmtId="2" xfId="0" applyAlignment="1" applyBorder="1" applyFont="1" applyNumberFormat="1">
      <alignment horizontal="center" vertical="center"/>
    </xf>
    <xf borderId="9" fillId="3" fontId="8" numFmtId="168" xfId="0" applyAlignment="1" applyBorder="1" applyFont="1" applyNumberFormat="1">
      <alignment horizontal="center" vertical="center"/>
    </xf>
    <xf borderId="14" fillId="3" fontId="8" numFmtId="168" xfId="0" applyAlignment="1" applyBorder="1" applyFont="1" applyNumberFormat="1">
      <alignment horizontal="center" vertical="center"/>
    </xf>
    <xf borderId="9" fillId="4" fontId="8" numFmtId="164" xfId="0" applyAlignment="1" applyBorder="1" applyFont="1" applyNumberFormat="1">
      <alignment vertical="center"/>
    </xf>
    <xf borderId="9" fillId="4" fontId="8" numFmtId="164" xfId="0" applyAlignment="1" applyBorder="1" applyFont="1" applyNumberFormat="1">
      <alignment horizontal="center" vertical="center"/>
    </xf>
    <xf borderId="9" fillId="4" fontId="8" numFmtId="169" xfId="0" applyAlignment="1" applyBorder="1" applyFont="1" applyNumberFormat="1">
      <alignment horizontal="center" vertical="center"/>
    </xf>
    <xf borderId="9" fillId="4" fontId="8" numFmtId="165" xfId="0" applyAlignment="1" applyBorder="1" applyFont="1" applyNumberFormat="1">
      <alignment vertical="center"/>
    </xf>
    <xf borderId="9" fillId="4" fontId="8" numFmtId="170" xfId="0" applyAlignment="1" applyBorder="1" applyFont="1" applyNumberFormat="1">
      <alignment horizontal="center" vertical="center"/>
    </xf>
    <xf borderId="9" fillId="4" fontId="8" numFmtId="168" xfId="0" applyAlignment="1" applyBorder="1" applyFont="1" applyNumberFormat="1">
      <alignment horizontal="center" vertical="center"/>
    </xf>
    <xf borderId="9" fillId="5" fontId="8" numFmtId="164" xfId="0" applyAlignment="1" applyBorder="1" applyFont="1" applyNumberFormat="1">
      <alignment horizontal="center" vertical="center"/>
    </xf>
    <xf borderId="9" fillId="0" fontId="8" numFmtId="167" xfId="0" applyAlignment="1" applyBorder="1" applyFont="1" applyNumberFormat="1">
      <alignment vertical="center"/>
    </xf>
    <xf borderId="9" fillId="0" fontId="8" numFmtId="3" xfId="0" applyAlignment="1" applyBorder="1" applyFont="1" applyNumberFormat="1">
      <alignment horizontal="center" vertical="center"/>
    </xf>
    <xf borderId="9" fillId="9" fontId="8" numFmtId="165" xfId="0" applyAlignment="1" applyBorder="1" applyFill="1" applyFont="1" applyNumberFormat="1">
      <alignment vertical="center"/>
    </xf>
    <xf borderId="9" fillId="0" fontId="8" numFmtId="169" xfId="0" applyAlignment="1" applyBorder="1" applyFont="1" applyNumberFormat="1">
      <alignment vertical="center"/>
    </xf>
    <xf borderId="9" fillId="0" fontId="8" numFmtId="169" xfId="0" applyAlignment="1" applyBorder="1" applyFont="1" applyNumberFormat="1">
      <alignment horizontal="center" vertical="center"/>
    </xf>
    <xf borderId="9" fillId="0" fontId="8" numFmtId="165" xfId="0" applyAlignment="1" applyBorder="1" applyFont="1" applyNumberFormat="1">
      <alignment horizontal="center" vertical="center"/>
    </xf>
    <xf borderId="9" fillId="9" fontId="8" numFmtId="171" xfId="0" applyAlignment="1" applyBorder="1" applyFont="1" applyNumberFormat="1">
      <alignment vertical="center"/>
    </xf>
    <xf borderId="9" fillId="5" fontId="8" numFmtId="172" xfId="0" applyAlignment="1" applyBorder="1" applyFont="1" applyNumberFormat="1">
      <alignment horizontal="center" vertical="center"/>
    </xf>
    <xf borderId="9" fillId="7" fontId="8" numFmtId="172" xfId="0" applyAlignment="1" applyBorder="1" applyFont="1" applyNumberFormat="1">
      <alignment horizontal="center" vertical="center"/>
    </xf>
    <xf borderId="9" fillId="8" fontId="8" numFmtId="172" xfId="0" applyAlignment="1" applyBorder="1" applyFont="1" applyNumberFormat="1">
      <alignment horizontal="center" vertical="center"/>
    </xf>
    <xf borderId="9" fillId="0" fontId="8" numFmtId="171" xfId="0" applyAlignment="1" applyBorder="1" applyFont="1" applyNumberFormat="1">
      <alignment horizontal="center" vertical="center"/>
    </xf>
    <xf borderId="9" fillId="0" fontId="8" numFmtId="171" xfId="0" applyAlignment="1" applyBorder="1" applyFont="1" applyNumberFormat="1">
      <alignment vertical="center"/>
    </xf>
    <xf borderId="9" fillId="0" fontId="8" numFmtId="173" xfId="0" applyAlignment="1" applyBorder="1" applyFont="1" applyNumberFormat="1">
      <alignment vertical="center"/>
    </xf>
    <xf borderId="9" fillId="7" fontId="8" numFmtId="171" xfId="0" applyAlignment="1" applyBorder="1" applyFont="1" applyNumberFormat="1">
      <alignment horizontal="center" vertical="center"/>
    </xf>
    <xf borderId="9" fillId="5" fontId="8" numFmtId="171" xfId="0" applyAlignment="1" applyBorder="1" applyFont="1" applyNumberFormat="1">
      <alignment horizontal="center" vertical="center"/>
    </xf>
    <xf borderId="0" fillId="0" fontId="9" numFmtId="0" xfId="0" applyAlignment="1" applyFont="1">
      <alignment vertical="center"/>
    </xf>
    <xf borderId="0" fillId="0" fontId="8" numFmtId="2" xfId="0" applyAlignment="1" applyFont="1" applyNumberFormat="1">
      <alignment vertical="center"/>
    </xf>
    <xf borderId="0" fillId="0" fontId="8" numFmtId="4" xfId="0" applyAlignment="1" applyFont="1" applyNumberFormat="1">
      <alignment vertical="center"/>
    </xf>
    <xf borderId="0" fillId="0" fontId="8" numFmtId="165" xfId="0" applyAlignment="1" applyFont="1" applyNumberFormat="1">
      <alignment vertical="center"/>
    </xf>
    <xf borderId="3" fillId="0" fontId="6" numFmtId="0" xfId="0" applyAlignment="1" applyBorder="1" applyFont="1">
      <alignment horizontal="center" shrinkToFit="0" vertical="center" wrapText="1"/>
    </xf>
    <xf borderId="9" fillId="0" fontId="6" numFmtId="0" xfId="0" applyAlignment="1" applyBorder="1" applyFont="1">
      <alignment horizontal="center" shrinkToFit="0" vertical="center" wrapText="1"/>
    </xf>
    <xf borderId="0" fillId="0" fontId="8" numFmtId="0" xfId="0" applyFont="1"/>
    <xf borderId="9" fillId="0" fontId="6" numFmtId="0" xfId="0" applyAlignment="1" applyBorder="1" applyFont="1">
      <alignment horizontal="center"/>
    </xf>
    <xf borderId="9" fillId="0" fontId="8" numFmtId="0" xfId="0" applyAlignment="1" applyBorder="1" applyFont="1">
      <alignment horizontal="center"/>
    </xf>
    <xf borderId="9" fillId="0" fontId="8" numFmtId="0" xfId="0" applyAlignment="1" applyBorder="1" applyFont="1">
      <alignment horizontal="left"/>
    </xf>
    <xf borderId="9" fillId="0" fontId="10" numFmtId="168" xfId="0" applyAlignment="1" applyBorder="1" applyFont="1" applyNumberFormat="1">
      <alignment horizontal="center"/>
    </xf>
    <xf borderId="9" fillId="0" fontId="8" numFmtId="168" xfId="0" applyAlignment="1" applyBorder="1" applyFont="1" applyNumberFormat="1">
      <alignment horizontal="center"/>
    </xf>
    <xf borderId="0" fillId="0" fontId="8" numFmtId="168" xfId="0" applyFont="1" applyNumberFormat="1"/>
    <xf borderId="0" fillId="0" fontId="8" numFmtId="170" xfId="0" applyFont="1" applyNumberFormat="1"/>
    <xf borderId="0" fillId="0" fontId="8" numFmtId="0" xfId="0" applyAlignment="1" applyFont="1">
      <alignment horizontal="center"/>
    </xf>
    <xf borderId="0" fillId="0" fontId="8" numFmtId="0" xfId="0" applyAlignment="1" applyFont="1">
      <alignment horizontal="left"/>
    </xf>
    <xf borderId="0" fillId="0" fontId="11" numFmtId="0" xfId="0" applyFont="1"/>
    <xf borderId="0" fillId="0" fontId="11" numFmtId="170" xfId="0" applyAlignment="1" applyFont="1" applyNumberFormat="1">
      <alignment horizontal="center"/>
    </xf>
    <xf borderId="9" fillId="0" fontId="8" numFmtId="0" xfId="0" applyBorder="1" applyFont="1"/>
    <xf borderId="9" fillId="0" fontId="6" numFmtId="0" xfId="0" applyAlignment="1" applyBorder="1" applyFont="1">
      <alignment horizontal="center" vertical="center"/>
    </xf>
    <xf borderId="0" fillId="0" fontId="12" numFmtId="0" xfId="0" applyAlignment="1" applyFont="1">
      <alignment horizontal="center"/>
    </xf>
    <xf borderId="0" fillId="0" fontId="12" numFmtId="170" xfId="0" applyAlignment="1" applyFont="1" applyNumberFormat="1">
      <alignment horizontal="center"/>
    </xf>
    <xf borderId="19" fillId="5" fontId="12" numFmtId="170" xfId="0" applyAlignment="1" applyBorder="1" applyFont="1" applyNumberFormat="1">
      <alignment horizontal="center"/>
    </xf>
    <xf borderId="19" fillId="5" fontId="13" numFmtId="0" xfId="0" applyAlignment="1" applyBorder="1" applyFont="1">
      <alignment horizontal="center"/>
    </xf>
    <xf borderId="0" fillId="0" fontId="13" numFmtId="0" xfId="0" applyAlignment="1" applyFont="1">
      <alignment horizontal="center"/>
    </xf>
    <xf borderId="20" fillId="0" fontId="14" numFmtId="0" xfId="0" applyAlignment="1" applyBorder="1" applyFont="1">
      <alignment horizontal="center"/>
    </xf>
    <xf borderId="20" fillId="0" fontId="14" numFmtId="2" xfId="0" applyAlignment="1" applyBorder="1" applyFont="1" applyNumberFormat="1">
      <alignment horizontal="center"/>
    </xf>
    <xf borderId="9" fillId="0" fontId="15" numFmtId="1" xfId="0" applyAlignment="1" applyBorder="1" applyFont="1" applyNumberFormat="1">
      <alignment horizontal="center" vertical="center"/>
    </xf>
    <xf borderId="0" fillId="0" fontId="8" numFmtId="170" xfId="0" applyAlignment="1" applyFont="1" applyNumberFormat="1">
      <alignment horizontal="center"/>
    </xf>
    <xf borderId="19" fillId="5" fontId="8" numFmtId="168" xfId="0" applyAlignment="1" applyBorder="1" applyFont="1" applyNumberFormat="1">
      <alignment horizontal="center"/>
    </xf>
    <xf borderId="0" fillId="0" fontId="8" numFmtId="168" xfId="0" applyAlignment="1" applyFont="1" applyNumberFormat="1">
      <alignment horizontal="center"/>
    </xf>
    <xf borderId="19" fillId="5" fontId="8" numFmtId="170" xfId="0" applyAlignment="1" applyBorder="1" applyFont="1" applyNumberFormat="1">
      <alignment horizontal="center"/>
    </xf>
    <xf borderId="0" fillId="0" fontId="9" numFmtId="0" xfId="0" applyFont="1"/>
    <xf borderId="0" fillId="0" fontId="8" numFmtId="2" xfId="0" applyAlignment="1" applyFont="1" applyNumberFormat="1">
      <alignment horizontal="center"/>
    </xf>
    <xf borderId="21" fillId="0" fontId="8" numFmtId="0" xfId="0" applyBorder="1" applyFont="1"/>
    <xf borderId="21" fillId="0" fontId="8" numFmtId="2" xfId="0" applyAlignment="1" applyBorder="1" applyFont="1" applyNumberFormat="1">
      <alignment horizontal="center"/>
    </xf>
    <xf borderId="19" fillId="5" fontId="8" numFmtId="0" xfId="0" applyAlignment="1" applyBorder="1" applyFont="1">
      <alignment horizontal="center"/>
    </xf>
    <xf borderId="3" fillId="10" fontId="6" numFmtId="0" xfId="0" applyAlignment="1" applyBorder="1" applyFill="1" applyFont="1">
      <alignment horizontal="center" shrinkToFit="0" vertical="center" wrapText="1"/>
    </xf>
    <xf borderId="9" fillId="10" fontId="6" numFmtId="0" xfId="0" applyAlignment="1" applyBorder="1" applyFont="1">
      <alignment horizontal="center" shrinkToFit="0" vertical="center" wrapText="1"/>
    </xf>
    <xf borderId="8" fillId="0" fontId="8" numFmtId="0" xfId="0" applyAlignment="1" applyBorder="1" applyFont="1">
      <alignment horizontal="center" shrinkToFit="0" vertical="center" wrapText="1"/>
    </xf>
    <xf borderId="9" fillId="11" fontId="6" numFmtId="0" xfId="0" applyAlignment="1" applyBorder="1" applyFill="1" applyFont="1">
      <alignment horizontal="center" shrinkToFit="0" vertical="center" wrapText="1"/>
    </xf>
    <xf borderId="9" fillId="12" fontId="6" numFmtId="0" xfId="0" applyAlignment="1" applyBorder="1" applyFill="1" applyFont="1">
      <alignment horizontal="center" shrinkToFit="0" vertical="center" wrapText="1"/>
    </xf>
    <xf borderId="9" fillId="5" fontId="6" numFmtId="0" xfId="0" applyAlignment="1" applyBorder="1" applyFont="1">
      <alignment horizontal="center" shrinkToFit="0" vertical="center" wrapText="1"/>
    </xf>
    <xf borderId="9" fillId="0" fontId="10" numFmtId="0" xfId="0" applyAlignment="1" applyBorder="1" applyFont="1">
      <alignment horizontal="center"/>
    </xf>
    <xf borderId="9" fillId="0" fontId="10" numFmtId="0" xfId="0" applyBorder="1" applyFont="1"/>
    <xf borderId="9" fillId="11" fontId="8" numFmtId="4" xfId="0" applyAlignment="1" applyBorder="1" applyFont="1" applyNumberFormat="1">
      <alignment horizontal="center"/>
    </xf>
    <xf borderId="9" fillId="11" fontId="8" numFmtId="172" xfId="0" applyAlignment="1" applyBorder="1" applyFont="1" applyNumberFormat="1">
      <alignment horizontal="center"/>
    </xf>
    <xf borderId="9" fillId="11" fontId="8" numFmtId="171" xfId="0" applyAlignment="1" applyBorder="1" applyFont="1" applyNumberFormat="1">
      <alignment horizontal="center"/>
    </xf>
    <xf borderId="9" fillId="12" fontId="8" numFmtId="10" xfId="0" applyAlignment="1" applyBorder="1" applyFont="1" applyNumberFormat="1">
      <alignment horizontal="center"/>
    </xf>
    <xf borderId="9" fillId="12" fontId="8" numFmtId="172" xfId="0" applyAlignment="1" applyBorder="1" applyFont="1" applyNumberFormat="1">
      <alignment horizontal="center"/>
    </xf>
    <xf borderId="9" fillId="12" fontId="8" numFmtId="171" xfId="0" applyAlignment="1" applyBorder="1" applyFont="1" applyNumberFormat="1">
      <alignment horizontal="center"/>
    </xf>
    <xf borderId="9" fillId="5" fontId="8" numFmtId="165" xfId="0" applyBorder="1" applyFont="1" applyNumberFormat="1"/>
    <xf borderId="9" fillId="0" fontId="8" numFmtId="174" xfId="0" applyBorder="1" applyFont="1" applyNumberFormat="1"/>
    <xf borderId="9" fillId="0" fontId="8" numFmtId="175" xfId="0" applyBorder="1" applyFont="1" applyNumberFormat="1"/>
    <xf borderId="0" fillId="0" fontId="8" numFmtId="165" xfId="0" applyFont="1" applyNumberFormat="1"/>
    <xf borderId="0" fillId="0" fontId="10" numFmtId="0" xfId="0" applyFont="1"/>
    <xf borderId="0" fillId="0" fontId="8" numFmtId="4" xfId="0" applyAlignment="1" applyFont="1" applyNumberFormat="1">
      <alignment horizontal="center"/>
    </xf>
    <xf borderId="0" fillId="0" fontId="8" numFmtId="4" xfId="0" applyFont="1" applyNumberFormat="1"/>
    <xf borderId="0" fillId="0" fontId="8" numFmtId="172" xfId="0" applyAlignment="1" applyFont="1" applyNumberFormat="1">
      <alignment horizontal="center"/>
    </xf>
    <xf borderId="0" fillId="0" fontId="8" numFmtId="171" xfId="0" applyAlignment="1" applyFont="1" applyNumberFormat="1">
      <alignment horizontal="center"/>
    </xf>
    <xf borderId="0" fillId="0" fontId="8" numFmtId="10" xfId="0" applyAlignment="1" applyFont="1" applyNumberFormat="1">
      <alignment horizontal="center"/>
    </xf>
    <xf borderId="9" fillId="0" fontId="8" numFmtId="164" xfId="0" applyAlignment="1" applyBorder="1" applyFont="1" applyNumberFormat="1">
      <alignment horizontal="center"/>
    </xf>
    <xf borderId="3" fillId="13" fontId="1" numFmtId="0" xfId="0" applyAlignment="1" applyBorder="1" applyFill="1" applyFont="1">
      <alignment horizontal="left" vertical="center"/>
    </xf>
    <xf borderId="10" fillId="0" fontId="6" numFmtId="0" xfId="0" applyAlignment="1" applyBorder="1" applyFont="1">
      <alignment horizontal="center" shrinkToFit="0" vertical="center" wrapText="1"/>
    </xf>
    <xf borderId="12" fillId="12" fontId="6" numFmtId="0" xfId="0" applyAlignment="1" applyBorder="1" applyFont="1">
      <alignment horizontal="center" shrinkToFit="0" vertical="center" wrapText="1"/>
    </xf>
    <xf borderId="12" fillId="14" fontId="6" numFmtId="164" xfId="0" applyAlignment="1" applyBorder="1" applyFill="1" applyFont="1" applyNumberFormat="1">
      <alignment horizontal="center" shrinkToFit="0" vertical="center" wrapText="1"/>
    </xf>
    <xf borderId="12" fillId="9" fontId="6" numFmtId="0" xfId="0" applyAlignment="1" applyBorder="1" applyFont="1">
      <alignment horizontal="center" shrinkToFit="0" vertical="center" wrapText="1"/>
    </xf>
    <xf borderId="10" fillId="15" fontId="6" numFmtId="164" xfId="0" applyAlignment="1" applyBorder="1" applyFill="1" applyFont="1" applyNumberFormat="1">
      <alignment horizontal="center" shrinkToFit="0" vertical="center" wrapText="1"/>
    </xf>
    <xf borderId="3" fillId="15" fontId="6" numFmtId="164" xfId="0" applyAlignment="1" applyBorder="1" applyFont="1" applyNumberFormat="1">
      <alignment horizontal="center" shrinkToFit="0" vertical="center" wrapText="1"/>
    </xf>
    <xf borderId="22" fillId="12" fontId="6" numFmtId="10" xfId="0" applyAlignment="1" applyBorder="1" applyFont="1" applyNumberFormat="1">
      <alignment horizontal="center" shrinkToFit="0" vertical="center" wrapText="1"/>
    </xf>
    <xf borderId="9" fillId="12" fontId="6" numFmtId="164" xfId="0" applyAlignment="1" applyBorder="1" applyFont="1" applyNumberFormat="1">
      <alignment horizontal="center" shrinkToFit="0" vertical="center" wrapText="1"/>
    </xf>
    <xf borderId="23" fillId="12" fontId="6" numFmtId="164" xfId="0" applyAlignment="1" applyBorder="1" applyFont="1" applyNumberFormat="1">
      <alignment horizontal="center" shrinkToFit="0" vertical="center" wrapText="1"/>
    </xf>
    <xf borderId="9" fillId="12" fontId="6" numFmtId="10" xfId="0" applyAlignment="1" applyBorder="1" applyFont="1" applyNumberFormat="1">
      <alignment horizontal="center" shrinkToFit="0" vertical="center" wrapText="1"/>
    </xf>
    <xf borderId="24" fillId="0" fontId="2" numFmtId="0" xfId="0" applyBorder="1" applyFont="1"/>
    <xf borderId="9" fillId="0" fontId="8" numFmtId="170" xfId="0" applyAlignment="1" applyBorder="1" applyFont="1" applyNumberFormat="1">
      <alignment horizontal="center"/>
    </xf>
    <xf borderId="9" fillId="0" fontId="8" numFmtId="176" xfId="0" applyAlignment="1" applyBorder="1" applyFont="1" applyNumberFormat="1">
      <alignment horizontal="center"/>
    </xf>
    <xf borderId="9" fillId="12" fontId="8" numFmtId="165" xfId="0" applyAlignment="1" applyBorder="1" applyFont="1" applyNumberFormat="1">
      <alignment horizontal="center"/>
    </xf>
    <xf borderId="9" fillId="9" fontId="8" numFmtId="177" xfId="0" applyBorder="1" applyFont="1" applyNumberFormat="1"/>
    <xf borderId="9" fillId="9" fontId="8" numFmtId="10" xfId="0" applyAlignment="1" applyBorder="1" applyFont="1" applyNumberFormat="1">
      <alignment horizontal="center"/>
    </xf>
    <xf borderId="9" fillId="9" fontId="8" numFmtId="165" xfId="0" applyAlignment="1" applyBorder="1" applyFont="1" applyNumberFormat="1">
      <alignment horizontal="center"/>
    </xf>
    <xf borderId="9" fillId="9" fontId="8" numFmtId="164" xfId="0" applyAlignment="1" applyBorder="1" applyFont="1" applyNumberFormat="1">
      <alignment horizontal="center"/>
    </xf>
    <xf borderId="9" fillId="0" fontId="8" numFmtId="170" xfId="0" applyBorder="1" applyFont="1" applyNumberFormat="1"/>
    <xf borderId="9" fillId="9" fontId="8" numFmtId="172" xfId="0" applyAlignment="1" applyBorder="1" applyFont="1" applyNumberFormat="1">
      <alignment horizontal="center"/>
    </xf>
    <xf borderId="9" fillId="9" fontId="8" numFmtId="178" xfId="0" applyAlignment="1" applyBorder="1" applyFont="1" applyNumberFormat="1">
      <alignment horizontal="center"/>
    </xf>
    <xf borderId="9" fillId="0" fontId="16" numFmtId="0" xfId="0" applyAlignment="1" applyBorder="1" applyFont="1">
      <alignment horizontal="center" vertical="center"/>
    </xf>
    <xf borderId="9" fillId="0" fontId="8" numFmtId="0" xfId="0" applyAlignment="1" applyBorder="1" applyFont="1">
      <alignment horizontal="left" vertical="center"/>
    </xf>
    <xf borderId="9" fillId="0" fontId="11" numFmtId="0" xfId="0" applyAlignment="1" applyBorder="1" applyFont="1">
      <alignment horizontal="center"/>
    </xf>
    <xf borderId="9" fillId="12" fontId="8" numFmtId="179" xfId="0" applyAlignment="1" applyBorder="1" applyFont="1" applyNumberFormat="1">
      <alignment horizontal="center"/>
    </xf>
    <xf borderId="9" fillId="9" fontId="8" numFmtId="2" xfId="0" applyAlignment="1" applyBorder="1" applyFont="1" applyNumberFormat="1">
      <alignment horizontal="center"/>
    </xf>
    <xf borderId="9" fillId="9" fontId="8" numFmtId="170" xfId="0" applyAlignment="1" applyBorder="1" applyFont="1" applyNumberFormat="1">
      <alignment horizontal="center"/>
    </xf>
    <xf borderId="9" fillId="9" fontId="8" numFmtId="180" xfId="0" applyAlignment="1" applyBorder="1" applyFont="1" applyNumberFormat="1">
      <alignment horizontal="center"/>
    </xf>
    <xf borderId="0" fillId="0" fontId="16" numFmtId="0" xfId="0" applyAlignment="1" applyFont="1">
      <alignment horizontal="center" vertical="center"/>
    </xf>
    <xf borderId="0" fillId="0" fontId="8" numFmtId="0" xfId="0" applyAlignment="1" applyFont="1">
      <alignment horizontal="left" vertical="center"/>
    </xf>
    <xf borderId="0" fillId="0" fontId="11" numFmtId="0" xfId="0" applyAlignment="1" applyFont="1">
      <alignment horizontal="center"/>
    </xf>
    <xf borderId="0" fillId="0" fontId="8" numFmtId="164" xfId="0" applyAlignment="1" applyFont="1" applyNumberFormat="1">
      <alignment horizontal="center"/>
    </xf>
    <xf borderId="19" fillId="9" fontId="8" numFmtId="2" xfId="0" applyAlignment="1" applyBorder="1" applyFont="1" applyNumberFormat="1">
      <alignment horizontal="center"/>
    </xf>
    <xf borderId="19" fillId="9" fontId="8" numFmtId="170" xfId="0" applyAlignment="1" applyBorder="1" applyFont="1" applyNumberFormat="1">
      <alignment horizontal="center"/>
    </xf>
    <xf borderId="19" fillId="9" fontId="8" numFmtId="0" xfId="0" applyAlignment="1" applyBorder="1" applyFont="1">
      <alignment horizontal="center"/>
    </xf>
    <xf borderId="19" fillId="9" fontId="8" numFmtId="164" xfId="0" applyAlignment="1" applyBorder="1" applyFont="1" applyNumberFormat="1">
      <alignment horizontal="center"/>
    </xf>
    <xf borderId="19" fillId="9" fontId="8" numFmtId="181" xfId="0" applyAlignment="1" applyBorder="1" applyFont="1" applyNumberFormat="1">
      <alignment horizontal="center"/>
    </xf>
    <xf borderId="19" fillId="9" fontId="8" numFmtId="10" xfId="0" applyAlignment="1" applyBorder="1" applyFont="1" applyNumberFormat="1">
      <alignment horizontal="center"/>
    </xf>
    <xf borderId="19" fillId="9" fontId="8" numFmtId="182" xfId="0" applyAlignment="1" applyBorder="1" applyFont="1" applyNumberFormat="1">
      <alignment horizontal="center"/>
    </xf>
    <xf borderId="0" fillId="0" fontId="8" numFmtId="10" xfId="0" applyFont="1" applyNumberFormat="1"/>
    <xf borderId="25" fillId="16" fontId="17" numFmtId="0" xfId="0" applyAlignment="1" applyBorder="1" applyFill="1" applyFont="1">
      <alignment horizontal="center" vertical="center"/>
    </xf>
    <xf borderId="26" fillId="0" fontId="2" numFmtId="0" xfId="0" applyBorder="1" applyFont="1"/>
    <xf borderId="25" fillId="16" fontId="18" numFmtId="0" xfId="0" applyAlignment="1" applyBorder="1" applyFont="1">
      <alignment horizontal="center" vertical="center"/>
    </xf>
    <xf borderId="3" fillId="0" fontId="6" numFmtId="0" xfId="0" applyAlignment="1" applyBorder="1" applyFont="1">
      <alignment horizontal="center"/>
    </xf>
    <xf borderId="8" fillId="12" fontId="19" numFmtId="0" xfId="0" applyAlignment="1" applyBorder="1" applyFont="1">
      <alignment horizontal="center" shrinkToFit="0" vertical="center" wrapText="1"/>
    </xf>
    <xf borderId="8" fillId="5" fontId="6" numFmtId="164" xfId="0" applyAlignment="1" applyBorder="1" applyFont="1" applyNumberFormat="1">
      <alignment horizontal="center" shrinkToFit="0" vertical="center" wrapText="1"/>
    </xf>
    <xf borderId="8" fillId="9" fontId="19" numFmtId="0" xfId="0" applyAlignment="1" applyBorder="1" applyFont="1">
      <alignment horizontal="center" vertical="center"/>
    </xf>
    <xf borderId="8" fillId="9" fontId="19" numFmtId="0" xfId="0" applyAlignment="1" applyBorder="1" applyFont="1">
      <alignment horizontal="center" shrinkToFit="0" vertical="center" wrapText="1"/>
    </xf>
    <xf borderId="3" fillId="17" fontId="6" numFmtId="164" xfId="0" applyAlignment="1" applyBorder="1" applyFill="1" applyFont="1" applyNumberFormat="1">
      <alignment horizontal="center"/>
    </xf>
    <xf borderId="8" fillId="12" fontId="19" numFmtId="10" xfId="0" applyAlignment="1" applyBorder="1" applyFont="1" applyNumberFormat="1">
      <alignment horizontal="center" shrinkToFit="0" vertical="center" wrapText="1"/>
    </xf>
    <xf borderId="9" fillId="0" fontId="19" numFmtId="0" xfId="0" applyAlignment="1" applyBorder="1" applyFont="1">
      <alignment vertical="center"/>
    </xf>
    <xf borderId="9" fillId="18" fontId="19" numFmtId="0" xfId="0" applyAlignment="1" applyBorder="1" applyFill="1" applyFont="1">
      <alignment horizontal="center" vertical="center"/>
    </xf>
    <xf borderId="9" fillId="0" fontId="19" numFmtId="0" xfId="0" applyAlignment="1" applyBorder="1" applyFont="1">
      <alignment horizontal="center" vertical="center"/>
    </xf>
    <xf borderId="9" fillId="0" fontId="19" numFmtId="0" xfId="0" applyAlignment="1" applyBorder="1" applyFont="1">
      <alignment horizontal="center" shrinkToFit="0" vertical="center" wrapText="1"/>
    </xf>
    <xf borderId="9" fillId="12" fontId="19" numFmtId="0" xfId="0" applyAlignment="1" applyBorder="1" applyFont="1">
      <alignment horizontal="center" shrinkToFit="0" vertical="center" wrapText="1"/>
    </xf>
    <xf borderId="9" fillId="12" fontId="19" numFmtId="164" xfId="0" applyAlignment="1" applyBorder="1" applyFont="1" applyNumberFormat="1">
      <alignment horizontal="center" shrinkToFit="0" vertical="center" wrapText="1"/>
    </xf>
    <xf borderId="9" fillId="0" fontId="20" numFmtId="0" xfId="0" applyBorder="1" applyFont="1"/>
    <xf borderId="9" fillId="0" fontId="21" numFmtId="1" xfId="0" applyAlignment="1" applyBorder="1" applyFont="1" applyNumberFormat="1">
      <alignment horizontal="center" vertical="center"/>
    </xf>
    <xf borderId="9" fillId="0" fontId="22" numFmtId="170" xfId="0" applyAlignment="1" applyBorder="1" applyFont="1" applyNumberFormat="1">
      <alignment horizontal="center"/>
    </xf>
    <xf borderId="9" fillId="0" fontId="22" numFmtId="176" xfId="0" applyAlignment="1" applyBorder="1" applyFont="1" applyNumberFormat="1">
      <alignment horizontal="center"/>
    </xf>
    <xf borderId="9" fillId="12" fontId="22" numFmtId="165" xfId="0" applyAlignment="1" applyBorder="1" applyFont="1" applyNumberFormat="1">
      <alignment horizontal="center"/>
    </xf>
    <xf borderId="9" fillId="9" fontId="22" numFmtId="177" xfId="0" applyBorder="1" applyFont="1" applyNumberFormat="1"/>
    <xf borderId="9" fillId="9" fontId="22" numFmtId="10" xfId="0" applyAlignment="1" applyBorder="1" applyFont="1" applyNumberFormat="1">
      <alignment horizontal="center"/>
    </xf>
    <xf borderId="9" fillId="9" fontId="22" numFmtId="164" xfId="0" applyAlignment="1" applyBorder="1" applyFont="1" applyNumberFormat="1">
      <alignment horizontal="center"/>
    </xf>
    <xf borderId="9" fillId="9" fontId="22" numFmtId="172" xfId="0" applyAlignment="1" applyBorder="1" applyFont="1" applyNumberFormat="1">
      <alignment horizontal="center"/>
    </xf>
    <xf borderId="9" fillId="9" fontId="8" numFmtId="181" xfId="0" applyAlignment="1" applyBorder="1" applyFont="1" applyNumberFormat="1">
      <alignment horizontal="center"/>
    </xf>
    <xf borderId="9" fillId="0" fontId="6" numFmtId="0" xfId="0" applyBorder="1" applyFont="1"/>
    <xf borderId="9" fillId="18" fontId="6" numFmtId="0" xfId="0" applyBorder="1" applyFont="1"/>
    <xf borderId="9" fillId="0" fontId="8" numFmtId="165" xfId="0" applyAlignment="1" applyBorder="1" applyFont="1" applyNumberFormat="1">
      <alignment horizontal="center"/>
    </xf>
    <xf borderId="9" fillId="18" fontId="8" numFmtId="164" xfId="0" applyAlignment="1" applyBorder="1" applyFont="1" applyNumberFormat="1">
      <alignment horizontal="center"/>
    </xf>
  </cellXfs>
  <cellStyles count="1">
    <cellStyle xfId="0" name="Normal" builtinId="0"/>
  </cellStyles>
  <dxfs count="5">
    <dxf>
      <font>
        <b/>
      </font>
      <fill>
        <patternFill patternType="solid">
          <fgColor rgb="FFBFBFBF"/>
          <bgColor rgb="FFBFBFBF"/>
        </patternFill>
      </fill>
      <border/>
    </dxf>
    <dxf>
      <font>
        <color rgb="FF006100"/>
      </font>
      <fill>
        <patternFill patternType="solid">
          <fgColor rgb="FFC6EFCE"/>
          <bgColor rgb="FFC6EFCE"/>
        </patternFill>
      </fill>
      <border/>
    </dxf>
    <dxf>
      <font>
        <color rgb="FF9C0006"/>
      </font>
      <fill>
        <patternFill patternType="solid">
          <fgColor rgb="FFFFC7CE"/>
          <bgColor rgb="FFFFC7CE"/>
        </patternFill>
      </fill>
      <border/>
    </dxf>
    <dxf>
      <font/>
      <fill>
        <patternFill patternType="solid">
          <fgColor rgb="FFF4B083"/>
          <bgColor rgb="FFF4B083"/>
        </patternFill>
      </fill>
      <border/>
    </dxf>
    <dxf>
      <font/>
      <fill>
        <patternFill patternType="solid">
          <fgColor rgb="FFE2EFD9"/>
          <bgColor rgb="FFE2EFD9"/>
        </patternFill>
      </fill>
      <border/>
    </dxf>
  </dxfs>
</styleSheet>
</file>

<file path=xl/_rels/comments1.xml.rels><?xml version="1.0" encoding="UTF-8" standalone="yes"?><Relationships xmlns="http://schemas.openxmlformats.org/package/2006/relationships"><Relationship Id="rId1" Type="http://customschemas.google.com/relationships/workbookmetadata" Target="commentsmeta0"/></Relationships>
</file>

<file path=xl/_rels/comments2.xml.rels><?xml version="1.0" encoding="UTF-8" standalone="yes"?><Relationships xmlns="http://schemas.openxmlformats.org/package/2006/relationships"><Relationship Id="rId1" Type="http://customschemas.google.com/relationships/workbookmetadata" Target="commentsmeta1"/></Relationships>
</file>

<file path=xl/_rels/workbook.xml.rels><?xml version="1.0" encoding="UTF-8" standalone="yes"?><Relationships xmlns="http://schemas.openxmlformats.org/package/2006/relationships"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3" Type="http://schemas.openxmlformats.org/officeDocument/2006/relationships/worksheet" Target="worksheets/sheet10.xml"/><Relationship Id="rId12" Type="http://schemas.openxmlformats.org/officeDocument/2006/relationships/worksheet" Target="worksheets/sheet9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15" Type="http://customschemas.google.com/relationships/workbookmetadata" Target="metadata"/><Relationship Id="rId14" Type="http://schemas.openxmlformats.org/officeDocument/2006/relationships/worksheet" Target="worksheets/sheet1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scatterChart>
        <c:scatterStyle val="lineMarker"/>
        <c:varyColors val="0"/>
        <c:ser>
          <c:idx val="0"/>
          <c:order val="0"/>
          <c:tx>
            <c:v>PORT25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chemeClr val="accent1"/>
              </a:solidFill>
              <a:ln cmpd="sng">
                <a:solidFill>
                  <a:schemeClr val="accent1"/>
                </a:solidFill>
              </a:ln>
            </c:spPr>
          </c:marker>
          <c:xVal>
            <c:numRef>
              <c:f>'INSE ANDERSON'!$O$2:$O$76</c:f>
            </c:numRef>
          </c:xVal>
          <c:yVal>
            <c:numRef>
              <c:f>'INSE ANDERSON'!$P$2:$P$76</c:f>
              <c:numCache/>
            </c:numRef>
          </c:y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05704175"/>
        <c:axId val="2138451402"/>
      </c:scatterChart>
      <c:valAx>
        <c:axId val="905704175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Calibri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Calibri"/>
                  </a:rPr>
                  <a:t>Equidade educacional 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Calibri"/>
              </a:defRPr>
            </a:pPr>
          </a:p>
        </c:txPr>
        <c:crossAx val="2138451402"/>
      </c:valAx>
      <c:valAx>
        <c:axId val="2138451402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Calibri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Calibri"/>
                  </a:rPr>
                  <a:t>Proporção de Alunos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Calibri"/>
              </a:defRPr>
            </a:pPr>
          </a:p>
        </c:txPr>
        <c:crossAx val="905704175"/>
      </c:valAx>
    </c:plotArea>
    <c:plotVisOnly val="1"/>
  </c:chart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scatterChart>
        <c:scatterStyle val="lineMarker"/>
        <c:varyColors val="0"/>
        <c:ser>
          <c:idx val="0"/>
          <c:order val="0"/>
          <c:tx>
            <c:v>PORT75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chemeClr val="accent1"/>
              </a:solidFill>
              <a:ln cmpd="sng">
                <a:solidFill>
                  <a:schemeClr val="accent1"/>
                </a:solidFill>
              </a:ln>
            </c:spPr>
          </c:marker>
          <c:xVal>
            <c:numRef>
              <c:f>'INSE ANDERSON'!$O$2:$O$76</c:f>
            </c:numRef>
          </c:xVal>
          <c:yVal>
            <c:numRef>
              <c:f>'INSE ANDERSON'!$Q$2:$Q$76</c:f>
              <c:numCache/>
            </c:numRef>
          </c:y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47810356"/>
        <c:axId val="654884257"/>
      </c:scatterChart>
      <c:valAx>
        <c:axId val="1847810356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Calibri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Calibri"/>
                  </a:rPr>
                  <a:t>Equidade educacional 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Calibri"/>
              </a:defRPr>
            </a:pPr>
          </a:p>
        </c:txPr>
        <c:crossAx val="654884257"/>
      </c:valAx>
      <c:valAx>
        <c:axId val="654884257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Calibri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Calibri"/>
                  </a:rPr>
                  <a:t>Proporção de Alunos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Calibri"/>
              </a:defRPr>
            </a:pPr>
          </a:p>
        </c:txPr>
        <c:crossAx val="1847810356"/>
      </c:valAx>
    </c:plotArea>
    <c:plotVisOnly val="1"/>
  </c:chart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scatterChart>
        <c:scatterStyle val="lineMarker"/>
        <c:varyColors val="0"/>
        <c:ser>
          <c:idx val="0"/>
          <c:order val="0"/>
          <c:tx>
            <c:v>PORT100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chemeClr val="accent1"/>
              </a:solidFill>
              <a:ln cmpd="sng">
                <a:solidFill>
                  <a:schemeClr val="accent1"/>
                </a:solidFill>
              </a:ln>
            </c:spPr>
          </c:marker>
          <c:xVal>
            <c:numRef>
              <c:f>'INSE ANDERSON'!$Y$2:$Y$76</c:f>
            </c:numRef>
          </c:xVal>
          <c:yVal>
            <c:numRef>
              <c:f>'INSE ANDERSON'!$Z$2:$Z$76</c:f>
              <c:numCache/>
            </c:numRef>
          </c:y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1301227"/>
        <c:axId val="1258748889"/>
      </c:scatterChart>
      <c:valAx>
        <c:axId val="161301227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Calibri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Calibri"/>
                  </a:rPr>
                  <a:t>Equidade educacional 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Calibri"/>
              </a:defRPr>
            </a:pPr>
          </a:p>
        </c:txPr>
        <c:crossAx val="1258748889"/>
      </c:valAx>
      <c:valAx>
        <c:axId val="1258748889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Calibri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Calibri"/>
                  </a:rPr>
                  <a:t>Proporção de Alunos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Calibri"/>
              </a:defRPr>
            </a:pPr>
          </a:p>
        </c:txPr>
        <c:crossAx val="161301227"/>
      </c:valAx>
    </c:plotArea>
    <c:plotVisOnly val="1"/>
  </c:chart>
</c:chartSpace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8877300" cy="4981575"/>
    <xdr:pic>
      <xdr:nvPicPr>
        <xdr:cNvPr id="0" name="image1.png" title="Imagem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30</xdr:col>
      <xdr:colOff>123825</xdr:colOff>
      <xdr:row>4</xdr:row>
      <xdr:rowOff>47625</xdr:rowOff>
    </xdr:from>
    <xdr:ext cx="4781550" cy="2619375"/>
    <xdr:graphicFrame>
      <xdr:nvGraphicFramePr>
        <xdr:cNvPr id="2086456657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28</xdr:col>
      <xdr:colOff>419100</xdr:colOff>
      <xdr:row>24</xdr:row>
      <xdr:rowOff>9525</xdr:rowOff>
    </xdr:from>
    <xdr:ext cx="4743450" cy="2609850"/>
    <xdr:graphicFrame>
      <xdr:nvGraphicFramePr>
        <xdr:cNvPr id="982029362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2"/>
        </a:graphicData>
      </a:graphic>
    </xdr:graphicFrame>
    <xdr:clientData fLocksWithSheet="0"/>
  </xdr:oneCellAnchor>
  <xdr:oneCellAnchor>
    <xdr:from>
      <xdr:col>39</xdr:col>
      <xdr:colOff>47625</xdr:colOff>
      <xdr:row>4</xdr:row>
      <xdr:rowOff>19050</xdr:rowOff>
    </xdr:from>
    <xdr:ext cx="4752975" cy="2619375"/>
    <xdr:graphicFrame>
      <xdr:nvGraphicFramePr>
        <xdr:cNvPr id="1523065045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3"/>
        </a:graphicData>
      </a:graphic>
    </xdr:graphicFrame>
    <xdr:clientData fLocksWithSheet="0"/>
  </xdr:one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drawing" Target="../drawings/drawing10.xml"/><Relationship Id="rId3" Type="http://schemas.openxmlformats.org/officeDocument/2006/relationships/vmlDrawing" Target="../drawings/vmlDrawing2.v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6.xml"/><Relationship Id="rId3" Type="http://schemas.openxmlformats.org/officeDocument/2006/relationships/vmlDrawing" Target="../drawings/vmlDrawing1.v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6.83" defaultRowHeight="15.0"/>
  <sheetData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6.83" defaultRowHeight="15.0"/>
  <cols>
    <col customWidth="1" min="1" max="1" width="47.5"/>
    <col customWidth="1" min="2" max="2" width="18.33"/>
    <col customWidth="1" min="3" max="3" width="13.0"/>
    <col customWidth="1" min="4" max="4" width="10.67"/>
    <col customWidth="1" min="5" max="5" width="8.5"/>
    <col customWidth="1" min="6" max="6" width="20.17"/>
    <col customWidth="1" min="7" max="7" width="12.67"/>
    <col customWidth="1" min="8" max="8" width="16.5"/>
    <col customWidth="1" min="9" max="9" width="17.67"/>
    <col customWidth="1" min="10" max="11" width="12.0"/>
    <col customWidth="1" min="12" max="12" width="10.5"/>
    <col customWidth="1" min="13" max="13" width="8.5"/>
    <col customWidth="1" min="14" max="14" width="15.17"/>
    <col customWidth="1" min="15" max="15" width="19.0"/>
    <col customWidth="1" min="16" max="16" width="8.83"/>
    <col customWidth="1" min="17" max="17" width="15.5"/>
    <col customWidth="1" min="18" max="26" width="8.83"/>
  </cols>
  <sheetData>
    <row r="1" ht="9.75" customHeight="1">
      <c r="A1" s="106"/>
      <c r="B1" s="195" t="s">
        <v>374</v>
      </c>
      <c r="C1" s="196"/>
      <c r="D1" s="196"/>
      <c r="E1" s="196"/>
      <c r="F1" s="196"/>
      <c r="G1" s="196"/>
      <c r="H1" s="196"/>
      <c r="I1" s="196"/>
      <c r="J1" s="196"/>
      <c r="K1" s="196"/>
      <c r="L1" s="196"/>
      <c r="M1" s="196"/>
      <c r="N1" s="196"/>
      <c r="O1" s="106"/>
    </row>
    <row r="2" ht="9.75" customHeight="1">
      <c r="A2" s="2"/>
      <c r="B2" s="197" t="s">
        <v>375</v>
      </c>
      <c r="C2" s="196"/>
      <c r="D2" s="196"/>
      <c r="E2" s="196"/>
      <c r="F2" s="196"/>
      <c r="G2" s="196"/>
      <c r="H2" s="196"/>
      <c r="I2" s="196"/>
      <c r="J2" s="196"/>
      <c r="K2" s="196"/>
      <c r="L2" s="196"/>
      <c r="M2" s="196"/>
      <c r="N2" s="196"/>
      <c r="O2" s="2"/>
    </row>
    <row r="3" ht="9.75" customHeight="1">
      <c r="A3" s="177"/>
      <c r="B3" s="176"/>
      <c r="C3" s="198" t="s">
        <v>376</v>
      </c>
      <c r="D3" s="5"/>
      <c r="E3" s="6"/>
      <c r="F3" s="199" t="s">
        <v>377</v>
      </c>
      <c r="G3" s="200" t="s">
        <v>378</v>
      </c>
      <c r="H3" s="201" t="s">
        <v>379</v>
      </c>
      <c r="I3" s="202" t="s">
        <v>380</v>
      </c>
      <c r="J3" s="203" t="s">
        <v>381</v>
      </c>
      <c r="K3" s="5"/>
      <c r="L3" s="5"/>
      <c r="M3" s="5"/>
      <c r="N3" s="5"/>
      <c r="O3" s="204" t="s">
        <v>369</v>
      </c>
    </row>
    <row r="4" ht="9.75" customHeight="1">
      <c r="A4" s="205" t="s">
        <v>126</v>
      </c>
      <c r="B4" s="205" t="s">
        <v>11</v>
      </c>
      <c r="C4" s="206" t="s">
        <v>382</v>
      </c>
      <c r="D4" s="207" t="s">
        <v>281</v>
      </c>
      <c r="E4" s="208" t="s">
        <v>370</v>
      </c>
      <c r="F4" s="17"/>
      <c r="G4" s="17"/>
      <c r="H4" s="17"/>
      <c r="I4" s="17"/>
      <c r="J4" s="209" t="s">
        <v>371</v>
      </c>
      <c r="K4" s="210" t="s">
        <v>372</v>
      </c>
      <c r="L4" s="210" t="s">
        <v>373</v>
      </c>
      <c r="M4" s="210" t="s">
        <v>365</v>
      </c>
      <c r="N4" s="210" t="s">
        <v>366</v>
      </c>
      <c r="O4" s="17"/>
    </row>
    <row r="5" ht="9.75" customHeight="1">
      <c r="A5" s="211" t="s">
        <v>20</v>
      </c>
      <c r="B5" s="212">
        <v>280010.0</v>
      </c>
      <c r="C5" s="213">
        <v>0.023687471675184653</v>
      </c>
      <c r="D5" s="213">
        <v>0.01907085265841837</v>
      </c>
      <c r="E5" s="214">
        <v>0.013333333333333334</v>
      </c>
      <c r="F5" s="215">
        <f t="shared" ref="F5:F79" si="1">C5*0.1+D5*0.01+E5*0.14</f>
        <v>0.004426122361</v>
      </c>
      <c r="G5" s="216">
        <v>0.0037077784731830727</v>
      </c>
      <c r="H5" s="216">
        <f t="shared" ref="H5:H79" si="2">F5-G5</f>
        <v>0.0007183438876</v>
      </c>
      <c r="I5" s="217">
        <f t="shared" ref="I5:I79" si="3">H5/G5</f>
        <v>0.1937396996</v>
      </c>
      <c r="J5" s="218">
        <f t="shared" ref="J5:J79" si="4">IF(I5&lt;=-25%,G5*0.75, (IF(I5&gt;=25%,G5*1.25,F5)))</f>
        <v>0.004426122361</v>
      </c>
      <c r="K5" s="218">
        <f t="shared" ref="K5:K79" si="5">IF(I5&lt;-25%,"",(IF(I5&gt;=25%,"",F5)))</f>
        <v>0.004426122361</v>
      </c>
      <c r="L5" s="173">
        <f t="shared" ref="L5:L79" si="6">IF(I5&lt;=-0.25,J5,IF(I5&gt;=0.25,J5,(0.25-J$80+K$80)*J5/(J$80-ABS(K$80-J$80))))</f>
        <v>0.004449217808</v>
      </c>
      <c r="M5" s="218">
        <f t="shared" ref="M5:M79" si="7">L5-G5</f>
        <v>0.000741439335</v>
      </c>
      <c r="N5" s="217">
        <f t="shared" ref="N5:N79" si="8">M5/G5</f>
        <v>0.1999686174</v>
      </c>
      <c r="O5" s="219">
        <f t="shared" ref="O5:O79" si="9">L5</f>
        <v>0.004449217808</v>
      </c>
    </row>
    <row r="6" ht="9.75" customHeight="1">
      <c r="A6" s="211" t="s">
        <v>21</v>
      </c>
      <c r="B6" s="212">
        <v>280020.0</v>
      </c>
      <c r="C6" s="213">
        <v>0.00799251316480476</v>
      </c>
      <c r="D6" s="213">
        <v>0.013104917296336454</v>
      </c>
      <c r="E6" s="214">
        <v>0.013333333333333334</v>
      </c>
      <c r="F6" s="215">
        <f t="shared" si="1"/>
        <v>0.002796967156</v>
      </c>
      <c r="G6" s="216">
        <v>0.003108941421892589</v>
      </c>
      <c r="H6" s="216">
        <f t="shared" si="2"/>
        <v>-0.0003119742658</v>
      </c>
      <c r="I6" s="217">
        <f t="shared" si="3"/>
        <v>-0.1003474249</v>
      </c>
      <c r="J6" s="218">
        <f t="shared" si="4"/>
        <v>0.002796967156</v>
      </c>
      <c r="K6" s="218">
        <f t="shared" si="5"/>
        <v>0.002796967156</v>
      </c>
      <c r="L6" s="173">
        <f t="shared" si="6"/>
        <v>0.002811561693</v>
      </c>
      <c r="M6" s="218">
        <f t="shared" si="7"/>
        <v>-0.0002973797285</v>
      </c>
      <c r="N6" s="217">
        <f t="shared" si="8"/>
        <v>-0.09565304975</v>
      </c>
      <c r="O6" s="219">
        <f t="shared" si="9"/>
        <v>0.002811561693</v>
      </c>
    </row>
    <row r="7" ht="9.75" customHeight="1">
      <c r="A7" s="211" t="s">
        <v>22</v>
      </c>
      <c r="B7" s="212">
        <v>280030.0</v>
      </c>
      <c r="C7" s="213">
        <v>0.01377980381838416</v>
      </c>
      <c r="D7" s="213">
        <v>0.013870683195006499</v>
      </c>
      <c r="E7" s="214">
        <v>0.013333333333333334</v>
      </c>
      <c r="F7" s="215">
        <f t="shared" si="1"/>
        <v>0.00338335388</v>
      </c>
      <c r="G7" s="216">
        <v>0.0036112633215289926</v>
      </c>
      <c r="H7" s="216">
        <f t="shared" si="2"/>
        <v>-0.0002279094411</v>
      </c>
      <c r="I7" s="217">
        <f t="shared" si="3"/>
        <v>-0.06311072353</v>
      </c>
      <c r="J7" s="218">
        <f t="shared" si="4"/>
        <v>0.00338335388</v>
      </c>
      <c r="K7" s="218">
        <f t="shared" si="5"/>
        <v>0.00338335388</v>
      </c>
      <c r="L7" s="173">
        <f t="shared" si="6"/>
        <v>0.003401008176</v>
      </c>
      <c r="M7" s="218">
        <f t="shared" si="7"/>
        <v>-0.0002102551457</v>
      </c>
      <c r="N7" s="217">
        <f t="shared" si="8"/>
        <v>-0.05822204779</v>
      </c>
      <c r="O7" s="219">
        <f t="shared" si="9"/>
        <v>0.003401008176</v>
      </c>
    </row>
    <row r="8" ht="9.75" customHeight="1">
      <c r="A8" s="211" t="s">
        <v>23</v>
      </c>
      <c r="B8" s="212">
        <v>280040.0</v>
      </c>
      <c r="C8" s="213">
        <v>0.014504141713510247</v>
      </c>
      <c r="D8" s="213">
        <v>0.013902388656133628</v>
      </c>
      <c r="E8" s="214">
        <v>0.013333333333333334</v>
      </c>
      <c r="F8" s="215">
        <f t="shared" si="1"/>
        <v>0.003456104725</v>
      </c>
      <c r="G8" s="216">
        <v>0.0035348204028438582</v>
      </c>
      <c r="H8" s="216">
        <f t="shared" si="2"/>
        <v>-0.00007871567826</v>
      </c>
      <c r="I8" s="217">
        <f t="shared" si="3"/>
        <v>-0.02226864997</v>
      </c>
      <c r="J8" s="218">
        <f t="shared" si="4"/>
        <v>0.003456104725</v>
      </c>
      <c r="K8" s="218">
        <f t="shared" si="5"/>
        <v>0.003456104725</v>
      </c>
      <c r="L8" s="173">
        <f t="shared" si="6"/>
        <v>0.003474138633</v>
      </c>
      <c r="M8" s="218">
        <f t="shared" si="7"/>
        <v>-0.00006068176995</v>
      </c>
      <c r="N8" s="217">
        <f t="shared" si="8"/>
        <v>-0.01716686084</v>
      </c>
      <c r="O8" s="219">
        <f t="shared" si="9"/>
        <v>0.003474138633</v>
      </c>
    </row>
    <row r="9" ht="9.75" customHeight="1">
      <c r="A9" s="211" t="s">
        <v>24</v>
      </c>
      <c r="B9" s="212">
        <v>280050.0</v>
      </c>
      <c r="C9" s="213">
        <v>0.009831591589143112</v>
      </c>
      <c r="D9" s="213">
        <v>0.009396442708014872</v>
      </c>
      <c r="E9" s="214">
        <v>0.013333333333333334</v>
      </c>
      <c r="F9" s="215">
        <f t="shared" si="1"/>
        <v>0.002943790253</v>
      </c>
      <c r="G9" s="216">
        <v>0.003559749014069895</v>
      </c>
      <c r="H9" s="216">
        <f t="shared" si="2"/>
        <v>-0.0006159587614</v>
      </c>
      <c r="I9" s="217">
        <f t="shared" si="3"/>
        <v>-0.1730343232</v>
      </c>
      <c r="J9" s="218">
        <f t="shared" si="4"/>
        <v>0.002943790253</v>
      </c>
      <c r="K9" s="218">
        <f t="shared" si="5"/>
        <v>0.002943790253</v>
      </c>
      <c r="L9" s="173">
        <f t="shared" si="6"/>
        <v>0.002959150911</v>
      </c>
      <c r="M9" s="218">
        <f t="shared" si="7"/>
        <v>-0.0006005981032</v>
      </c>
      <c r="N9" s="217">
        <f t="shared" si="8"/>
        <v>-0.1687192273</v>
      </c>
      <c r="O9" s="219">
        <f t="shared" si="9"/>
        <v>0.002959150911</v>
      </c>
    </row>
    <row r="10" ht="9.75" customHeight="1">
      <c r="A10" s="211" t="s">
        <v>25</v>
      </c>
      <c r="B10" s="212">
        <v>280060.0</v>
      </c>
      <c r="C10" s="213">
        <v>0.012618760580125316</v>
      </c>
      <c r="D10" s="213">
        <v>0.013110454738655589</v>
      </c>
      <c r="E10" s="214">
        <v>0.013333333333333334</v>
      </c>
      <c r="F10" s="215">
        <f t="shared" si="1"/>
        <v>0.003259647272</v>
      </c>
      <c r="G10" s="216">
        <v>0.0033531543747937153</v>
      </c>
      <c r="H10" s="216">
        <f t="shared" si="2"/>
        <v>-0.00009350710273</v>
      </c>
      <c r="I10" s="217">
        <f t="shared" si="3"/>
        <v>-0.02788631011</v>
      </c>
      <c r="J10" s="218">
        <f t="shared" si="4"/>
        <v>0.003259647272</v>
      </c>
      <c r="K10" s="218">
        <f t="shared" si="5"/>
        <v>0.003259647272</v>
      </c>
      <c r="L10" s="173">
        <f t="shared" si="6"/>
        <v>0.003276656068</v>
      </c>
      <c r="M10" s="218">
        <f t="shared" si="7"/>
        <v>-0.00007649830678</v>
      </c>
      <c r="N10" s="217">
        <f t="shared" si="8"/>
        <v>-0.02281383385</v>
      </c>
      <c r="O10" s="219">
        <f t="shared" si="9"/>
        <v>0.003276656068</v>
      </c>
    </row>
    <row r="11" ht="9.75" customHeight="1">
      <c r="A11" s="211" t="s">
        <v>26</v>
      </c>
      <c r="B11" s="212">
        <v>280067.0</v>
      </c>
      <c r="C11" s="213">
        <v>0.01314212242571587</v>
      </c>
      <c r="D11" s="213">
        <v>0.014925745400918119</v>
      </c>
      <c r="E11" s="214">
        <v>0.013333333333333334</v>
      </c>
      <c r="F11" s="215">
        <f t="shared" si="1"/>
        <v>0.003330136363</v>
      </c>
      <c r="G11" s="216">
        <v>0.003342410032619871</v>
      </c>
      <c r="H11" s="216">
        <f t="shared" si="2"/>
        <v>-0.00001227366937</v>
      </c>
      <c r="I11" s="217">
        <f t="shared" si="3"/>
        <v>-0.003672101643</v>
      </c>
      <c r="J11" s="218">
        <f t="shared" si="4"/>
        <v>0.003330136363</v>
      </c>
      <c r="K11" s="218">
        <f t="shared" si="5"/>
        <v>0.003330136363</v>
      </c>
      <c r="L11" s="173">
        <f t="shared" si="6"/>
        <v>0.00334751297</v>
      </c>
      <c r="M11" s="218">
        <f t="shared" si="7"/>
        <v>0.00000510293771</v>
      </c>
      <c r="N11" s="217">
        <f t="shared" si="8"/>
        <v>0.001526724029</v>
      </c>
      <c r="O11" s="219">
        <f t="shared" si="9"/>
        <v>0.00334751297</v>
      </c>
    </row>
    <row r="12" ht="9.75" customHeight="1">
      <c r="A12" s="211" t="s">
        <v>27</v>
      </c>
      <c r="B12" s="212">
        <v>280070.0</v>
      </c>
      <c r="C12" s="213">
        <v>0.013561562538208843</v>
      </c>
      <c r="D12" s="213">
        <v>0.014815670435848916</v>
      </c>
      <c r="E12" s="214">
        <v>0.013333333333333334</v>
      </c>
      <c r="F12" s="215">
        <f t="shared" si="1"/>
        <v>0.003370979625</v>
      </c>
      <c r="G12" s="216">
        <v>0.002823348898791471</v>
      </c>
      <c r="H12" s="216">
        <f t="shared" si="2"/>
        <v>0.0005476307261</v>
      </c>
      <c r="I12" s="217">
        <f t="shared" si="3"/>
        <v>0.1939649493</v>
      </c>
      <c r="J12" s="218">
        <f t="shared" si="4"/>
        <v>0.003370979625</v>
      </c>
      <c r="K12" s="218">
        <f t="shared" si="5"/>
        <v>0.003370979625</v>
      </c>
      <c r="L12" s="173">
        <f t="shared" si="6"/>
        <v>0.003388569352</v>
      </c>
      <c r="M12" s="218">
        <f t="shared" si="7"/>
        <v>0.0005652204527</v>
      </c>
      <c r="N12" s="217">
        <f t="shared" si="8"/>
        <v>0.2001950425</v>
      </c>
      <c r="O12" s="219">
        <f t="shared" si="9"/>
        <v>0.003388569352</v>
      </c>
    </row>
    <row r="13" ht="9.75" customHeight="1">
      <c r="A13" s="211" t="s">
        <v>28</v>
      </c>
      <c r="B13" s="212">
        <v>280100.0</v>
      </c>
      <c r="C13" s="213">
        <v>0.01821256115686347</v>
      </c>
      <c r="D13" s="213">
        <v>0.014442418210946922</v>
      </c>
      <c r="E13" s="214">
        <v>0.013333333333333334</v>
      </c>
      <c r="F13" s="215">
        <f t="shared" si="1"/>
        <v>0.003832346964</v>
      </c>
      <c r="G13" s="216">
        <v>0.0033069939433278185</v>
      </c>
      <c r="H13" s="216">
        <f t="shared" si="2"/>
        <v>0.0005253530211</v>
      </c>
      <c r="I13" s="217">
        <f t="shared" si="3"/>
        <v>0.1588611985</v>
      </c>
      <c r="J13" s="218">
        <f t="shared" si="4"/>
        <v>0.003832346964</v>
      </c>
      <c r="K13" s="218">
        <f t="shared" si="5"/>
        <v>0.003832346964</v>
      </c>
      <c r="L13" s="173">
        <f t="shared" si="6"/>
        <v>0.0038523441</v>
      </c>
      <c r="M13" s="218">
        <f t="shared" si="7"/>
        <v>0.0005453501564</v>
      </c>
      <c r="N13" s="217">
        <f t="shared" si="8"/>
        <v>0.1649081207</v>
      </c>
      <c r="O13" s="219">
        <f t="shared" si="9"/>
        <v>0.0038523441</v>
      </c>
    </row>
    <row r="14" ht="9.75" customHeight="1">
      <c r="A14" s="211" t="s">
        <v>29</v>
      </c>
      <c r="B14" s="212">
        <v>280110.0</v>
      </c>
      <c r="C14" s="213">
        <v>0.01959047510031049</v>
      </c>
      <c r="D14" s="213">
        <v>0.01000667681808282</v>
      </c>
      <c r="E14" s="214">
        <v>0.013333333333333334</v>
      </c>
      <c r="F14" s="215">
        <f t="shared" si="1"/>
        <v>0.003925780945</v>
      </c>
      <c r="G14" s="216">
        <v>0.003737787441112164</v>
      </c>
      <c r="H14" s="216">
        <f t="shared" si="2"/>
        <v>0.0001879935038</v>
      </c>
      <c r="I14" s="217">
        <f t="shared" si="3"/>
        <v>0.05029539714</v>
      </c>
      <c r="J14" s="218">
        <f t="shared" si="4"/>
        <v>0.003925780945</v>
      </c>
      <c r="K14" s="218">
        <f t="shared" si="5"/>
        <v>0.003925780945</v>
      </c>
      <c r="L14" s="173">
        <f t="shared" si="6"/>
        <v>0.003946265617</v>
      </c>
      <c r="M14" s="218">
        <f t="shared" si="7"/>
        <v>0.0002084781763</v>
      </c>
      <c r="N14" s="217">
        <f t="shared" si="8"/>
        <v>0.0557758245</v>
      </c>
      <c r="O14" s="219">
        <f t="shared" si="9"/>
        <v>0.003946265617</v>
      </c>
    </row>
    <row r="15" ht="9.75" customHeight="1">
      <c r="A15" s="211" t="s">
        <v>30</v>
      </c>
      <c r="B15" s="212">
        <v>280120.0</v>
      </c>
      <c r="C15" s="213">
        <v>0.010372676021883416</v>
      </c>
      <c r="D15" s="213">
        <v>0.012566097538381359</v>
      </c>
      <c r="E15" s="214">
        <v>0.013333333333333334</v>
      </c>
      <c r="F15" s="215">
        <f t="shared" si="1"/>
        <v>0.003029595244</v>
      </c>
      <c r="G15" s="216">
        <v>0.00298015039647396</v>
      </c>
      <c r="H15" s="216">
        <f t="shared" si="2"/>
        <v>0.00004944484776</v>
      </c>
      <c r="I15" s="217">
        <f t="shared" si="3"/>
        <v>0.01659139345</v>
      </c>
      <c r="J15" s="218">
        <f t="shared" si="4"/>
        <v>0.003029595244</v>
      </c>
      <c r="K15" s="218">
        <f t="shared" si="5"/>
        <v>0.003029595244</v>
      </c>
      <c r="L15" s="173">
        <f t="shared" si="6"/>
        <v>0.003045403632</v>
      </c>
      <c r="M15" s="218">
        <f t="shared" si="7"/>
        <v>0.0000652532353</v>
      </c>
      <c r="N15" s="217">
        <f t="shared" si="8"/>
        <v>0.02189595377</v>
      </c>
      <c r="O15" s="219">
        <f t="shared" si="9"/>
        <v>0.003045403632</v>
      </c>
    </row>
    <row r="16" ht="9.75" customHeight="1">
      <c r="A16" s="211" t="s">
        <v>31</v>
      </c>
      <c r="B16" s="212">
        <v>280130.0</v>
      </c>
      <c r="C16" s="213">
        <v>0.012558056388881786</v>
      </c>
      <c r="D16" s="213">
        <v>0.011206638510159843</v>
      </c>
      <c r="E16" s="214">
        <v>0.013333333333333334</v>
      </c>
      <c r="F16" s="215">
        <f t="shared" si="1"/>
        <v>0.003234538691</v>
      </c>
      <c r="G16" s="216">
        <v>0.003398719986429684</v>
      </c>
      <c r="H16" s="216">
        <f t="shared" si="2"/>
        <v>-0.0001641812958</v>
      </c>
      <c r="I16" s="217">
        <f t="shared" si="3"/>
        <v>-0.04830680269</v>
      </c>
      <c r="J16" s="218">
        <f t="shared" si="4"/>
        <v>0.003234538691</v>
      </c>
      <c r="K16" s="218">
        <f t="shared" si="5"/>
        <v>0.003234538691</v>
      </c>
      <c r="L16" s="173">
        <f t="shared" si="6"/>
        <v>0.00325141647</v>
      </c>
      <c r="M16" s="218">
        <f t="shared" si="7"/>
        <v>-0.0001473035161</v>
      </c>
      <c r="N16" s="217">
        <f t="shared" si="8"/>
        <v>-0.04334088029</v>
      </c>
      <c r="O16" s="219">
        <f t="shared" si="9"/>
        <v>0.00325141647</v>
      </c>
    </row>
    <row r="17" ht="9.75" customHeight="1">
      <c r="A17" s="211" t="s">
        <v>32</v>
      </c>
      <c r="B17" s="212">
        <v>280140.0</v>
      </c>
      <c r="C17" s="213">
        <v>0.014603792228322048</v>
      </c>
      <c r="D17" s="213">
        <v>0.012775704882710575</v>
      </c>
      <c r="E17" s="214">
        <v>0.013333333333333334</v>
      </c>
      <c r="F17" s="215">
        <f t="shared" si="1"/>
        <v>0.003454802938</v>
      </c>
      <c r="G17" s="216">
        <v>0.0033477077703603702</v>
      </c>
      <c r="H17" s="216">
        <f t="shared" si="2"/>
        <v>0.000107095168</v>
      </c>
      <c r="I17" s="217">
        <f t="shared" si="3"/>
        <v>0.03199059635</v>
      </c>
      <c r="J17" s="218">
        <f t="shared" si="4"/>
        <v>0.003454802938</v>
      </c>
      <c r="K17" s="218">
        <f t="shared" si="5"/>
        <v>0.003454802938</v>
      </c>
      <c r="L17" s="173">
        <f t="shared" si="6"/>
        <v>0.003472830054</v>
      </c>
      <c r="M17" s="218">
        <f t="shared" si="7"/>
        <v>0.0001251222836</v>
      </c>
      <c r="N17" s="217">
        <f t="shared" si="8"/>
        <v>0.0373755095</v>
      </c>
      <c r="O17" s="219">
        <f t="shared" si="9"/>
        <v>0.003472830054</v>
      </c>
    </row>
    <row r="18" ht="9.75" customHeight="1">
      <c r="A18" s="211" t="s">
        <v>33</v>
      </c>
      <c r="B18" s="212">
        <v>280150.0</v>
      </c>
      <c r="C18" s="213">
        <v>0.012809967001737727</v>
      </c>
      <c r="D18" s="213">
        <v>0.011014640871630284</v>
      </c>
      <c r="E18" s="214">
        <v>0.013333333333333334</v>
      </c>
      <c r="F18" s="215">
        <f t="shared" si="1"/>
        <v>0.003257809776</v>
      </c>
      <c r="G18" s="216">
        <v>0.003323979182131356</v>
      </c>
      <c r="H18" s="216">
        <f t="shared" si="2"/>
        <v>-0.00006616940657</v>
      </c>
      <c r="I18" s="217">
        <f t="shared" si="3"/>
        <v>-0.01990668501</v>
      </c>
      <c r="J18" s="218">
        <f t="shared" si="4"/>
        <v>0.003257809776</v>
      </c>
      <c r="K18" s="218">
        <f t="shared" si="5"/>
        <v>0.003257809776</v>
      </c>
      <c r="L18" s="173">
        <f t="shared" si="6"/>
        <v>0.003274808983</v>
      </c>
      <c r="M18" s="218">
        <f t="shared" si="7"/>
        <v>-0.00004917019866</v>
      </c>
      <c r="N18" s="217">
        <f t="shared" si="8"/>
        <v>-0.01479257118</v>
      </c>
      <c r="O18" s="219">
        <f t="shared" si="9"/>
        <v>0.003274808983</v>
      </c>
    </row>
    <row r="19" ht="9.75" customHeight="1">
      <c r="A19" s="211" t="s">
        <v>34</v>
      </c>
      <c r="B19" s="212">
        <v>280160.0</v>
      </c>
      <c r="C19" s="213">
        <v>0.016351846237116684</v>
      </c>
      <c r="D19" s="213">
        <v>0.018973736068700713</v>
      </c>
      <c r="E19" s="214">
        <v>0.013333333333333334</v>
      </c>
      <c r="F19" s="215">
        <f t="shared" si="1"/>
        <v>0.003691588651</v>
      </c>
      <c r="G19" s="216">
        <v>0.003173115132428195</v>
      </c>
      <c r="H19" s="216">
        <f t="shared" si="2"/>
        <v>0.0005184735186</v>
      </c>
      <c r="I19" s="217">
        <f t="shared" si="3"/>
        <v>0.1633957474</v>
      </c>
      <c r="J19" s="218">
        <f t="shared" si="4"/>
        <v>0.003691588651</v>
      </c>
      <c r="K19" s="218">
        <f t="shared" si="5"/>
        <v>0.003691588651</v>
      </c>
      <c r="L19" s="173">
        <f t="shared" si="6"/>
        <v>0.003710851311</v>
      </c>
      <c r="M19" s="218">
        <f t="shared" si="7"/>
        <v>0.0005377361789</v>
      </c>
      <c r="N19" s="217">
        <f t="shared" si="8"/>
        <v>0.1694663309</v>
      </c>
      <c r="O19" s="219">
        <f t="shared" si="9"/>
        <v>0.003710851311</v>
      </c>
    </row>
    <row r="20" ht="9.75" customHeight="1">
      <c r="A20" s="211" t="s">
        <v>35</v>
      </c>
      <c r="B20" s="212">
        <v>280170.0</v>
      </c>
      <c r="C20" s="213">
        <v>0.009372775339147451</v>
      </c>
      <c r="D20" s="213">
        <v>0.012105048486798494</v>
      </c>
      <c r="E20" s="214">
        <v>0.013333333333333334</v>
      </c>
      <c r="F20" s="215">
        <f t="shared" si="1"/>
        <v>0.002924994685</v>
      </c>
      <c r="G20" s="216">
        <v>0.0033408314191151196</v>
      </c>
      <c r="H20" s="216">
        <f t="shared" si="2"/>
        <v>-0.0004158367337</v>
      </c>
      <c r="I20" s="217">
        <f t="shared" si="3"/>
        <v>-0.1244710318</v>
      </c>
      <c r="J20" s="218">
        <f t="shared" si="4"/>
        <v>0.002924994685</v>
      </c>
      <c r="K20" s="218">
        <f t="shared" si="5"/>
        <v>0.002924994685</v>
      </c>
      <c r="L20" s="173">
        <f t="shared" si="6"/>
        <v>0.002940257269</v>
      </c>
      <c r="M20" s="218">
        <f t="shared" si="7"/>
        <v>-0.0004005741504</v>
      </c>
      <c r="N20" s="217">
        <f t="shared" si="8"/>
        <v>-0.1199025333</v>
      </c>
      <c r="O20" s="219">
        <f t="shared" si="9"/>
        <v>0.002940257269</v>
      </c>
    </row>
    <row r="21" ht="9.75" customHeight="1">
      <c r="A21" s="211" t="s">
        <v>36</v>
      </c>
      <c r="B21" s="212">
        <v>280190.0</v>
      </c>
      <c r="C21" s="213">
        <v>0.02085496008533459</v>
      </c>
      <c r="D21" s="213">
        <v>0.017282473268098553</v>
      </c>
      <c r="E21" s="214">
        <v>0.013333333333333334</v>
      </c>
      <c r="F21" s="215">
        <f t="shared" si="1"/>
        <v>0.004124987408</v>
      </c>
      <c r="G21" s="216">
        <v>0.0028463864889782344</v>
      </c>
      <c r="H21" s="216">
        <f t="shared" si="2"/>
        <v>0.001278600919</v>
      </c>
      <c r="I21" s="217">
        <f t="shared" si="3"/>
        <v>0.4492014433</v>
      </c>
      <c r="J21" s="218">
        <f t="shared" si="4"/>
        <v>0.003557983111</v>
      </c>
      <c r="K21" s="218" t="str">
        <f t="shared" si="5"/>
        <v/>
      </c>
      <c r="L21" s="173">
        <f t="shared" si="6"/>
        <v>0.003557983111</v>
      </c>
      <c r="M21" s="218">
        <f t="shared" si="7"/>
        <v>0.0007115966222</v>
      </c>
      <c r="N21" s="217">
        <f t="shared" si="8"/>
        <v>0.25</v>
      </c>
      <c r="O21" s="219">
        <f t="shared" si="9"/>
        <v>0.003557983111</v>
      </c>
    </row>
    <row r="22" ht="9.75" customHeight="1">
      <c r="A22" s="211" t="s">
        <v>37</v>
      </c>
      <c r="B22" s="212">
        <v>280200.0</v>
      </c>
      <c r="C22" s="213">
        <v>0.016018258634361404</v>
      </c>
      <c r="D22" s="213">
        <v>0.012725512709955148</v>
      </c>
      <c r="E22" s="214">
        <v>0.013333333333333334</v>
      </c>
      <c r="F22" s="215">
        <f t="shared" si="1"/>
        <v>0.003595747657</v>
      </c>
      <c r="G22" s="216">
        <v>0.0032039327919685862</v>
      </c>
      <c r="H22" s="216">
        <f t="shared" si="2"/>
        <v>0.0003918148652</v>
      </c>
      <c r="I22" s="217">
        <f t="shared" si="3"/>
        <v>0.122291849</v>
      </c>
      <c r="J22" s="218">
        <f t="shared" si="4"/>
        <v>0.003595747657</v>
      </c>
      <c r="K22" s="218">
        <f t="shared" si="5"/>
        <v>0.003595747657</v>
      </c>
      <c r="L22" s="173">
        <f t="shared" si="6"/>
        <v>0.00361451022</v>
      </c>
      <c r="M22" s="218">
        <f t="shared" si="7"/>
        <v>0.0004105774285</v>
      </c>
      <c r="N22" s="217">
        <f t="shared" si="8"/>
        <v>0.1281479529</v>
      </c>
      <c r="O22" s="219">
        <f t="shared" si="9"/>
        <v>0.00361451022</v>
      </c>
    </row>
    <row r="23" ht="9.75" customHeight="1">
      <c r="A23" s="211" t="s">
        <v>38</v>
      </c>
      <c r="B23" s="212">
        <v>280210.0</v>
      </c>
      <c r="C23" s="213">
        <v>0.013745899210021636</v>
      </c>
      <c r="D23" s="213">
        <v>0.013474059888043424</v>
      </c>
      <c r="E23" s="214">
        <v>0.013333333333333334</v>
      </c>
      <c r="F23" s="215">
        <f t="shared" si="1"/>
        <v>0.003375997187</v>
      </c>
      <c r="G23" s="216">
        <v>0.0032550767999712745</v>
      </c>
      <c r="H23" s="216">
        <f t="shared" si="2"/>
        <v>0.0001209203866</v>
      </c>
      <c r="I23" s="217">
        <f t="shared" si="3"/>
        <v>0.03714824381</v>
      </c>
      <c r="J23" s="218">
        <f t="shared" si="4"/>
        <v>0.003375997187</v>
      </c>
      <c r="K23" s="218">
        <f t="shared" si="5"/>
        <v>0.003375997187</v>
      </c>
      <c r="L23" s="173">
        <f t="shared" si="6"/>
        <v>0.003393613095</v>
      </c>
      <c r="M23" s="218">
        <f t="shared" si="7"/>
        <v>0.0001385362948</v>
      </c>
      <c r="N23" s="217">
        <f t="shared" si="8"/>
        <v>0.0425600695</v>
      </c>
      <c r="O23" s="219">
        <f t="shared" si="9"/>
        <v>0.003393613095</v>
      </c>
    </row>
    <row r="24" ht="9.75" customHeight="1">
      <c r="A24" s="211" t="s">
        <v>39</v>
      </c>
      <c r="B24" s="212">
        <v>280220.0</v>
      </c>
      <c r="C24" s="213">
        <v>0.012395574845653222</v>
      </c>
      <c r="D24" s="213">
        <v>0.009410946509345907</v>
      </c>
      <c r="E24" s="214">
        <v>0.013333333333333334</v>
      </c>
      <c r="F24" s="215">
        <f t="shared" si="1"/>
        <v>0.003200333616</v>
      </c>
      <c r="G24" s="216">
        <v>0.0029596254135235006</v>
      </c>
      <c r="H24" s="216">
        <f t="shared" si="2"/>
        <v>0.0002407082028</v>
      </c>
      <c r="I24" s="217">
        <f t="shared" si="3"/>
        <v>0.08133063113</v>
      </c>
      <c r="J24" s="218">
        <f t="shared" si="4"/>
        <v>0.003200333616</v>
      </c>
      <c r="K24" s="218">
        <f t="shared" si="5"/>
        <v>0.003200333616</v>
      </c>
      <c r="L24" s="173">
        <f t="shared" si="6"/>
        <v>0.003217032914</v>
      </c>
      <c r="M24" s="218">
        <f t="shared" si="7"/>
        <v>0.0002574075009</v>
      </c>
      <c r="N24" s="217">
        <f t="shared" si="8"/>
        <v>0.08697299993</v>
      </c>
      <c r="O24" s="219">
        <f t="shared" si="9"/>
        <v>0.003217032914</v>
      </c>
    </row>
    <row r="25" ht="9.75" customHeight="1">
      <c r="A25" s="211" t="s">
        <v>40</v>
      </c>
      <c r="B25" s="212">
        <v>280230.0</v>
      </c>
      <c r="C25" s="213">
        <v>0.007305061307363593</v>
      </c>
      <c r="D25" s="213">
        <v>0.012877634135931706</v>
      </c>
      <c r="E25" s="214">
        <v>0.013333333333333334</v>
      </c>
      <c r="F25" s="215">
        <f t="shared" si="1"/>
        <v>0.002725949139</v>
      </c>
      <c r="G25" s="216">
        <v>0.0031028050339192564</v>
      </c>
      <c r="H25" s="216">
        <f t="shared" si="2"/>
        <v>-0.0003768558952</v>
      </c>
      <c r="I25" s="217">
        <f t="shared" si="3"/>
        <v>-0.1214565179</v>
      </c>
      <c r="J25" s="218">
        <f t="shared" si="4"/>
        <v>0.002725949139</v>
      </c>
      <c r="K25" s="218">
        <f t="shared" si="5"/>
        <v>0.002725949139</v>
      </c>
      <c r="L25" s="173">
        <f t="shared" si="6"/>
        <v>0.002740173105</v>
      </c>
      <c r="M25" s="218">
        <f t="shared" si="7"/>
        <v>-0.0003626319289</v>
      </c>
      <c r="N25" s="217">
        <f t="shared" si="8"/>
        <v>-0.1168722897</v>
      </c>
      <c r="O25" s="219">
        <f t="shared" si="9"/>
        <v>0.002740173105</v>
      </c>
    </row>
    <row r="26" ht="9.75" customHeight="1">
      <c r="A26" s="211" t="s">
        <v>41</v>
      </c>
      <c r="B26" s="212">
        <v>280240.0</v>
      </c>
      <c r="C26" s="213">
        <v>0.00789409566951309</v>
      </c>
      <c r="D26" s="213">
        <v>0.014480494516819263</v>
      </c>
      <c r="E26" s="214">
        <v>0.013333333333333334</v>
      </c>
      <c r="F26" s="215">
        <f t="shared" si="1"/>
        <v>0.002800881179</v>
      </c>
      <c r="G26" s="216">
        <v>0.0032472451275050635</v>
      </c>
      <c r="H26" s="216">
        <f t="shared" si="2"/>
        <v>-0.0004463639487</v>
      </c>
      <c r="I26" s="217">
        <f t="shared" si="3"/>
        <v>-0.1374592712</v>
      </c>
      <c r="J26" s="218">
        <f t="shared" si="4"/>
        <v>0.002800881179</v>
      </c>
      <c r="K26" s="218">
        <f t="shared" si="5"/>
        <v>0.002800881179</v>
      </c>
      <c r="L26" s="173">
        <f t="shared" si="6"/>
        <v>0.002815496139</v>
      </c>
      <c r="M26" s="218">
        <f t="shared" si="7"/>
        <v>-0.0004317489881</v>
      </c>
      <c r="N26" s="217">
        <f t="shared" si="8"/>
        <v>-0.1329585452</v>
      </c>
      <c r="O26" s="219">
        <f t="shared" si="9"/>
        <v>0.002815496139</v>
      </c>
    </row>
    <row r="27" ht="9.75" customHeight="1">
      <c r="A27" s="211" t="s">
        <v>42</v>
      </c>
      <c r="B27" s="212">
        <v>280250.0</v>
      </c>
      <c r="C27" s="213">
        <v>0.010350188847028445</v>
      </c>
      <c r="D27" s="213">
        <v>0.008634332243050769</v>
      </c>
      <c r="E27" s="214">
        <v>0.013333333333333334</v>
      </c>
      <c r="F27" s="215">
        <f t="shared" si="1"/>
        <v>0.002988028874</v>
      </c>
      <c r="G27" s="216">
        <v>0.0037020856703324375</v>
      </c>
      <c r="H27" s="216">
        <f t="shared" si="2"/>
        <v>-0.0007140567965</v>
      </c>
      <c r="I27" s="217">
        <f t="shared" si="3"/>
        <v>-0.1928795982</v>
      </c>
      <c r="J27" s="218">
        <f t="shared" si="4"/>
        <v>0.002988028874</v>
      </c>
      <c r="K27" s="218">
        <f t="shared" si="5"/>
        <v>0.002988028874</v>
      </c>
      <c r="L27" s="173">
        <f t="shared" si="6"/>
        <v>0.003003620369</v>
      </c>
      <c r="M27" s="218">
        <f t="shared" si="7"/>
        <v>-0.0006984653018</v>
      </c>
      <c r="N27" s="217">
        <f t="shared" si="8"/>
        <v>-0.1886680547</v>
      </c>
      <c r="O27" s="219">
        <f t="shared" si="9"/>
        <v>0.003003620369</v>
      </c>
    </row>
    <row r="28" ht="9.75" customHeight="1">
      <c r="A28" s="211" t="s">
        <v>43</v>
      </c>
      <c r="B28" s="212">
        <v>280260.0</v>
      </c>
      <c r="C28" s="213">
        <v>0.009714056470156478</v>
      </c>
      <c r="D28" s="213">
        <v>0.014246504294331691</v>
      </c>
      <c r="E28" s="214">
        <v>0.013333333333333334</v>
      </c>
      <c r="F28" s="215">
        <f t="shared" si="1"/>
        <v>0.002980537357</v>
      </c>
      <c r="G28" s="216">
        <v>0.0031972987645353733</v>
      </c>
      <c r="H28" s="216">
        <f t="shared" si="2"/>
        <v>-0.0002167614079</v>
      </c>
      <c r="I28" s="217">
        <f t="shared" si="3"/>
        <v>-0.06779516832</v>
      </c>
      <c r="J28" s="218">
        <f t="shared" si="4"/>
        <v>0.002980537357</v>
      </c>
      <c r="K28" s="218">
        <f t="shared" si="5"/>
        <v>0.002980537357</v>
      </c>
      <c r="L28" s="173">
        <f t="shared" si="6"/>
        <v>0.002996089761</v>
      </c>
      <c r="M28" s="218">
        <f t="shared" si="7"/>
        <v>-0.0002012090038</v>
      </c>
      <c r="N28" s="217">
        <f t="shared" si="8"/>
        <v>-0.06293093595</v>
      </c>
      <c r="O28" s="219">
        <f t="shared" si="9"/>
        <v>0.002996089761</v>
      </c>
    </row>
    <row r="29" ht="9.75" customHeight="1">
      <c r="A29" s="211" t="s">
        <v>44</v>
      </c>
      <c r="B29" s="212">
        <v>280270.0</v>
      </c>
      <c r="C29" s="213">
        <v>0.013141440243678849</v>
      </c>
      <c r="D29" s="213">
        <v>0.008076195025771666</v>
      </c>
      <c r="E29" s="214">
        <v>0.013333333333333334</v>
      </c>
      <c r="F29" s="215">
        <f t="shared" si="1"/>
        <v>0.003261572641</v>
      </c>
      <c r="G29" s="216">
        <v>0.0030163057447333045</v>
      </c>
      <c r="H29" s="216">
        <f t="shared" si="2"/>
        <v>0.0002452668966</v>
      </c>
      <c r="I29" s="217">
        <f t="shared" si="3"/>
        <v>0.08131367219</v>
      </c>
      <c r="J29" s="218">
        <f t="shared" si="4"/>
        <v>0.003261572641</v>
      </c>
      <c r="K29" s="218">
        <f t="shared" si="5"/>
        <v>0.003261572641</v>
      </c>
      <c r="L29" s="173">
        <f t="shared" si="6"/>
        <v>0.003278591484</v>
      </c>
      <c r="M29" s="218">
        <f t="shared" si="7"/>
        <v>0.0002622857391</v>
      </c>
      <c r="N29" s="217">
        <f t="shared" si="8"/>
        <v>0.0869559525</v>
      </c>
      <c r="O29" s="219">
        <f t="shared" si="9"/>
        <v>0.003278591484</v>
      </c>
    </row>
    <row r="30" ht="9.75" customHeight="1">
      <c r="A30" s="211" t="s">
        <v>45</v>
      </c>
      <c r="B30" s="212">
        <v>280280.0</v>
      </c>
      <c r="C30" s="213">
        <v>0.012465380667348973</v>
      </c>
      <c r="D30" s="213">
        <v>0.011317850318843458</v>
      </c>
      <c r="E30" s="214">
        <v>0.013333333333333334</v>
      </c>
      <c r="F30" s="215">
        <f t="shared" si="1"/>
        <v>0.003226383237</v>
      </c>
      <c r="G30" s="216">
        <v>0.0033512834545162736</v>
      </c>
      <c r="H30" s="216">
        <f t="shared" si="2"/>
        <v>-0.0001249002179</v>
      </c>
      <c r="I30" s="217">
        <f t="shared" si="3"/>
        <v>-0.03726936847</v>
      </c>
      <c r="J30" s="218">
        <f t="shared" si="4"/>
        <v>0.003226383237</v>
      </c>
      <c r="K30" s="218">
        <f t="shared" si="5"/>
        <v>0.003226383237</v>
      </c>
      <c r="L30" s="173">
        <f t="shared" si="6"/>
        <v>0.003243218461</v>
      </c>
      <c r="M30" s="218">
        <f t="shared" si="7"/>
        <v>-0.0001080649933</v>
      </c>
      <c r="N30" s="217">
        <f t="shared" si="8"/>
        <v>-0.03224585289</v>
      </c>
      <c r="O30" s="219">
        <f t="shared" si="9"/>
        <v>0.003243218461</v>
      </c>
    </row>
    <row r="31" ht="9.75" customHeight="1">
      <c r="A31" s="211" t="s">
        <v>46</v>
      </c>
      <c r="B31" s="212">
        <v>280290.0</v>
      </c>
      <c r="C31" s="213">
        <v>0.012387894698333497</v>
      </c>
      <c r="D31" s="213">
        <v>0.013856894417436469</v>
      </c>
      <c r="E31" s="214">
        <v>0.013333333333333334</v>
      </c>
      <c r="F31" s="215">
        <f t="shared" si="1"/>
        <v>0.003244025081</v>
      </c>
      <c r="G31" s="216">
        <v>0.003228133836592202</v>
      </c>
      <c r="H31" s="216">
        <f t="shared" si="2"/>
        <v>0.00001589124408</v>
      </c>
      <c r="I31" s="217">
        <f t="shared" si="3"/>
        <v>0.004922733965</v>
      </c>
      <c r="J31" s="218">
        <f t="shared" si="4"/>
        <v>0.003244025081</v>
      </c>
      <c r="K31" s="218">
        <f t="shared" si="5"/>
        <v>0.003244025081</v>
      </c>
      <c r="L31" s="173">
        <f t="shared" si="6"/>
        <v>0.00326095236</v>
      </c>
      <c r="M31" s="218">
        <f t="shared" si="7"/>
        <v>0.00003281852364</v>
      </c>
      <c r="N31" s="217">
        <f t="shared" si="8"/>
        <v>0.01016640737</v>
      </c>
      <c r="O31" s="219">
        <f t="shared" si="9"/>
        <v>0.00326095236</v>
      </c>
    </row>
    <row r="32" ht="9.75" customHeight="1">
      <c r="A32" s="211" t="s">
        <v>47</v>
      </c>
      <c r="B32" s="212">
        <v>280300.0</v>
      </c>
      <c r="C32" s="213">
        <v>0.03526559451625743</v>
      </c>
      <c r="D32" s="213">
        <v>0.012460381116834847</v>
      </c>
      <c r="E32" s="214">
        <v>0.013333333333333334</v>
      </c>
      <c r="F32" s="215">
        <f t="shared" si="1"/>
        <v>0.005517829929</v>
      </c>
      <c r="G32" s="216">
        <v>0.004166666666666667</v>
      </c>
      <c r="H32" s="216">
        <f t="shared" si="2"/>
        <v>0.001351163263</v>
      </c>
      <c r="I32" s="217">
        <f t="shared" si="3"/>
        <v>0.3242791831</v>
      </c>
      <c r="J32" s="218">
        <f t="shared" si="4"/>
        <v>0.005208333333</v>
      </c>
      <c r="K32" s="218" t="str">
        <f t="shared" si="5"/>
        <v/>
      </c>
      <c r="L32" s="173">
        <f t="shared" si="6"/>
        <v>0.005208333333</v>
      </c>
      <c r="M32" s="218">
        <f t="shared" si="7"/>
        <v>0.001041666667</v>
      </c>
      <c r="N32" s="217">
        <f t="shared" si="8"/>
        <v>0.25</v>
      </c>
      <c r="O32" s="219">
        <f t="shared" si="9"/>
        <v>0.005208333333</v>
      </c>
    </row>
    <row r="33" ht="9.75" customHeight="1">
      <c r="A33" s="211" t="s">
        <v>48</v>
      </c>
      <c r="B33" s="212">
        <v>280310.0</v>
      </c>
      <c r="C33" s="213">
        <v>0.00964532198697804</v>
      </c>
      <c r="D33" s="213">
        <v>0.016133824425798304</v>
      </c>
      <c r="E33" s="214">
        <v>0.013333333333333334</v>
      </c>
      <c r="F33" s="215">
        <f t="shared" si="1"/>
        <v>0.00299253711</v>
      </c>
      <c r="G33" s="216">
        <v>0.0027070970698247934</v>
      </c>
      <c r="H33" s="216">
        <f t="shared" si="2"/>
        <v>0.0002854400398</v>
      </c>
      <c r="I33" s="217">
        <f t="shared" si="3"/>
        <v>0.1054413759</v>
      </c>
      <c r="J33" s="218">
        <f t="shared" si="4"/>
        <v>0.00299253711</v>
      </c>
      <c r="K33" s="218">
        <f t="shared" si="5"/>
        <v>0.00299253711</v>
      </c>
      <c r="L33" s="173">
        <f t="shared" si="6"/>
        <v>0.003008152128</v>
      </c>
      <c r="M33" s="218">
        <f t="shared" si="7"/>
        <v>0.0003010550585</v>
      </c>
      <c r="N33" s="217">
        <f t="shared" si="8"/>
        <v>0.1112095543</v>
      </c>
      <c r="O33" s="219">
        <f t="shared" si="9"/>
        <v>0.003008152128</v>
      </c>
    </row>
    <row r="34" ht="9.75" customHeight="1">
      <c r="A34" s="211" t="s">
        <v>49</v>
      </c>
      <c r="B34" s="212">
        <v>280320.0</v>
      </c>
      <c r="C34" s="213">
        <v>0.008869792680988302</v>
      </c>
      <c r="D34" s="213">
        <v>0.013374470495683181</v>
      </c>
      <c r="E34" s="214">
        <v>0.013333333333333334</v>
      </c>
      <c r="F34" s="215">
        <f t="shared" si="1"/>
        <v>0.00288739064</v>
      </c>
      <c r="G34" s="216">
        <v>0.0033108427353812898</v>
      </c>
      <c r="H34" s="216">
        <f t="shared" si="2"/>
        <v>-0.0004234520957</v>
      </c>
      <c r="I34" s="217">
        <f t="shared" si="3"/>
        <v>-0.1278985834</v>
      </c>
      <c r="J34" s="218">
        <f t="shared" si="4"/>
        <v>0.00288739064</v>
      </c>
      <c r="K34" s="218">
        <f t="shared" si="5"/>
        <v>0.00288739064</v>
      </c>
      <c r="L34" s="173">
        <f t="shared" si="6"/>
        <v>0.002902457006</v>
      </c>
      <c r="M34" s="218">
        <f t="shared" si="7"/>
        <v>-0.0004083857299</v>
      </c>
      <c r="N34" s="217">
        <f t="shared" si="8"/>
        <v>-0.1233479698</v>
      </c>
      <c r="O34" s="219">
        <f t="shared" si="9"/>
        <v>0.002902457006</v>
      </c>
    </row>
    <row r="35" ht="9.75" customHeight="1">
      <c r="A35" s="211" t="s">
        <v>50</v>
      </c>
      <c r="B35" s="212">
        <v>280330.0</v>
      </c>
      <c r="C35" s="213">
        <v>0.018400509387478732</v>
      </c>
      <c r="D35" s="213">
        <v>0.014626044869172171</v>
      </c>
      <c r="E35" s="214">
        <v>0.013333333333333334</v>
      </c>
      <c r="F35" s="215">
        <f t="shared" si="1"/>
        <v>0.003852978054</v>
      </c>
      <c r="G35" s="216">
        <v>0.003557229255698171</v>
      </c>
      <c r="H35" s="216">
        <f t="shared" si="2"/>
        <v>0.0002957487984</v>
      </c>
      <c r="I35" s="217">
        <f t="shared" si="3"/>
        <v>0.08314021311</v>
      </c>
      <c r="J35" s="218">
        <f t="shared" si="4"/>
        <v>0.003852978054</v>
      </c>
      <c r="K35" s="218">
        <f t="shared" si="5"/>
        <v>0.003852978054</v>
      </c>
      <c r="L35" s="173">
        <f t="shared" si="6"/>
        <v>0.003873082842</v>
      </c>
      <c r="M35" s="218">
        <f t="shared" si="7"/>
        <v>0.0003158535865</v>
      </c>
      <c r="N35" s="217">
        <f t="shared" si="8"/>
        <v>0.08879202428</v>
      </c>
      <c r="O35" s="219">
        <f t="shared" si="9"/>
        <v>0.003873082842</v>
      </c>
    </row>
    <row r="36" ht="9.75" customHeight="1">
      <c r="A36" s="211" t="s">
        <v>51</v>
      </c>
      <c r="B36" s="212">
        <v>280340.0</v>
      </c>
      <c r="C36" s="213">
        <v>0.01033592615314371</v>
      </c>
      <c r="D36" s="213">
        <v>0.014682195902110569</v>
      </c>
      <c r="E36" s="214">
        <v>0.013333333333333334</v>
      </c>
      <c r="F36" s="215">
        <f t="shared" si="1"/>
        <v>0.003047081241</v>
      </c>
      <c r="G36" s="216">
        <v>0.0031481190604518384</v>
      </c>
      <c r="H36" s="216">
        <f t="shared" si="2"/>
        <v>-0.0001010378194</v>
      </c>
      <c r="I36" s="217">
        <f t="shared" si="3"/>
        <v>-0.03209466272</v>
      </c>
      <c r="J36" s="218">
        <f t="shared" si="4"/>
        <v>0.003047081241</v>
      </c>
      <c r="K36" s="218">
        <f t="shared" si="5"/>
        <v>0.003047081241</v>
      </c>
      <c r="L36" s="173">
        <f t="shared" si="6"/>
        <v>0.00306298087</v>
      </c>
      <c r="M36" s="218">
        <f t="shared" si="7"/>
        <v>-0.00008513819022</v>
      </c>
      <c r="N36" s="217">
        <f t="shared" si="8"/>
        <v>-0.02704414559</v>
      </c>
      <c r="O36" s="219">
        <f t="shared" si="9"/>
        <v>0.00306298087</v>
      </c>
    </row>
    <row r="37" ht="9.75" customHeight="1">
      <c r="A37" s="211" t="s">
        <v>52</v>
      </c>
      <c r="B37" s="212">
        <v>280350.0</v>
      </c>
      <c r="C37" s="213">
        <v>0.01334587474513636</v>
      </c>
      <c r="D37" s="213">
        <v>0.014356604831829118</v>
      </c>
      <c r="E37" s="214">
        <v>0.013333333333333334</v>
      </c>
      <c r="F37" s="215">
        <f t="shared" si="1"/>
        <v>0.003344820189</v>
      </c>
      <c r="G37" s="216">
        <v>0.0033488368515325268</v>
      </c>
      <c r="H37" s="216">
        <f t="shared" si="2"/>
        <v>-0.000004016662034</v>
      </c>
      <c r="I37" s="217">
        <f t="shared" si="3"/>
        <v>-0.001199420041</v>
      </c>
      <c r="J37" s="218">
        <f t="shared" si="4"/>
        <v>0.003344820189</v>
      </c>
      <c r="K37" s="218">
        <f t="shared" si="5"/>
        <v>0.003344820189</v>
      </c>
      <c r="L37" s="173">
        <f t="shared" si="6"/>
        <v>0.003362273417</v>
      </c>
      <c r="M37" s="218">
        <f t="shared" si="7"/>
        <v>0.00001343656506</v>
      </c>
      <c r="N37" s="217">
        <f t="shared" si="8"/>
        <v>0.00401230805</v>
      </c>
      <c r="O37" s="219">
        <f t="shared" si="9"/>
        <v>0.003362273417</v>
      </c>
    </row>
    <row r="38" ht="9.75" customHeight="1">
      <c r="A38" s="211" t="s">
        <v>53</v>
      </c>
      <c r="B38" s="212">
        <v>280360.0</v>
      </c>
      <c r="C38" s="213">
        <v>0.008525303021575597</v>
      </c>
      <c r="D38" s="213">
        <v>0.012184916155036678</v>
      </c>
      <c r="E38" s="214">
        <v>0.013333333333333334</v>
      </c>
      <c r="F38" s="215">
        <f t="shared" si="1"/>
        <v>0.00284104613</v>
      </c>
      <c r="G38" s="216">
        <v>0.003057262326155436</v>
      </c>
      <c r="H38" s="216">
        <f t="shared" si="2"/>
        <v>-0.0002162161958</v>
      </c>
      <c r="I38" s="217">
        <f t="shared" si="3"/>
        <v>-0.07072216013</v>
      </c>
      <c r="J38" s="218">
        <f t="shared" si="4"/>
        <v>0.00284104613</v>
      </c>
      <c r="K38" s="218">
        <f t="shared" si="5"/>
        <v>0.00284104613</v>
      </c>
      <c r="L38" s="173">
        <f t="shared" si="6"/>
        <v>0.002855870671</v>
      </c>
      <c r="M38" s="218">
        <f t="shared" si="7"/>
        <v>-0.000201391655</v>
      </c>
      <c r="N38" s="217">
        <f t="shared" si="8"/>
        <v>-0.06587320077</v>
      </c>
      <c r="O38" s="219">
        <f t="shared" si="9"/>
        <v>0.002855870671</v>
      </c>
    </row>
    <row r="39" ht="9.75" customHeight="1">
      <c r="A39" s="211" t="s">
        <v>54</v>
      </c>
      <c r="B39" s="212">
        <v>280370.0</v>
      </c>
      <c r="C39" s="213">
        <v>0.016555605360717093</v>
      </c>
      <c r="D39" s="213">
        <v>0.008802853406598362</v>
      </c>
      <c r="E39" s="214">
        <v>0.013333333333333334</v>
      </c>
      <c r="F39" s="215">
        <f t="shared" si="1"/>
        <v>0.003610255737</v>
      </c>
      <c r="G39" s="216">
        <v>0.0032253287667296975</v>
      </c>
      <c r="H39" s="216">
        <f t="shared" si="2"/>
        <v>0.0003849269701</v>
      </c>
      <c r="I39" s="217">
        <f t="shared" si="3"/>
        <v>0.1193450336</v>
      </c>
      <c r="J39" s="218">
        <f t="shared" si="4"/>
        <v>0.003610255737</v>
      </c>
      <c r="K39" s="218">
        <f t="shared" si="5"/>
        <v>0.003610255737</v>
      </c>
      <c r="L39" s="173">
        <f t="shared" si="6"/>
        <v>0.003629094003</v>
      </c>
      <c r="M39" s="218">
        <f t="shared" si="7"/>
        <v>0.0004037652363</v>
      </c>
      <c r="N39" s="217">
        <f t="shared" si="8"/>
        <v>0.1251857611</v>
      </c>
      <c r="O39" s="219">
        <f t="shared" si="9"/>
        <v>0.003629094003</v>
      </c>
    </row>
    <row r="40" ht="9.75" customHeight="1">
      <c r="A40" s="211" t="s">
        <v>55</v>
      </c>
      <c r="B40" s="212">
        <v>280380.0</v>
      </c>
      <c r="C40" s="213">
        <v>0.01213234668610118</v>
      </c>
      <c r="D40" s="213">
        <v>0.015248991729530773</v>
      </c>
      <c r="E40" s="214">
        <v>0.013333333333333334</v>
      </c>
      <c r="F40" s="215">
        <f t="shared" si="1"/>
        <v>0.003232391253</v>
      </c>
      <c r="G40" s="216">
        <v>0.003783992647111091</v>
      </c>
      <c r="H40" s="216">
        <f t="shared" si="2"/>
        <v>-0.0005516013945</v>
      </c>
      <c r="I40" s="217">
        <f t="shared" si="3"/>
        <v>-0.145772322</v>
      </c>
      <c r="J40" s="218">
        <f t="shared" si="4"/>
        <v>0.003232391253</v>
      </c>
      <c r="K40" s="218">
        <f t="shared" si="5"/>
        <v>0.003232391253</v>
      </c>
      <c r="L40" s="173">
        <f t="shared" si="6"/>
        <v>0.003249257827</v>
      </c>
      <c r="M40" s="218">
        <f t="shared" si="7"/>
        <v>-0.0005347348201</v>
      </c>
      <c r="N40" s="217">
        <f t="shared" si="8"/>
        <v>-0.1413149734</v>
      </c>
      <c r="O40" s="219">
        <f t="shared" si="9"/>
        <v>0.003249257827</v>
      </c>
    </row>
    <row r="41" ht="9.75" customHeight="1">
      <c r="A41" s="211" t="s">
        <v>56</v>
      </c>
      <c r="B41" s="212">
        <v>280390.0</v>
      </c>
      <c r="C41" s="213">
        <v>0.009370213649240032</v>
      </c>
      <c r="D41" s="213">
        <v>0.013522226806559253</v>
      </c>
      <c r="E41" s="214">
        <v>0.013333333333333334</v>
      </c>
      <c r="F41" s="215">
        <f t="shared" si="1"/>
        <v>0.0029389103</v>
      </c>
      <c r="G41" s="216">
        <v>0.004152413688282377</v>
      </c>
      <c r="H41" s="216">
        <f t="shared" si="2"/>
        <v>-0.001213503389</v>
      </c>
      <c r="I41" s="217">
        <f t="shared" si="3"/>
        <v>-0.2922404846</v>
      </c>
      <c r="J41" s="218">
        <f t="shared" si="4"/>
        <v>0.003114310266</v>
      </c>
      <c r="K41" s="218" t="str">
        <f t="shared" si="5"/>
        <v/>
      </c>
      <c r="L41" s="173">
        <f t="shared" si="6"/>
        <v>0.003114310266</v>
      </c>
      <c r="M41" s="218">
        <f t="shared" si="7"/>
        <v>-0.001038103422</v>
      </c>
      <c r="N41" s="217">
        <f t="shared" si="8"/>
        <v>-0.25</v>
      </c>
      <c r="O41" s="219">
        <f t="shared" si="9"/>
        <v>0.003114310266</v>
      </c>
    </row>
    <row r="42" ht="9.75" customHeight="1">
      <c r="A42" s="211" t="s">
        <v>57</v>
      </c>
      <c r="B42" s="212">
        <v>280400.0</v>
      </c>
      <c r="C42" s="213">
        <v>0.009915823699569105</v>
      </c>
      <c r="D42" s="213">
        <v>0.015412145683197114</v>
      </c>
      <c r="E42" s="214">
        <v>0.013333333333333334</v>
      </c>
      <c r="F42" s="215">
        <f t="shared" si="1"/>
        <v>0.003012370493</v>
      </c>
      <c r="G42" s="216">
        <v>0.002926915848536037</v>
      </c>
      <c r="H42" s="216">
        <f t="shared" si="2"/>
        <v>0.00008545464492</v>
      </c>
      <c r="I42" s="217">
        <f t="shared" si="3"/>
        <v>0.02919614001</v>
      </c>
      <c r="J42" s="218">
        <f t="shared" si="4"/>
        <v>0.003012370493</v>
      </c>
      <c r="K42" s="218">
        <f t="shared" si="5"/>
        <v>0.003012370493</v>
      </c>
      <c r="L42" s="173">
        <f t="shared" si="6"/>
        <v>0.003028089002</v>
      </c>
      <c r="M42" s="218">
        <f t="shared" si="7"/>
        <v>0.0001011731539</v>
      </c>
      <c r="N42" s="217">
        <f t="shared" si="8"/>
        <v>0.03456647173</v>
      </c>
      <c r="O42" s="219">
        <f t="shared" si="9"/>
        <v>0.003028089002</v>
      </c>
    </row>
    <row r="43" ht="9.75" customHeight="1">
      <c r="A43" s="211" t="s">
        <v>58</v>
      </c>
      <c r="B43" s="212">
        <v>280410.0</v>
      </c>
      <c r="C43" s="213">
        <v>0.016228799774209938</v>
      </c>
      <c r="D43" s="213">
        <v>0.00915633797896172</v>
      </c>
      <c r="E43" s="214">
        <v>0.013333333333333334</v>
      </c>
      <c r="F43" s="215">
        <f t="shared" si="1"/>
        <v>0.003581110024</v>
      </c>
      <c r="G43" s="216">
        <v>0.003602544825532482</v>
      </c>
      <c r="H43" s="216">
        <f t="shared" si="2"/>
        <v>-0.00002143480166</v>
      </c>
      <c r="I43" s="217">
        <f t="shared" si="3"/>
        <v>-0.005949905607</v>
      </c>
      <c r="J43" s="218">
        <f t="shared" si="4"/>
        <v>0.003581110024</v>
      </c>
      <c r="K43" s="218">
        <f t="shared" si="5"/>
        <v>0.003581110024</v>
      </c>
      <c r="L43" s="173">
        <f t="shared" si="6"/>
        <v>0.003599796208</v>
      </c>
      <c r="M43" s="218">
        <f t="shared" si="7"/>
        <v>-0.000002748617362</v>
      </c>
      <c r="N43" s="217">
        <f t="shared" si="8"/>
        <v>-0.0007629654856</v>
      </c>
      <c r="O43" s="219">
        <f t="shared" si="9"/>
        <v>0.003599796208</v>
      </c>
    </row>
    <row r="44" ht="9.75" customHeight="1">
      <c r="A44" s="211" t="s">
        <v>59</v>
      </c>
      <c r="B44" s="212">
        <v>280420.0</v>
      </c>
      <c r="C44" s="213">
        <v>0.011953637991351292</v>
      </c>
      <c r="D44" s="213">
        <v>0.014896717449680245</v>
      </c>
      <c r="E44" s="214">
        <v>0.013333333333333334</v>
      </c>
      <c r="F44" s="215">
        <f t="shared" si="1"/>
        <v>0.00321099764</v>
      </c>
      <c r="G44" s="216">
        <v>0.00274892467771028</v>
      </c>
      <c r="H44" s="216">
        <f t="shared" si="2"/>
        <v>0.0004620729626</v>
      </c>
      <c r="I44" s="217">
        <f t="shared" si="3"/>
        <v>0.1680922603</v>
      </c>
      <c r="J44" s="218">
        <f t="shared" si="4"/>
        <v>0.00321099764</v>
      </c>
      <c r="K44" s="218">
        <f t="shared" si="5"/>
        <v>0.00321099764</v>
      </c>
      <c r="L44" s="173">
        <f t="shared" si="6"/>
        <v>0.003227752583</v>
      </c>
      <c r="M44" s="218">
        <f t="shared" si="7"/>
        <v>0.0004788279054</v>
      </c>
      <c r="N44" s="217">
        <f t="shared" si="8"/>
        <v>0.1741873502</v>
      </c>
      <c r="O44" s="219">
        <f t="shared" si="9"/>
        <v>0.003227752583</v>
      </c>
    </row>
    <row r="45" ht="9.75" customHeight="1">
      <c r="A45" s="211" t="s">
        <v>60</v>
      </c>
      <c r="B45" s="212">
        <v>280430.0</v>
      </c>
      <c r="C45" s="213">
        <v>0.008518035362054957</v>
      </c>
      <c r="D45" s="213">
        <v>0.010348435548331654</v>
      </c>
      <c r="E45" s="214">
        <v>0.013333333333333334</v>
      </c>
      <c r="F45" s="215">
        <f t="shared" si="1"/>
        <v>0.002821954558</v>
      </c>
      <c r="G45" s="216">
        <v>0.0029565568310818344</v>
      </c>
      <c r="H45" s="216">
        <f t="shared" si="2"/>
        <v>-0.0001346022727</v>
      </c>
      <c r="I45" s="217">
        <f t="shared" si="3"/>
        <v>-0.04552669893</v>
      </c>
      <c r="J45" s="218">
        <f t="shared" si="4"/>
        <v>0.002821954558</v>
      </c>
      <c r="K45" s="218">
        <f t="shared" si="5"/>
        <v>0.002821954558</v>
      </c>
      <c r="L45" s="173">
        <f t="shared" si="6"/>
        <v>0.00283667948</v>
      </c>
      <c r="M45" s="218">
        <f t="shared" si="7"/>
        <v>-0.0001198773515</v>
      </c>
      <c r="N45" s="217">
        <f t="shared" si="8"/>
        <v>-0.04054626999</v>
      </c>
      <c r="O45" s="219">
        <f t="shared" si="9"/>
        <v>0.00283667948</v>
      </c>
    </row>
    <row r="46" ht="9.75" customHeight="1">
      <c r="A46" s="211" t="s">
        <v>61</v>
      </c>
      <c r="B46" s="212">
        <v>280440.0</v>
      </c>
      <c r="C46" s="213">
        <v>0.01088669442725616</v>
      </c>
      <c r="D46" s="213">
        <v>0.017710603895788126</v>
      </c>
      <c r="E46" s="214">
        <v>0.013333333333333334</v>
      </c>
      <c r="F46" s="215">
        <f t="shared" si="1"/>
        <v>0.003132442148</v>
      </c>
      <c r="G46" s="216">
        <v>0.0031540784475677167</v>
      </c>
      <c r="H46" s="216">
        <f t="shared" si="2"/>
        <v>-0.00002163629922</v>
      </c>
      <c r="I46" s="217">
        <f t="shared" si="3"/>
        <v>-0.006859784744</v>
      </c>
      <c r="J46" s="218">
        <f t="shared" si="4"/>
        <v>0.003132442148</v>
      </c>
      <c r="K46" s="218">
        <f t="shared" si="5"/>
        <v>0.003132442148</v>
      </c>
      <c r="L46" s="173">
        <f t="shared" si="6"/>
        <v>0.00314878719</v>
      </c>
      <c r="M46" s="218">
        <f t="shared" si="7"/>
        <v>-0.000005291257909</v>
      </c>
      <c r="N46" s="217">
        <f t="shared" si="8"/>
        <v>-0.001677592361</v>
      </c>
      <c r="O46" s="219">
        <f t="shared" si="9"/>
        <v>0.00314878719</v>
      </c>
    </row>
    <row r="47" ht="9.75" customHeight="1">
      <c r="A47" s="211" t="s">
        <v>62</v>
      </c>
      <c r="B47" s="212">
        <v>280445.0</v>
      </c>
      <c r="C47" s="213">
        <v>0.013559773570506162</v>
      </c>
      <c r="D47" s="213">
        <v>0.012467703548259556</v>
      </c>
      <c r="E47" s="214">
        <v>0.013333333333333334</v>
      </c>
      <c r="F47" s="215">
        <f t="shared" si="1"/>
        <v>0.003347321059</v>
      </c>
      <c r="G47" s="216">
        <v>0.004166666666666667</v>
      </c>
      <c r="H47" s="216">
        <f t="shared" si="2"/>
        <v>-0.0008193456075</v>
      </c>
      <c r="I47" s="217">
        <f t="shared" si="3"/>
        <v>-0.1966429458</v>
      </c>
      <c r="J47" s="218">
        <f t="shared" si="4"/>
        <v>0.003347321059</v>
      </c>
      <c r="K47" s="218">
        <f t="shared" si="5"/>
        <v>0.003347321059</v>
      </c>
      <c r="L47" s="173">
        <f t="shared" si="6"/>
        <v>0.003364787336</v>
      </c>
      <c r="M47" s="218">
        <f t="shared" si="7"/>
        <v>-0.0008018793309</v>
      </c>
      <c r="N47" s="217">
        <f t="shared" si="8"/>
        <v>-0.1924510394</v>
      </c>
      <c r="O47" s="219">
        <f t="shared" si="9"/>
        <v>0.003364787336</v>
      </c>
    </row>
    <row r="48" ht="9.75" customHeight="1">
      <c r="A48" s="211" t="s">
        <v>63</v>
      </c>
      <c r="B48" s="212">
        <v>280450.0</v>
      </c>
      <c r="C48" s="213">
        <v>0.013323383976353296</v>
      </c>
      <c r="D48" s="213">
        <v>0.013429968135424</v>
      </c>
      <c r="E48" s="214">
        <v>0.013333333333333334</v>
      </c>
      <c r="F48" s="215">
        <f t="shared" si="1"/>
        <v>0.003333304746</v>
      </c>
      <c r="G48" s="216">
        <v>0.003070886236850717</v>
      </c>
      <c r="H48" s="216">
        <f t="shared" si="2"/>
        <v>0.0002624185088</v>
      </c>
      <c r="I48" s="217">
        <f t="shared" si="3"/>
        <v>0.08545367316</v>
      </c>
      <c r="J48" s="218">
        <f t="shared" si="4"/>
        <v>0.003333304746</v>
      </c>
      <c r="K48" s="218">
        <f t="shared" si="5"/>
        <v>0.003333304746</v>
      </c>
      <c r="L48" s="173">
        <f t="shared" si="6"/>
        <v>0.003350697885</v>
      </c>
      <c r="M48" s="218">
        <f t="shared" si="7"/>
        <v>0.0002798116485</v>
      </c>
      <c r="N48" s="217">
        <f t="shared" si="8"/>
        <v>0.09111755594</v>
      </c>
      <c r="O48" s="219">
        <f t="shared" si="9"/>
        <v>0.003350697885</v>
      </c>
    </row>
    <row r="49" ht="9.75" customHeight="1">
      <c r="A49" s="211" t="s">
        <v>64</v>
      </c>
      <c r="B49" s="212">
        <v>280460.0</v>
      </c>
      <c r="C49" s="213">
        <v>0.010687252457705467</v>
      </c>
      <c r="D49" s="213">
        <v>0.01916059346855025</v>
      </c>
      <c r="E49" s="214">
        <v>0.013333333333333334</v>
      </c>
      <c r="F49" s="215">
        <f t="shared" si="1"/>
        <v>0.003126997847</v>
      </c>
      <c r="G49" s="216">
        <v>0.003166515190658068</v>
      </c>
      <c r="H49" s="216">
        <f t="shared" si="2"/>
        <v>-0.00003951734354</v>
      </c>
      <c r="I49" s="217">
        <f t="shared" si="3"/>
        <v>-0.01247975808</v>
      </c>
      <c r="J49" s="218">
        <f t="shared" si="4"/>
        <v>0.003126997847</v>
      </c>
      <c r="K49" s="218">
        <f t="shared" si="5"/>
        <v>0.003126997847</v>
      </c>
      <c r="L49" s="173">
        <f t="shared" si="6"/>
        <v>0.00314331448</v>
      </c>
      <c r="M49" s="218">
        <f t="shared" si="7"/>
        <v>-0.00002320071052</v>
      </c>
      <c r="N49" s="217">
        <f t="shared" si="8"/>
        <v>-0.007326890642</v>
      </c>
      <c r="O49" s="219">
        <f t="shared" si="9"/>
        <v>0.00314331448</v>
      </c>
    </row>
    <row r="50" ht="9.75" customHeight="1">
      <c r="A50" s="211" t="s">
        <v>65</v>
      </c>
      <c r="B50" s="212">
        <v>280470.0</v>
      </c>
      <c r="C50" s="213">
        <v>0.007841293468975385</v>
      </c>
      <c r="D50" s="213">
        <v>0.009562558699413689</v>
      </c>
      <c r="E50" s="214">
        <v>0.013333333333333334</v>
      </c>
      <c r="F50" s="215">
        <f t="shared" si="1"/>
        <v>0.002746421601</v>
      </c>
      <c r="G50" s="216">
        <v>0.004061836912738593</v>
      </c>
      <c r="H50" s="216">
        <f t="shared" si="2"/>
        <v>-0.001315415312</v>
      </c>
      <c r="I50" s="217">
        <f t="shared" si="3"/>
        <v>-0.3238473972</v>
      </c>
      <c r="J50" s="218">
        <f t="shared" si="4"/>
        <v>0.003046377685</v>
      </c>
      <c r="K50" s="218" t="str">
        <f t="shared" si="5"/>
        <v/>
      </c>
      <c r="L50" s="173">
        <f t="shared" si="6"/>
        <v>0.003046377685</v>
      </c>
      <c r="M50" s="218">
        <f t="shared" si="7"/>
        <v>-0.001015459228</v>
      </c>
      <c r="N50" s="217">
        <f t="shared" si="8"/>
        <v>-0.25</v>
      </c>
      <c r="O50" s="219">
        <f t="shared" si="9"/>
        <v>0.003046377685</v>
      </c>
    </row>
    <row r="51" ht="9.75" customHeight="1">
      <c r="A51" s="211" t="s">
        <v>66</v>
      </c>
      <c r="B51" s="212">
        <v>280480.0</v>
      </c>
      <c r="C51" s="213">
        <v>0.011910431042682678</v>
      </c>
      <c r="D51" s="213">
        <v>0.013550880397344301</v>
      </c>
      <c r="E51" s="214">
        <v>0.013333333333333334</v>
      </c>
      <c r="F51" s="215">
        <f t="shared" si="1"/>
        <v>0.003193218575</v>
      </c>
      <c r="G51" s="216">
        <v>0.0033157036768170964</v>
      </c>
      <c r="H51" s="216">
        <f t="shared" si="2"/>
        <v>-0.0001224851019</v>
      </c>
      <c r="I51" s="217">
        <f t="shared" si="3"/>
        <v>-0.03694090722</v>
      </c>
      <c r="J51" s="218">
        <f t="shared" si="4"/>
        <v>0.003193218575</v>
      </c>
      <c r="K51" s="218">
        <f t="shared" si="5"/>
        <v>0.003193218575</v>
      </c>
      <c r="L51" s="173">
        <f t="shared" si="6"/>
        <v>0.003209880747</v>
      </c>
      <c r="M51" s="218">
        <f t="shared" si="7"/>
        <v>-0.00010582293</v>
      </c>
      <c r="N51" s="217">
        <f t="shared" si="8"/>
        <v>-0.03191567774</v>
      </c>
      <c r="O51" s="219">
        <f t="shared" si="9"/>
        <v>0.003209880747</v>
      </c>
    </row>
    <row r="52" ht="9.75" customHeight="1">
      <c r="A52" s="211" t="s">
        <v>67</v>
      </c>
      <c r="B52" s="212">
        <v>280490.0</v>
      </c>
      <c r="C52" s="213">
        <v>0.00663099780833694</v>
      </c>
      <c r="D52" s="213">
        <v>0.014224161902787476</v>
      </c>
      <c r="E52" s="214">
        <v>0.013333333333333334</v>
      </c>
      <c r="F52" s="215">
        <f t="shared" si="1"/>
        <v>0.002672008067</v>
      </c>
      <c r="G52" s="216">
        <v>0.0032315277013761534</v>
      </c>
      <c r="H52" s="216">
        <f t="shared" si="2"/>
        <v>-0.0005595196348</v>
      </c>
      <c r="I52" s="217">
        <f t="shared" si="3"/>
        <v>-0.1731440008</v>
      </c>
      <c r="J52" s="218">
        <f t="shared" si="4"/>
        <v>0.002672008067</v>
      </c>
      <c r="K52" s="218">
        <f t="shared" si="5"/>
        <v>0.002672008067</v>
      </c>
      <c r="L52" s="173">
        <f t="shared" si="6"/>
        <v>0.002685950569</v>
      </c>
      <c r="M52" s="218">
        <f t="shared" si="7"/>
        <v>-0.0005455771324</v>
      </c>
      <c r="N52" s="217">
        <f t="shared" si="8"/>
        <v>-0.1688294772</v>
      </c>
      <c r="O52" s="219">
        <f t="shared" si="9"/>
        <v>0.002685950569</v>
      </c>
    </row>
    <row r="53" ht="9.75" customHeight="1">
      <c r="A53" s="211" t="s">
        <v>68</v>
      </c>
      <c r="B53" s="212">
        <v>280500.0</v>
      </c>
      <c r="C53" s="213">
        <v>0.017415325806536597</v>
      </c>
      <c r="D53" s="213">
        <v>0.013173986836913162</v>
      </c>
      <c r="E53" s="214">
        <v>0.013333333333333334</v>
      </c>
      <c r="F53" s="215">
        <f t="shared" si="1"/>
        <v>0.003739939116</v>
      </c>
      <c r="G53" s="216">
        <v>0.004166666666666667</v>
      </c>
      <c r="H53" s="216">
        <f t="shared" si="2"/>
        <v>-0.000426727551</v>
      </c>
      <c r="I53" s="217">
        <f t="shared" si="3"/>
        <v>-0.1024146122</v>
      </c>
      <c r="J53" s="218">
        <f t="shared" si="4"/>
        <v>0.003739939116</v>
      </c>
      <c r="K53" s="218">
        <f t="shared" si="5"/>
        <v>0.003739939116</v>
      </c>
      <c r="L53" s="173">
        <f t="shared" si="6"/>
        <v>0.003759454068</v>
      </c>
      <c r="M53" s="218">
        <f t="shared" si="7"/>
        <v>-0.0004072125986</v>
      </c>
      <c r="N53" s="217">
        <f t="shared" si="8"/>
        <v>-0.09773102366</v>
      </c>
      <c r="O53" s="219">
        <f t="shared" si="9"/>
        <v>0.003759454068</v>
      </c>
    </row>
    <row r="54" ht="9.75" customHeight="1">
      <c r="A54" s="211" t="s">
        <v>69</v>
      </c>
      <c r="B54" s="212">
        <v>280510.0</v>
      </c>
      <c r="C54" s="213">
        <v>0.0121432975227487</v>
      </c>
      <c r="D54" s="213">
        <v>0.011537185844138651</v>
      </c>
      <c r="E54" s="214">
        <v>0.013333333333333334</v>
      </c>
      <c r="F54" s="215">
        <f t="shared" si="1"/>
        <v>0.003196368277</v>
      </c>
      <c r="G54" s="216">
        <v>0.002932431489163257</v>
      </c>
      <c r="H54" s="216">
        <f t="shared" si="2"/>
        <v>0.0002639367882</v>
      </c>
      <c r="I54" s="217">
        <f t="shared" si="3"/>
        <v>0.09000612263</v>
      </c>
      <c r="J54" s="218">
        <f t="shared" si="4"/>
        <v>0.003196368277</v>
      </c>
      <c r="K54" s="218">
        <f t="shared" si="5"/>
        <v>0.003196368277</v>
      </c>
      <c r="L54" s="173">
        <f t="shared" si="6"/>
        <v>0.003213046884</v>
      </c>
      <c r="M54" s="218">
        <f t="shared" si="7"/>
        <v>0.0002806153952</v>
      </c>
      <c r="N54" s="217">
        <f t="shared" si="8"/>
        <v>0.09569376003</v>
      </c>
      <c r="O54" s="219">
        <f t="shared" si="9"/>
        <v>0.003213046884</v>
      </c>
    </row>
    <row r="55" ht="9.75" customHeight="1">
      <c r="A55" s="211" t="s">
        <v>70</v>
      </c>
      <c r="B55" s="212">
        <v>280520.0</v>
      </c>
      <c r="C55" s="213">
        <v>0.009010502214882275</v>
      </c>
      <c r="D55" s="213">
        <v>0.008715010853789826</v>
      </c>
      <c r="E55" s="214">
        <v>0.013333333333333334</v>
      </c>
      <c r="F55" s="215">
        <f t="shared" si="1"/>
        <v>0.002854866997</v>
      </c>
      <c r="G55" s="216">
        <v>0.003962700278278408</v>
      </c>
      <c r="H55" s="216">
        <f t="shared" si="2"/>
        <v>-0.001107833282</v>
      </c>
      <c r="I55" s="217">
        <f t="shared" si="3"/>
        <v>-0.2795652469</v>
      </c>
      <c r="J55" s="218">
        <f t="shared" si="4"/>
        <v>0.002972025209</v>
      </c>
      <c r="K55" s="218" t="str">
        <f t="shared" si="5"/>
        <v/>
      </c>
      <c r="L55" s="173">
        <f t="shared" si="6"/>
        <v>0.002972025209</v>
      </c>
      <c r="M55" s="218">
        <f t="shared" si="7"/>
        <v>-0.0009906750696</v>
      </c>
      <c r="N55" s="217">
        <f t="shared" si="8"/>
        <v>-0.25</v>
      </c>
      <c r="O55" s="219">
        <f t="shared" si="9"/>
        <v>0.002972025209</v>
      </c>
    </row>
    <row r="56" ht="9.75" customHeight="1">
      <c r="A56" s="211" t="s">
        <v>71</v>
      </c>
      <c r="B56" s="212">
        <v>280530.0</v>
      </c>
      <c r="C56" s="213">
        <v>0.011359191125072159</v>
      </c>
      <c r="D56" s="213">
        <v>0.012462762525706094</v>
      </c>
      <c r="E56" s="214">
        <v>0.013333333333333334</v>
      </c>
      <c r="F56" s="215">
        <f t="shared" si="1"/>
        <v>0.003127213404</v>
      </c>
      <c r="G56" s="216">
        <v>0.0031612101093719397</v>
      </c>
      <c r="H56" s="216">
        <f t="shared" si="2"/>
        <v>-0.00003399670494</v>
      </c>
      <c r="I56" s="217">
        <f t="shared" si="3"/>
        <v>-0.0107543326</v>
      </c>
      <c r="J56" s="218">
        <f t="shared" si="4"/>
        <v>0.003127213404</v>
      </c>
      <c r="K56" s="218">
        <f t="shared" si="5"/>
        <v>0.003127213404</v>
      </c>
      <c r="L56" s="173">
        <f t="shared" si="6"/>
        <v>0.003143531162</v>
      </c>
      <c r="M56" s="218">
        <f t="shared" si="7"/>
        <v>-0.00001767894715</v>
      </c>
      <c r="N56" s="217">
        <f t="shared" si="8"/>
        <v>-0.005592461917</v>
      </c>
      <c r="O56" s="219">
        <f t="shared" si="9"/>
        <v>0.003143531162</v>
      </c>
    </row>
    <row r="57" ht="9.75" customHeight="1">
      <c r="A57" s="211" t="s">
        <v>72</v>
      </c>
      <c r="B57" s="212">
        <v>280540.0</v>
      </c>
      <c r="C57" s="213">
        <v>0.005629559931333821</v>
      </c>
      <c r="D57" s="213">
        <v>0.013912630485699986</v>
      </c>
      <c r="E57" s="214">
        <v>0.013333333333333334</v>
      </c>
      <c r="F57" s="215">
        <f t="shared" si="1"/>
        <v>0.002568748965</v>
      </c>
      <c r="G57" s="216">
        <v>0.0032367212127590796</v>
      </c>
      <c r="H57" s="216">
        <f t="shared" si="2"/>
        <v>-0.0006679722481</v>
      </c>
      <c r="I57" s="217">
        <f t="shared" si="3"/>
        <v>-0.2063731178</v>
      </c>
      <c r="J57" s="218">
        <f t="shared" si="4"/>
        <v>0.002568748965</v>
      </c>
      <c r="K57" s="218">
        <f t="shared" si="5"/>
        <v>0.002568748965</v>
      </c>
      <c r="L57" s="173">
        <f t="shared" si="6"/>
        <v>0.002582152662</v>
      </c>
      <c r="M57" s="218">
        <f t="shared" si="7"/>
        <v>-0.0006545685503</v>
      </c>
      <c r="N57" s="217">
        <f t="shared" si="8"/>
        <v>-0.2022319833</v>
      </c>
      <c r="O57" s="219">
        <f t="shared" si="9"/>
        <v>0.002582152662</v>
      </c>
    </row>
    <row r="58" ht="9.75" customHeight="1">
      <c r="A58" s="211" t="s">
        <v>73</v>
      </c>
      <c r="B58" s="212">
        <v>280550.0</v>
      </c>
      <c r="C58" s="213">
        <v>0.01385880090644507</v>
      </c>
      <c r="D58" s="213">
        <v>0.01572933653621509</v>
      </c>
      <c r="E58" s="214">
        <v>0.013333333333333334</v>
      </c>
      <c r="F58" s="215">
        <f t="shared" si="1"/>
        <v>0.003409840123</v>
      </c>
      <c r="G58" s="216">
        <v>0.003548919193741308</v>
      </c>
      <c r="H58" s="216">
        <f t="shared" si="2"/>
        <v>-0.0001390790711</v>
      </c>
      <c r="I58" s="217">
        <f t="shared" si="3"/>
        <v>-0.03918913435</v>
      </c>
      <c r="J58" s="218">
        <f t="shared" si="4"/>
        <v>0.003409840123</v>
      </c>
      <c r="K58" s="218">
        <f t="shared" si="5"/>
        <v>0.003409840123</v>
      </c>
      <c r="L58" s="173">
        <f t="shared" si="6"/>
        <v>0.003427632623</v>
      </c>
      <c r="M58" s="218">
        <f t="shared" si="7"/>
        <v>-0.0001212865708</v>
      </c>
      <c r="N58" s="217">
        <f t="shared" si="8"/>
        <v>-0.03417563608</v>
      </c>
      <c r="O58" s="219">
        <f t="shared" si="9"/>
        <v>0.003427632623</v>
      </c>
    </row>
    <row r="59" ht="9.75" customHeight="1">
      <c r="A59" s="211" t="s">
        <v>74</v>
      </c>
      <c r="B59" s="212">
        <v>280560.0</v>
      </c>
      <c r="C59" s="213">
        <v>0.009501624870359545</v>
      </c>
      <c r="D59" s="213">
        <v>0.013521825352604825</v>
      </c>
      <c r="E59" s="214">
        <v>0.013333333333333334</v>
      </c>
      <c r="F59" s="215">
        <f t="shared" si="1"/>
        <v>0.002952047407</v>
      </c>
      <c r="G59" s="216">
        <v>0.003126803803857089</v>
      </c>
      <c r="H59" s="216">
        <f t="shared" si="2"/>
        <v>-0.0001747563966</v>
      </c>
      <c r="I59" s="217">
        <f t="shared" si="3"/>
        <v>-0.05588978637</v>
      </c>
      <c r="J59" s="218">
        <f t="shared" si="4"/>
        <v>0.002952047407</v>
      </c>
      <c r="K59" s="218">
        <f t="shared" si="5"/>
        <v>0.002952047407</v>
      </c>
      <c r="L59" s="173">
        <f t="shared" si="6"/>
        <v>0.002967451151</v>
      </c>
      <c r="M59" s="218">
        <f t="shared" si="7"/>
        <v>-0.0001593526527</v>
      </c>
      <c r="N59" s="217">
        <f t="shared" si="8"/>
        <v>-0.05096343188</v>
      </c>
      <c r="O59" s="219">
        <f t="shared" si="9"/>
        <v>0.002967451151</v>
      </c>
    </row>
    <row r="60" ht="9.75" customHeight="1">
      <c r="A60" s="211" t="s">
        <v>75</v>
      </c>
      <c r="B60" s="212">
        <v>280570.0</v>
      </c>
      <c r="C60" s="213">
        <v>0.008594761870401233</v>
      </c>
      <c r="D60" s="213">
        <v>0.014573118205751565</v>
      </c>
      <c r="E60" s="214">
        <v>0.013333333333333334</v>
      </c>
      <c r="F60" s="215">
        <f t="shared" si="1"/>
        <v>0.002871874036</v>
      </c>
      <c r="G60" s="216">
        <v>0.003429276881940893</v>
      </c>
      <c r="H60" s="216">
        <f t="shared" si="2"/>
        <v>-0.0005574028462</v>
      </c>
      <c r="I60" s="217">
        <f t="shared" si="3"/>
        <v>-0.1625423859</v>
      </c>
      <c r="J60" s="218">
        <f t="shared" si="4"/>
        <v>0.002871874036</v>
      </c>
      <c r="K60" s="218">
        <f t="shared" si="5"/>
        <v>0.002871874036</v>
      </c>
      <c r="L60" s="173">
        <f t="shared" si="6"/>
        <v>0.002886859436</v>
      </c>
      <c r="M60" s="218">
        <f t="shared" si="7"/>
        <v>-0.0005424174458</v>
      </c>
      <c r="N60" s="217">
        <f t="shared" si="8"/>
        <v>-0.1581725432</v>
      </c>
      <c r="O60" s="219">
        <f t="shared" si="9"/>
        <v>0.002886859436</v>
      </c>
    </row>
    <row r="61" ht="9.75" customHeight="1">
      <c r="A61" s="211" t="s">
        <v>76</v>
      </c>
      <c r="B61" s="212">
        <v>280580.0</v>
      </c>
      <c r="C61" s="213">
        <v>0.014260122660056086</v>
      </c>
      <c r="D61" s="213">
        <v>0.015848825894501914</v>
      </c>
      <c r="E61" s="214">
        <v>0.013333333333333334</v>
      </c>
      <c r="F61" s="215">
        <f t="shared" si="1"/>
        <v>0.003451167192</v>
      </c>
      <c r="G61" s="216">
        <v>0.003078509401695196</v>
      </c>
      <c r="H61" s="216">
        <f t="shared" si="2"/>
        <v>0.0003726577899</v>
      </c>
      <c r="I61" s="217">
        <f t="shared" si="3"/>
        <v>0.121051373</v>
      </c>
      <c r="J61" s="218">
        <f t="shared" si="4"/>
        <v>0.003451167192</v>
      </c>
      <c r="K61" s="218">
        <f t="shared" si="5"/>
        <v>0.003451167192</v>
      </c>
      <c r="L61" s="173">
        <f t="shared" si="6"/>
        <v>0.003469175336</v>
      </c>
      <c r="M61" s="218">
        <f t="shared" si="7"/>
        <v>0.0003906659343</v>
      </c>
      <c r="N61" s="217">
        <f t="shared" si="8"/>
        <v>0.1269010041</v>
      </c>
      <c r="O61" s="219">
        <f t="shared" si="9"/>
        <v>0.003469175336</v>
      </c>
    </row>
    <row r="62" ht="9.75" customHeight="1">
      <c r="A62" s="211" t="s">
        <v>77</v>
      </c>
      <c r="B62" s="212">
        <v>280590.0</v>
      </c>
      <c r="C62" s="213">
        <v>0.008738481209354367</v>
      </c>
      <c r="D62" s="213">
        <v>0.010236440349578695</v>
      </c>
      <c r="E62" s="214">
        <v>0.013333333333333334</v>
      </c>
      <c r="F62" s="215">
        <f t="shared" si="1"/>
        <v>0.002842879191</v>
      </c>
      <c r="G62" s="216">
        <v>0.0028585812141593003</v>
      </c>
      <c r="H62" s="216">
        <f t="shared" si="2"/>
        <v>-0.00001570202306</v>
      </c>
      <c r="I62" s="217">
        <f t="shared" si="3"/>
        <v>-0.005492942787</v>
      </c>
      <c r="J62" s="218">
        <f t="shared" si="4"/>
        <v>0.002842879191</v>
      </c>
      <c r="K62" s="218">
        <f t="shared" si="5"/>
        <v>0.002842879191</v>
      </c>
      <c r="L62" s="173">
        <f t="shared" si="6"/>
        <v>0.002857713297</v>
      </c>
      <c r="M62" s="218">
        <f t="shared" si="7"/>
        <v>-0.0000008679173976</v>
      </c>
      <c r="N62" s="217">
        <f t="shared" si="8"/>
        <v>-0.0003036182402</v>
      </c>
      <c r="O62" s="219">
        <f t="shared" si="9"/>
        <v>0.002857713297</v>
      </c>
    </row>
    <row r="63" ht="9.75" customHeight="1">
      <c r="A63" s="211" t="s">
        <v>78</v>
      </c>
      <c r="B63" s="212">
        <v>280600.0</v>
      </c>
      <c r="C63" s="213">
        <v>0.013218806560178948</v>
      </c>
      <c r="D63" s="213">
        <v>0.011416917921078122</v>
      </c>
      <c r="E63" s="214">
        <v>0.013333333333333334</v>
      </c>
      <c r="F63" s="215">
        <f t="shared" si="1"/>
        <v>0.003302716502</v>
      </c>
      <c r="G63" s="216">
        <v>0.003083744944960835</v>
      </c>
      <c r="H63" s="216">
        <f t="shared" si="2"/>
        <v>0.0002189715569</v>
      </c>
      <c r="I63" s="217">
        <f t="shared" si="3"/>
        <v>0.07100832295</v>
      </c>
      <c r="J63" s="218">
        <f t="shared" si="4"/>
        <v>0.003302716502</v>
      </c>
      <c r="K63" s="218">
        <f t="shared" si="5"/>
        <v>0.003302716502</v>
      </c>
      <c r="L63" s="173">
        <f t="shared" si="6"/>
        <v>0.003319950033</v>
      </c>
      <c r="M63" s="218">
        <f t="shared" si="7"/>
        <v>0.0002362050875</v>
      </c>
      <c r="N63" s="217">
        <f t="shared" si="8"/>
        <v>0.07659683008</v>
      </c>
      <c r="O63" s="219">
        <f t="shared" si="9"/>
        <v>0.003319950033</v>
      </c>
    </row>
    <row r="64" ht="9.75" customHeight="1">
      <c r="A64" s="211" t="s">
        <v>79</v>
      </c>
      <c r="B64" s="212">
        <v>280610.0</v>
      </c>
      <c r="C64" s="213">
        <v>0.01669889834204104</v>
      </c>
      <c r="D64" s="213">
        <v>0.015503362768858088</v>
      </c>
      <c r="E64" s="214">
        <v>0.013333333333333334</v>
      </c>
      <c r="F64" s="215">
        <f t="shared" si="1"/>
        <v>0.003691590129</v>
      </c>
      <c r="G64" s="216">
        <v>0.003135439053819654</v>
      </c>
      <c r="H64" s="216">
        <f t="shared" si="2"/>
        <v>0.0005561510747</v>
      </c>
      <c r="I64" s="217">
        <f t="shared" si="3"/>
        <v>0.1773758205</v>
      </c>
      <c r="J64" s="218">
        <f t="shared" si="4"/>
        <v>0.003691590129</v>
      </c>
      <c r="K64" s="218">
        <f t="shared" si="5"/>
        <v>0.003691590129</v>
      </c>
      <c r="L64" s="173">
        <f t="shared" si="6"/>
        <v>0.003710852797</v>
      </c>
      <c r="M64" s="218">
        <f t="shared" si="7"/>
        <v>0.0005754137427</v>
      </c>
      <c r="N64" s="217">
        <f t="shared" si="8"/>
        <v>0.1835193518</v>
      </c>
      <c r="O64" s="219">
        <f t="shared" si="9"/>
        <v>0.003710852797</v>
      </c>
    </row>
    <row r="65" ht="9.75" customHeight="1">
      <c r="A65" s="211" t="s">
        <v>80</v>
      </c>
      <c r="B65" s="212">
        <v>280620.0</v>
      </c>
      <c r="C65" s="213">
        <v>0.011843947107416597</v>
      </c>
      <c r="D65" s="213">
        <v>0.012734428598452172</v>
      </c>
      <c r="E65" s="214">
        <v>0.013333333333333334</v>
      </c>
      <c r="F65" s="215">
        <f t="shared" si="1"/>
        <v>0.003178405663</v>
      </c>
      <c r="G65" s="216">
        <v>0.003302611449171947</v>
      </c>
      <c r="H65" s="216">
        <f t="shared" si="2"/>
        <v>-0.0001242057858</v>
      </c>
      <c r="I65" s="217">
        <f t="shared" si="3"/>
        <v>-0.0376083556</v>
      </c>
      <c r="J65" s="218">
        <f t="shared" si="4"/>
        <v>0.003178405663</v>
      </c>
      <c r="K65" s="218">
        <f t="shared" si="5"/>
        <v>0.003178405663</v>
      </c>
      <c r="L65" s="173">
        <f t="shared" si="6"/>
        <v>0.003194990542</v>
      </c>
      <c r="M65" s="218">
        <f t="shared" si="7"/>
        <v>-0.0001076209075</v>
      </c>
      <c r="N65" s="217">
        <f t="shared" si="8"/>
        <v>-0.03258660885</v>
      </c>
      <c r="O65" s="219">
        <f t="shared" si="9"/>
        <v>0.003194990542</v>
      </c>
    </row>
    <row r="66" ht="9.75" customHeight="1">
      <c r="A66" s="211" t="s">
        <v>81</v>
      </c>
      <c r="B66" s="212">
        <v>280630.0</v>
      </c>
      <c r="C66" s="213">
        <v>0.008803723702451523</v>
      </c>
      <c r="D66" s="213">
        <v>0.012591531618695882</v>
      </c>
      <c r="E66" s="214">
        <v>0.013333333333333334</v>
      </c>
      <c r="F66" s="215">
        <f t="shared" si="1"/>
        <v>0.002872954353</v>
      </c>
      <c r="G66" s="216">
        <v>0.0033937012066223597</v>
      </c>
      <c r="H66" s="216">
        <f t="shared" si="2"/>
        <v>-0.0005207468535</v>
      </c>
      <c r="I66" s="217">
        <f t="shared" si="3"/>
        <v>-0.1534451096</v>
      </c>
      <c r="J66" s="218">
        <f t="shared" si="4"/>
        <v>0.002872954353</v>
      </c>
      <c r="K66" s="218">
        <f t="shared" si="5"/>
        <v>0.002872954353</v>
      </c>
      <c r="L66" s="173">
        <f t="shared" si="6"/>
        <v>0.002887945391</v>
      </c>
      <c r="M66" s="218">
        <f t="shared" si="7"/>
        <v>-0.0005057558161</v>
      </c>
      <c r="N66" s="217">
        <f t="shared" si="8"/>
        <v>-0.1490277975</v>
      </c>
      <c r="O66" s="219">
        <f t="shared" si="9"/>
        <v>0.002887945391</v>
      </c>
    </row>
    <row r="67" ht="9.75" customHeight="1">
      <c r="A67" s="211" t="s">
        <v>82</v>
      </c>
      <c r="B67" s="212">
        <v>280640.0</v>
      </c>
      <c r="C67" s="213">
        <v>0.012674803607664256</v>
      </c>
      <c r="D67" s="213">
        <v>0.010543826787275116</v>
      </c>
      <c r="E67" s="214">
        <v>0.013333333333333334</v>
      </c>
      <c r="F67" s="215">
        <f t="shared" si="1"/>
        <v>0.003239585295</v>
      </c>
      <c r="G67" s="216">
        <v>0.0030365786175365205</v>
      </c>
      <c r="H67" s="216">
        <f t="shared" si="2"/>
        <v>0.0002030066778</v>
      </c>
      <c r="I67" s="217">
        <f t="shared" si="3"/>
        <v>0.0668537533</v>
      </c>
      <c r="J67" s="218">
        <f t="shared" si="4"/>
        <v>0.003239585295</v>
      </c>
      <c r="K67" s="218">
        <f t="shared" si="5"/>
        <v>0.003239585295</v>
      </c>
      <c r="L67" s="173">
        <f t="shared" si="6"/>
        <v>0.003256489408</v>
      </c>
      <c r="M67" s="218">
        <f t="shared" si="7"/>
        <v>0.0002199107906</v>
      </c>
      <c r="N67" s="217">
        <f t="shared" si="8"/>
        <v>0.07242058194</v>
      </c>
      <c r="O67" s="219">
        <f t="shared" si="9"/>
        <v>0.003256489408</v>
      </c>
    </row>
    <row r="68" ht="9.75" customHeight="1">
      <c r="A68" s="211" t="s">
        <v>83</v>
      </c>
      <c r="B68" s="212">
        <v>280650.0</v>
      </c>
      <c r="C68" s="213">
        <v>0.014690134621567544</v>
      </c>
      <c r="D68" s="213">
        <v>0.018819090190988375</v>
      </c>
      <c r="E68" s="214">
        <v>0.013333333333333334</v>
      </c>
      <c r="F68" s="215">
        <f t="shared" si="1"/>
        <v>0.003523871031</v>
      </c>
      <c r="G68" s="216">
        <v>0.0028407764338540184</v>
      </c>
      <c r="H68" s="216">
        <f t="shared" si="2"/>
        <v>0.0006830945969</v>
      </c>
      <c r="I68" s="217">
        <f t="shared" si="3"/>
        <v>0.2404605265</v>
      </c>
      <c r="J68" s="218">
        <f t="shared" si="4"/>
        <v>0.003523871031</v>
      </c>
      <c r="K68" s="218">
        <f t="shared" si="5"/>
        <v>0.003523871031</v>
      </c>
      <c r="L68" s="173">
        <f t="shared" si="6"/>
        <v>0.003542258543</v>
      </c>
      <c r="M68" s="218">
        <f t="shared" si="7"/>
        <v>0.0007014821089</v>
      </c>
      <c r="N68" s="217">
        <f t="shared" si="8"/>
        <v>0.2469332329</v>
      </c>
      <c r="O68" s="219">
        <f t="shared" si="9"/>
        <v>0.003542258543</v>
      </c>
    </row>
    <row r="69" ht="9.75" customHeight="1">
      <c r="A69" s="211" t="s">
        <v>84</v>
      </c>
      <c r="B69" s="212">
        <v>280660.0</v>
      </c>
      <c r="C69" s="213">
        <v>0.012905310844839849</v>
      </c>
      <c r="D69" s="213">
        <v>0.0161926304675954</v>
      </c>
      <c r="E69" s="214">
        <v>0.013333333333333334</v>
      </c>
      <c r="F69" s="215">
        <f t="shared" si="1"/>
        <v>0.003319124056</v>
      </c>
      <c r="G69" s="216">
        <v>0.0032636227654672914</v>
      </c>
      <c r="H69" s="216">
        <f t="shared" si="2"/>
        <v>0.00005550129036</v>
      </c>
      <c r="I69" s="217">
        <f t="shared" si="3"/>
        <v>0.01700603726</v>
      </c>
      <c r="J69" s="218">
        <f t="shared" si="4"/>
        <v>0.003319124056</v>
      </c>
      <c r="K69" s="218">
        <f t="shared" si="5"/>
        <v>0.003319124056</v>
      </c>
      <c r="L69" s="173">
        <f t="shared" si="6"/>
        <v>0.003336443201</v>
      </c>
      <c r="M69" s="218">
        <f t="shared" si="7"/>
        <v>0.00007282043537</v>
      </c>
      <c r="N69" s="217">
        <f t="shared" si="8"/>
        <v>0.02231276119</v>
      </c>
      <c r="O69" s="219">
        <f t="shared" si="9"/>
        <v>0.003336443201</v>
      </c>
    </row>
    <row r="70" ht="9.75" customHeight="1">
      <c r="A70" s="211" t="s">
        <v>85</v>
      </c>
      <c r="B70" s="212">
        <v>280670.0</v>
      </c>
      <c r="C70" s="213">
        <v>0.039034861907339</v>
      </c>
      <c r="D70" s="213">
        <v>0.011756714862212202</v>
      </c>
      <c r="E70" s="214">
        <v>0.013333333333333334</v>
      </c>
      <c r="F70" s="215">
        <f t="shared" si="1"/>
        <v>0.005887720006</v>
      </c>
      <c r="G70" s="216">
        <v>0.00398449842845602</v>
      </c>
      <c r="H70" s="216">
        <f t="shared" si="2"/>
        <v>0.001903221578</v>
      </c>
      <c r="I70" s="217">
        <f t="shared" si="3"/>
        <v>0.477656501</v>
      </c>
      <c r="J70" s="218">
        <f t="shared" si="4"/>
        <v>0.004980623036</v>
      </c>
      <c r="K70" s="218" t="str">
        <f t="shared" si="5"/>
        <v/>
      </c>
      <c r="L70" s="173">
        <f t="shared" si="6"/>
        <v>0.004980623036</v>
      </c>
      <c r="M70" s="218">
        <f t="shared" si="7"/>
        <v>0.0009961246071</v>
      </c>
      <c r="N70" s="217">
        <f t="shared" si="8"/>
        <v>0.25</v>
      </c>
      <c r="O70" s="219">
        <f t="shared" si="9"/>
        <v>0.004980623036</v>
      </c>
    </row>
    <row r="71" ht="9.75" customHeight="1">
      <c r="A71" s="211" t="s">
        <v>86</v>
      </c>
      <c r="B71" s="212">
        <v>280680.0</v>
      </c>
      <c r="C71" s="213">
        <v>0.010330397337502198</v>
      </c>
      <c r="D71" s="213">
        <v>0.017449239500365185</v>
      </c>
      <c r="E71" s="214">
        <v>0.013333333333333334</v>
      </c>
      <c r="F71" s="215">
        <f t="shared" si="1"/>
        <v>0.003074198795</v>
      </c>
      <c r="G71" s="216">
        <v>0.004166666666666667</v>
      </c>
      <c r="H71" s="216">
        <f t="shared" si="2"/>
        <v>-0.001092467871</v>
      </c>
      <c r="I71" s="217">
        <f t="shared" si="3"/>
        <v>-0.2621922891</v>
      </c>
      <c r="J71" s="218">
        <f t="shared" si="4"/>
        <v>0.003125</v>
      </c>
      <c r="K71" s="218" t="str">
        <f t="shared" si="5"/>
        <v/>
      </c>
      <c r="L71" s="173">
        <f t="shared" si="6"/>
        <v>0.003125</v>
      </c>
      <c r="M71" s="218">
        <f t="shared" si="7"/>
        <v>-0.001041666667</v>
      </c>
      <c r="N71" s="217">
        <f t="shared" si="8"/>
        <v>-0.25</v>
      </c>
      <c r="O71" s="219">
        <f t="shared" si="9"/>
        <v>0.003125</v>
      </c>
    </row>
    <row r="72" ht="9.75" customHeight="1">
      <c r="A72" s="211" t="s">
        <v>87</v>
      </c>
      <c r="B72" s="212">
        <v>280690.0</v>
      </c>
      <c r="C72" s="213">
        <v>0.017822796703280748</v>
      </c>
      <c r="D72" s="213">
        <v>0.014471386420423584</v>
      </c>
      <c r="E72" s="214">
        <v>0.013333333333333334</v>
      </c>
      <c r="F72" s="215">
        <f t="shared" si="1"/>
        <v>0.003793660201</v>
      </c>
      <c r="G72" s="216">
        <v>0.0035488071568260575</v>
      </c>
      <c r="H72" s="216">
        <f t="shared" si="2"/>
        <v>0.0002448530444</v>
      </c>
      <c r="I72" s="217">
        <f t="shared" si="3"/>
        <v>0.06899587201</v>
      </c>
      <c r="J72" s="218">
        <f t="shared" si="4"/>
        <v>0.003793660201</v>
      </c>
      <c r="K72" s="218">
        <f t="shared" si="5"/>
        <v>0.003793660201</v>
      </c>
      <c r="L72" s="173">
        <f t="shared" si="6"/>
        <v>0.003813455469</v>
      </c>
      <c r="M72" s="218">
        <f t="shared" si="7"/>
        <v>0.0002646483127</v>
      </c>
      <c r="N72" s="217">
        <f t="shared" si="8"/>
        <v>0.0745738782</v>
      </c>
      <c r="O72" s="219">
        <f t="shared" si="9"/>
        <v>0.003813455469</v>
      </c>
    </row>
    <row r="73" ht="9.75" customHeight="1">
      <c r="A73" s="211" t="s">
        <v>88</v>
      </c>
      <c r="B73" s="212">
        <v>280700.0</v>
      </c>
      <c r="C73" s="213">
        <v>0.01426057847087106</v>
      </c>
      <c r="D73" s="213">
        <v>0.01197640046399647</v>
      </c>
      <c r="E73" s="214">
        <v>0.013333333333333334</v>
      </c>
      <c r="F73" s="215">
        <f t="shared" si="1"/>
        <v>0.003412488518</v>
      </c>
      <c r="G73" s="216">
        <v>0.0027261779842986697</v>
      </c>
      <c r="H73" s="216">
        <f t="shared" si="2"/>
        <v>0.0006863105341</v>
      </c>
      <c r="I73" s="217">
        <f t="shared" si="3"/>
        <v>0.251748249</v>
      </c>
      <c r="J73" s="218">
        <f t="shared" si="4"/>
        <v>0.00340772248</v>
      </c>
      <c r="K73" s="218" t="str">
        <f t="shared" si="5"/>
        <v/>
      </c>
      <c r="L73" s="173">
        <f t="shared" si="6"/>
        <v>0.00340772248</v>
      </c>
      <c r="M73" s="218">
        <f t="shared" si="7"/>
        <v>0.0006815444961</v>
      </c>
      <c r="N73" s="217">
        <f t="shared" si="8"/>
        <v>0.25</v>
      </c>
      <c r="O73" s="219">
        <f t="shared" si="9"/>
        <v>0.00340772248</v>
      </c>
    </row>
    <row r="74" ht="9.75" customHeight="1">
      <c r="A74" s="211" t="s">
        <v>89</v>
      </c>
      <c r="B74" s="212">
        <v>280710.0</v>
      </c>
      <c r="C74" s="213">
        <v>0.015286387206843397</v>
      </c>
      <c r="D74" s="213">
        <v>0.0141920822491104</v>
      </c>
      <c r="E74" s="214">
        <v>0.013333333333333334</v>
      </c>
      <c r="F74" s="215">
        <f t="shared" si="1"/>
        <v>0.00353722621</v>
      </c>
      <c r="G74" s="216">
        <v>0.003467276390775343</v>
      </c>
      <c r="H74" s="216">
        <f t="shared" si="2"/>
        <v>0.00006994981907</v>
      </c>
      <c r="I74" s="217">
        <f t="shared" si="3"/>
        <v>0.02017428413</v>
      </c>
      <c r="J74" s="218">
        <f t="shared" si="4"/>
        <v>0.00353722621</v>
      </c>
      <c r="K74" s="218">
        <f t="shared" si="5"/>
        <v>0.00353722621</v>
      </c>
      <c r="L74" s="173">
        <f t="shared" si="6"/>
        <v>0.003555683409</v>
      </c>
      <c r="M74" s="218">
        <f t="shared" si="7"/>
        <v>0.0000884070182</v>
      </c>
      <c r="N74" s="217">
        <f t="shared" si="8"/>
        <v>0.02549753992</v>
      </c>
      <c r="O74" s="219">
        <f t="shared" si="9"/>
        <v>0.003555683409</v>
      </c>
    </row>
    <row r="75" ht="9.75" customHeight="1">
      <c r="A75" s="211" t="s">
        <v>90</v>
      </c>
      <c r="B75" s="212">
        <v>280720.0</v>
      </c>
      <c r="C75" s="213">
        <v>0.02096846002451958</v>
      </c>
      <c r="D75" s="213">
        <v>0.010273088210796285</v>
      </c>
      <c r="E75" s="214">
        <v>0.013333333333333334</v>
      </c>
      <c r="F75" s="215">
        <f t="shared" si="1"/>
        <v>0.004066243551</v>
      </c>
      <c r="G75" s="216">
        <v>0.0035035382284752067</v>
      </c>
      <c r="H75" s="216">
        <f t="shared" si="2"/>
        <v>0.0005627053228</v>
      </c>
      <c r="I75" s="217">
        <f t="shared" si="3"/>
        <v>0.1606105845</v>
      </c>
      <c r="J75" s="218">
        <f t="shared" si="4"/>
        <v>0.004066243551</v>
      </c>
      <c r="K75" s="218">
        <f t="shared" si="5"/>
        <v>0.004066243551</v>
      </c>
      <c r="L75" s="173">
        <f t="shared" si="6"/>
        <v>0.004087461156</v>
      </c>
      <c r="M75" s="218">
        <f t="shared" si="7"/>
        <v>0.0005839229273</v>
      </c>
      <c r="N75" s="217">
        <f t="shared" si="8"/>
        <v>0.1666666351</v>
      </c>
      <c r="O75" s="219">
        <f t="shared" si="9"/>
        <v>0.004087461156</v>
      </c>
    </row>
    <row r="76" ht="9.75" customHeight="1">
      <c r="A76" s="211" t="s">
        <v>91</v>
      </c>
      <c r="B76" s="212">
        <v>280730.0</v>
      </c>
      <c r="C76" s="213">
        <v>0.007508070169053578</v>
      </c>
      <c r="D76" s="213">
        <v>0.009890228349350057</v>
      </c>
      <c r="E76" s="214">
        <v>0.013333333333333334</v>
      </c>
      <c r="F76" s="215">
        <f t="shared" si="1"/>
        <v>0.002716375967</v>
      </c>
      <c r="G76" s="216">
        <v>0.003144925804950127</v>
      </c>
      <c r="H76" s="216">
        <f t="shared" si="2"/>
        <v>-0.0004285498379</v>
      </c>
      <c r="I76" s="217">
        <f t="shared" si="3"/>
        <v>-0.1362670742</v>
      </c>
      <c r="J76" s="218">
        <f t="shared" si="4"/>
        <v>0.002716375967</v>
      </c>
      <c r="K76" s="218">
        <f t="shared" si="5"/>
        <v>0.002716375967</v>
      </c>
      <c r="L76" s="173">
        <f t="shared" si="6"/>
        <v>0.002730549981</v>
      </c>
      <c r="M76" s="218">
        <f t="shared" si="7"/>
        <v>-0.0004143758244</v>
      </c>
      <c r="N76" s="217">
        <f t="shared" si="8"/>
        <v>-0.1317601273</v>
      </c>
      <c r="O76" s="219">
        <f t="shared" si="9"/>
        <v>0.002730549981</v>
      </c>
    </row>
    <row r="77" ht="9.75" customHeight="1">
      <c r="A77" s="211" t="s">
        <v>92</v>
      </c>
      <c r="B77" s="212">
        <v>280740.0</v>
      </c>
      <c r="C77" s="213">
        <v>0.019341989838633285</v>
      </c>
      <c r="D77" s="213">
        <v>0.016896534594427835</v>
      </c>
      <c r="E77" s="214">
        <v>0.013333333333333334</v>
      </c>
      <c r="F77" s="215">
        <f t="shared" si="1"/>
        <v>0.003969830996</v>
      </c>
      <c r="G77" s="216">
        <v>0.003619005898082599</v>
      </c>
      <c r="H77" s="216">
        <f t="shared" si="2"/>
        <v>0.0003508250984</v>
      </c>
      <c r="I77" s="217">
        <f t="shared" si="3"/>
        <v>0.09693963156</v>
      </c>
      <c r="J77" s="218">
        <f t="shared" si="4"/>
        <v>0.003969830996</v>
      </c>
      <c r="K77" s="218">
        <f t="shared" si="5"/>
        <v>0.003969830996</v>
      </c>
      <c r="L77" s="173">
        <f t="shared" si="6"/>
        <v>0.003990545522</v>
      </c>
      <c r="M77" s="218">
        <f t="shared" si="7"/>
        <v>0.0003715396235</v>
      </c>
      <c r="N77" s="217">
        <f t="shared" si="8"/>
        <v>0.1026634479</v>
      </c>
      <c r="O77" s="219">
        <f t="shared" si="9"/>
        <v>0.003990545522</v>
      </c>
    </row>
    <row r="78" ht="9.75" customHeight="1">
      <c r="A78" s="211" t="s">
        <v>93</v>
      </c>
      <c r="B78" s="212">
        <v>280750.0</v>
      </c>
      <c r="C78" s="213">
        <v>0.01755359852391065</v>
      </c>
      <c r="D78" s="213">
        <v>0.013873665261146527</v>
      </c>
      <c r="E78" s="214">
        <v>0.013333333333333334</v>
      </c>
      <c r="F78" s="215">
        <f t="shared" si="1"/>
        <v>0.003760763172</v>
      </c>
      <c r="G78" s="216">
        <v>0.0034587677683645393</v>
      </c>
      <c r="H78" s="216">
        <f t="shared" si="2"/>
        <v>0.0003019954033</v>
      </c>
      <c r="I78" s="217">
        <f t="shared" si="3"/>
        <v>0.0873130038</v>
      </c>
      <c r="J78" s="218">
        <f t="shared" si="4"/>
        <v>0.003760763172</v>
      </c>
      <c r="K78" s="218">
        <f t="shared" si="5"/>
        <v>0.003760763172</v>
      </c>
      <c r="L78" s="173">
        <f t="shared" si="6"/>
        <v>0.003780386784</v>
      </c>
      <c r="M78" s="218">
        <f t="shared" si="7"/>
        <v>0.0003216190153</v>
      </c>
      <c r="N78" s="217">
        <f t="shared" si="8"/>
        <v>0.09298658854</v>
      </c>
      <c r="O78" s="219">
        <f t="shared" si="9"/>
        <v>0.003780386784</v>
      </c>
    </row>
    <row r="79" ht="9.75" customHeight="1">
      <c r="A79" s="211" t="s">
        <v>94</v>
      </c>
      <c r="B79" s="212">
        <v>280760.0</v>
      </c>
      <c r="C79" s="213">
        <v>0.013380027489945127</v>
      </c>
      <c r="D79" s="213">
        <v>0.014724118599065545</v>
      </c>
      <c r="E79" s="214">
        <v>0.013333333333333334</v>
      </c>
      <c r="F79" s="215">
        <f t="shared" si="1"/>
        <v>0.003351910602</v>
      </c>
      <c r="G79" s="216">
        <v>0.003201164528991787</v>
      </c>
      <c r="H79" s="216">
        <f t="shared" si="2"/>
        <v>0.0001507460727</v>
      </c>
      <c r="I79" s="217">
        <f t="shared" si="3"/>
        <v>0.04709101057</v>
      </c>
      <c r="J79" s="218">
        <f t="shared" si="4"/>
        <v>0.003351910602</v>
      </c>
      <c r="K79" s="218">
        <f t="shared" si="5"/>
        <v>0.003351910602</v>
      </c>
      <c r="L79" s="173">
        <f t="shared" si="6"/>
        <v>0.003369400826</v>
      </c>
      <c r="M79" s="218">
        <f t="shared" si="7"/>
        <v>0.0001682362974</v>
      </c>
      <c r="N79" s="217">
        <f t="shared" si="8"/>
        <v>0.05255471748</v>
      </c>
      <c r="O79" s="219">
        <f t="shared" si="9"/>
        <v>0.003369400826</v>
      </c>
      <c r="Q79" s="124">
        <v>0.003201165</v>
      </c>
    </row>
    <row r="80" ht="9.75" customHeight="1">
      <c r="A80" s="177"/>
      <c r="B80" s="176"/>
      <c r="C80" s="100"/>
      <c r="D80" s="100"/>
      <c r="E80" s="178"/>
      <c r="F80" s="153">
        <f t="shared" ref="F80:O80" si="10">SUM(F5:F79)</f>
        <v>0.25</v>
      </c>
      <c r="G80" s="180">
        <f t="shared" si="10"/>
        <v>0.25</v>
      </c>
      <c r="H80" s="180">
        <f t="shared" si="10"/>
        <v>0</v>
      </c>
      <c r="I80" s="181">
        <f t="shared" si="10"/>
        <v>0.4313691316</v>
      </c>
      <c r="J80" s="172">
        <f t="shared" si="10"/>
        <v>0.2488549516</v>
      </c>
      <c r="K80" s="172">
        <f t="shared" si="10"/>
        <v>0.2194425764</v>
      </c>
      <c r="L80" s="172">
        <f t="shared" si="10"/>
        <v>0.25</v>
      </c>
      <c r="M80" s="172">
        <f t="shared" si="10"/>
        <v>0</v>
      </c>
      <c r="N80" s="220">
        <f t="shared" si="10"/>
        <v>0.436384743</v>
      </c>
      <c r="O80" s="220">
        <f t="shared" si="10"/>
        <v>0.25</v>
      </c>
    </row>
    <row r="81" ht="9.75" customHeight="1">
      <c r="A81" s="184"/>
      <c r="B81" s="183"/>
      <c r="C81" s="106"/>
      <c r="D81" s="106"/>
      <c r="E81" s="185"/>
      <c r="F81" s="186"/>
      <c r="G81" s="187"/>
      <c r="H81" s="187"/>
      <c r="I81" s="188"/>
      <c r="J81" s="189"/>
      <c r="K81" s="189"/>
      <c r="L81" s="190"/>
      <c r="M81" s="190"/>
      <c r="N81" s="191"/>
      <c r="O81" s="193"/>
    </row>
    <row r="82" ht="9.75" customHeight="1">
      <c r="A82" s="184"/>
      <c r="B82" s="183"/>
      <c r="C82" s="106"/>
      <c r="D82" s="106"/>
      <c r="E82" s="185"/>
    </row>
    <row r="83" ht="9.75" customHeight="1">
      <c r="A83" s="184"/>
      <c r="B83" s="183"/>
      <c r="C83" s="106"/>
      <c r="D83" s="106"/>
      <c r="E83" s="185"/>
    </row>
    <row r="84" ht="9.75" customHeight="1">
      <c r="A84" s="184"/>
      <c r="B84" s="183"/>
      <c r="C84" s="106"/>
      <c r="D84" s="106"/>
      <c r="E84" s="185"/>
    </row>
    <row r="85" ht="9.75" customHeight="1">
      <c r="A85" s="184"/>
      <c r="B85" s="183"/>
      <c r="C85" s="106"/>
      <c r="D85" s="106"/>
      <c r="E85" s="185"/>
    </row>
    <row r="86" ht="9.75" customHeight="1">
      <c r="A86" s="184"/>
      <c r="B86" s="183"/>
      <c r="C86" s="106"/>
      <c r="D86" s="106"/>
      <c r="E86" s="185"/>
    </row>
    <row r="87" ht="9.75" customHeight="1">
      <c r="A87" s="184"/>
      <c r="B87" s="183"/>
      <c r="C87" s="106"/>
      <c r="D87" s="106"/>
      <c r="E87" s="185"/>
    </row>
    <row r="88" ht="9.75" customHeight="1">
      <c r="A88" s="184"/>
      <c r="B88" s="183"/>
      <c r="C88" s="106"/>
      <c r="D88" s="106"/>
      <c r="E88" s="185"/>
    </row>
    <row r="89" ht="9.75" customHeight="1">
      <c r="A89" s="184"/>
      <c r="B89" s="183"/>
      <c r="C89" s="106"/>
      <c r="D89" s="106"/>
      <c r="E89" s="185"/>
    </row>
    <row r="90" ht="9.75" customHeight="1">
      <c r="A90" s="184"/>
      <c r="B90" s="183"/>
      <c r="C90" s="106"/>
      <c r="D90" s="106"/>
      <c r="E90" s="185"/>
    </row>
    <row r="91" ht="9.75" customHeight="1">
      <c r="A91" s="184"/>
      <c r="B91" s="183"/>
      <c r="C91" s="106"/>
      <c r="D91" s="106"/>
      <c r="E91" s="185"/>
    </row>
    <row r="92" ht="9.75" customHeight="1">
      <c r="A92" s="184"/>
      <c r="B92" s="183"/>
      <c r="C92" s="106"/>
      <c r="D92" s="106"/>
      <c r="E92" s="185"/>
    </row>
    <row r="93" ht="9.75" customHeight="1">
      <c r="A93" s="184"/>
      <c r="B93" s="183"/>
      <c r="C93" s="106"/>
      <c r="D93" s="106"/>
      <c r="E93" s="185"/>
    </row>
    <row r="94" ht="9.75" customHeight="1">
      <c r="A94" s="184"/>
      <c r="B94" s="183"/>
      <c r="C94" s="106"/>
      <c r="D94" s="106"/>
      <c r="E94" s="185"/>
    </row>
    <row r="95" ht="9.75" customHeight="1">
      <c r="A95" s="184"/>
      <c r="B95" s="183"/>
      <c r="C95" s="106"/>
      <c r="D95" s="106"/>
      <c r="E95" s="185"/>
    </row>
    <row r="96" ht="9.75" customHeight="1">
      <c r="A96" s="184"/>
      <c r="B96" s="183"/>
      <c r="C96" s="106"/>
      <c r="D96" s="106"/>
      <c r="E96" s="185"/>
    </row>
    <row r="97" ht="9.75" customHeight="1">
      <c r="A97" s="184"/>
      <c r="B97" s="183"/>
      <c r="C97" s="106"/>
      <c r="D97" s="106"/>
      <c r="E97" s="185"/>
    </row>
    <row r="98" ht="9.75" customHeight="1">
      <c r="A98" s="184"/>
      <c r="B98" s="183"/>
      <c r="C98" s="106"/>
      <c r="D98" s="106"/>
      <c r="E98" s="185"/>
    </row>
    <row r="99" ht="9.75" customHeight="1">
      <c r="A99" s="184"/>
      <c r="B99" s="183"/>
      <c r="C99" s="106"/>
      <c r="D99" s="106"/>
      <c r="E99" s="185"/>
    </row>
    <row r="100" ht="9.75" customHeight="1">
      <c r="A100" s="184"/>
      <c r="B100" s="183"/>
      <c r="C100" s="106"/>
      <c r="D100" s="106"/>
      <c r="E100" s="185"/>
    </row>
    <row r="101" ht="9.75" customHeight="1">
      <c r="A101" s="184"/>
      <c r="B101" s="183"/>
      <c r="C101" s="106"/>
      <c r="D101" s="106"/>
      <c r="E101" s="185"/>
    </row>
    <row r="102" ht="9.75" customHeight="1">
      <c r="A102" s="184"/>
      <c r="B102" s="183"/>
      <c r="C102" s="106"/>
      <c r="D102" s="106"/>
      <c r="E102" s="185"/>
    </row>
    <row r="103" ht="9.75" customHeight="1">
      <c r="A103" s="184"/>
      <c r="B103" s="183"/>
      <c r="C103" s="106"/>
      <c r="D103" s="106"/>
      <c r="E103" s="185"/>
    </row>
    <row r="104" ht="9.75" customHeight="1">
      <c r="A104" s="184"/>
      <c r="B104" s="183"/>
      <c r="C104" s="106"/>
      <c r="D104" s="106"/>
      <c r="E104" s="185"/>
    </row>
    <row r="105" ht="9.75" customHeight="1">
      <c r="A105" s="184"/>
      <c r="B105" s="183"/>
      <c r="C105" s="106"/>
      <c r="D105" s="106"/>
      <c r="E105" s="185"/>
    </row>
    <row r="106" ht="9.75" customHeight="1">
      <c r="A106" s="184"/>
      <c r="B106" s="183"/>
      <c r="C106" s="106"/>
      <c r="D106" s="106"/>
      <c r="E106" s="185"/>
    </row>
    <row r="107" ht="9.75" customHeight="1">
      <c r="A107" s="184"/>
      <c r="B107" s="183"/>
      <c r="C107" s="106"/>
      <c r="D107" s="106"/>
      <c r="E107" s="185"/>
    </row>
    <row r="108" ht="9.75" customHeight="1">
      <c r="A108" s="184"/>
      <c r="B108" s="183"/>
      <c r="C108" s="106"/>
      <c r="D108" s="106"/>
      <c r="E108" s="185"/>
    </row>
    <row r="109" ht="9.75" customHeight="1">
      <c r="A109" s="184"/>
      <c r="B109" s="183"/>
      <c r="C109" s="106"/>
      <c r="D109" s="106"/>
      <c r="E109" s="185"/>
    </row>
    <row r="110" ht="9.75" customHeight="1">
      <c r="A110" s="184"/>
      <c r="B110" s="183"/>
      <c r="C110" s="106"/>
      <c r="D110" s="106"/>
      <c r="E110" s="185"/>
    </row>
    <row r="111" ht="9.75" customHeight="1">
      <c r="A111" s="184"/>
      <c r="B111" s="183"/>
      <c r="C111" s="106"/>
      <c r="D111" s="106"/>
      <c r="E111" s="185"/>
    </row>
    <row r="112" ht="9.75" customHeight="1">
      <c r="A112" s="184"/>
      <c r="B112" s="183"/>
      <c r="C112" s="106"/>
      <c r="D112" s="106"/>
      <c r="E112" s="185"/>
    </row>
    <row r="113" ht="9.75" customHeight="1">
      <c r="A113" s="184"/>
      <c r="B113" s="183"/>
      <c r="C113" s="106"/>
      <c r="D113" s="106"/>
      <c r="E113" s="185"/>
    </row>
    <row r="114" ht="9.75" customHeight="1">
      <c r="A114" s="184"/>
      <c r="B114" s="183"/>
      <c r="C114" s="106"/>
      <c r="D114" s="106"/>
      <c r="E114" s="185"/>
    </row>
    <row r="115" ht="9.75" customHeight="1">
      <c r="A115" s="184"/>
      <c r="B115" s="183"/>
      <c r="C115" s="106"/>
      <c r="D115" s="106"/>
      <c r="E115" s="185"/>
    </row>
    <row r="116" ht="9.75" customHeight="1">
      <c r="A116" s="184"/>
      <c r="B116" s="183"/>
      <c r="C116" s="106"/>
      <c r="D116" s="106"/>
      <c r="E116" s="185"/>
    </row>
    <row r="117" ht="9.75" customHeight="1">
      <c r="A117" s="184"/>
      <c r="B117" s="183"/>
      <c r="C117" s="106"/>
      <c r="D117" s="106"/>
      <c r="E117" s="185"/>
    </row>
    <row r="118" ht="9.75" customHeight="1">
      <c r="A118" s="184"/>
      <c r="B118" s="183"/>
      <c r="C118" s="106"/>
      <c r="D118" s="106"/>
      <c r="E118" s="185"/>
    </row>
    <row r="119" ht="9.75" customHeight="1">
      <c r="A119" s="184"/>
      <c r="B119" s="183"/>
      <c r="C119" s="106"/>
      <c r="D119" s="106"/>
      <c r="E119" s="185"/>
    </row>
    <row r="120" ht="9.75" customHeight="1">
      <c r="A120" s="184"/>
      <c r="B120" s="183"/>
      <c r="C120" s="106"/>
      <c r="D120" s="106"/>
      <c r="E120" s="185"/>
    </row>
    <row r="121" ht="9.75" customHeight="1">
      <c r="A121" s="184"/>
      <c r="B121" s="183"/>
      <c r="C121" s="106"/>
      <c r="D121" s="106"/>
      <c r="E121" s="185"/>
    </row>
    <row r="122" ht="9.75" customHeight="1">
      <c r="A122" s="184"/>
      <c r="B122" s="183"/>
      <c r="C122" s="106"/>
      <c r="D122" s="106"/>
      <c r="E122" s="185"/>
    </row>
    <row r="123" ht="9.75" customHeight="1">
      <c r="A123" s="184"/>
      <c r="B123" s="183"/>
      <c r="C123" s="106"/>
      <c r="D123" s="106"/>
      <c r="E123" s="185"/>
    </row>
    <row r="124" ht="9.75" customHeight="1">
      <c r="A124" s="184"/>
      <c r="B124" s="183"/>
      <c r="C124" s="106"/>
      <c r="D124" s="106"/>
      <c r="E124" s="185"/>
    </row>
    <row r="125" ht="9.75" customHeight="1">
      <c r="A125" s="184"/>
      <c r="B125" s="183"/>
      <c r="C125" s="106"/>
      <c r="D125" s="106"/>
      <c r="E125" s="185"/>
    </row>
    <row r="126" ht="9.75" customHeight="1">
      <c r="A126" s="184"/>
      <c r="B126" s="183"/>
      <c r="C126" s="106"/>
      <c r="D126" s="106"/>
      <c r="E126" s="185"/>
    </row>
    <row r="127" ht="9.75" customHeight="1">
      <c r="A127" s="184"/>
      <c r="B127" s="183"/>
      <c r="C127" s="106"/>
      <c r="D127" s="106"/>
      <c r="E127" s="185"/>
    </row>
    <row r="128" ht="9.75" customHeight="1">
      <c r="A128" s="184"/>
      <c r="B128" s="183"/>
      <c r="C128" s="106"/>
      <c r="D128" s="106"/>
      <c r="E128" s="185"/>
    </row>
    <row r="129" ht="9.75" customHeight="1">
      <c r="A129" s="184"/>
      <c r="B129" s="183"/>
      <c r="C129" s="106"/>
      <c r="D129" s="106"/>
      <c r="E129" s="185"/>
    </row>
    <row r="130" ht="9.75" customHeight="1">
      <c r="A130" s="184"/>
      <c r="B130" s="183"/>
      <c r="C130" s="106"/>
      <c r="D130" s="106"/>
      <c r="E130" s="185"/>
    </row>
    <row r="131" ht="9.75" customHeight="1">
      <c r="A131" s="184"/>
      <c r="B131" s="183"/>
      <c r="C131" s="106"/>
      <c r="D131" s="106"/>
      <c r="E131" s="185"/>
    </row>
    <row r="132" ht="9.75" customHeight="1">
      <c r="A132" s="184"/>
      <c r="B132" s="183"/>
      <c r="C132" s="106"/>
      <c r="D132" s="106"/>
      <c r="E132" s="185"/>
    </row>
    <row r="133" ht="9.75" customHeight="1">
      <c r="A133" s="184"/>
      <c r="B133" s="183"/>
      <c r="C133" s="106"/>
      <c r="D133" s="106"/>
      <c r="E133" s="185"/>
    </row>
    <row r="134" ht="9.75" customHeight="1">
      <c r="A134" s="184"/>
      <c r="B134" s="183"/>
      <c r="C134" s="106"/>
      <c r="D134" s="106"/>
      <c r="E134" s="185"/>
    </row>
    <row r="135" ht="9.75" customHeight="1">
      <c r="A135" s="184"/>
      <c r="B135" s="183"/>
      <c r="C135" s="106"/>
      <c r="D135" s="106"/>
      <c r="E135" s="185"/>
    </row>
    <row r="136" ht="9.75" customHeight="1">
      <c r="A136" s="184"/>
      <c r="B136" s="183"/>
      <c r="C136" s="106"/>
      <c r="D136" s="106"/>
      <c r="E136" s="185"/>
    </row>
    <row r="137" ht="9.75" customHeight="1">
      <c r="A137" s="184"/>
      <c r="B137" s="183"/>
      <c r="C137" s="106"/>
      <c r="D137" s="106"/>
      <c r="E137" s="185"/>
    </row>
    <row r="138" ht="9.75" customHeight="1">
      <c r="A138" s="184"/>
      <c r="B138" s="183"/>
      <c r="C138" s="106"/>
      <c r="D138" s="106"/>
      <c r="E138" s="185"/>
    </row>
    <row r="139" ht="9.75" customHeight="1">
      <c r="A139" s="184"/>
      <c r="B139" s="183"/>
      <c r="C139" s="106"/>
      <c r="D139" s="106"/>
      <c r="E139" s="185"/>
    </row>
    <row r="140" ht="9.75" customHeight="1">
      <c r="A140" s="184"/>
      <c r="B140" s="183"/>
      <c r="C140" s="106"/>
      <c r="D140" s="106"/>
      <c r="E140" s="185"/>
    </row>
    <row r="141" ht="9.75" customHeight="1">
      <c r="A141" s="184"/>
      <c r="B141" s="183"/>
      <c r="C141" s="106"/>
      <c r="D141" s="106"/>
      <c r="E141" s="185"/>
    </row>
    <row r="142" ht="9.75" customHeight="1">
      <c r="A142" s="184"/>
      <c r="B142" s="183"/>
      <c r="C142" s="106"/>
      <c r="D142" s="106"/>
      <c r="E142" s="185"/>
    </row>
    <row r="143" ht="9.75" customHeight="1">
      <c r="A143" s="184"/>
      <c r="B143" s="183"/>
      <c r="C143" s="106"/>
      <c r="D143" s="106"/>
      <c r="E143" s="185"/>
    </row>
    <row r="144" ht="9.75" customHeight="1">
      <c r="A144" s="184"/>
      <c r="B144" s="183"/>
      <c r="C144" s="106"/>
      <c r="D144" s="106"/>
      <c r="E144" s="185"/>
    </row>
    <row r="145" ht="9.75" customHeight="1">
      <c r="A145" s="184"/>
      <c r="B145" s="183"/>
      <c r="C145" s="106"/>
      <c r="D145" s="106"/>
      <c r="E145" s="185"/>
    </row>
    <row r="146" ht="9.75" customHeight="1">
      <c r="A146" s="184"/>
      <c r="B146" s="183"/>
      <c r="C146" s="106"/>
      <c r="D146" s="106"/>
      <c r="E146" s="185"/>
    </row>
    <row r="147" ht="9.75" customHeight="1">
      <c r="A147" s="184"/>
      <c r="B147" s="183"/>
      <c r="C147" s="106"/>
      <c r="D147" s="106"/>
      <c r="E147" s="185"/>
    </row>
    <row r="148" ht="9.75" customHeight="1">
      <c r="A148" s="184"/>
      <c r="B148" s="183"/>
      <c r="C148" s="106"/>
      <c r="D148" s="106"/>
      <c r="E148" s="185"/>
    </row>
    <row r="149" ht="9.75" customHeight="1">
      <c r="A149" s="184"/>
      <c r="B149" s="183"/>
      <c r="C149" s="106"/>
      <c r="D149" s="106"/>
      <c r="E149" s="185"/>
    </row>
    <row r="150" ht="9.75" customHeight="1">
      <c r="A150" s="184"/>
      <c r="B150" s="183"/>
      <c r="C150" s="106"/>
      <c r="D150" s="106"/>
      <c r="E150" s="185"/>
    </row>
    <row r="151" ht="9.75" customHeight="1">
      <c r="A151" s="184"/>
      <c r="B151" s="183"/>
      <c r="C151" s="106"/>
      <c r="D151" s="106"/>
      <c r="E151" s="185"/>
    </row>
    <row r="152" ht="9.75" customHeight="1">
      <c r="A152" s="184"/>
      <c r="B152" s="183"/>
      <c r="C152" s="106"/>
      <c r="D152" s="106"/>
      <c r="E152" s="185"/>
    </row>
    <row r="153" ht="9.75" customHeight="1">
      <c r="A153" s="184"/>
      <c r="B153" s="183"/>
      <c r="C153" s="106"/>
      <c r="D153" s="106"/>
      <c r="E153" s="185"/>
    </row>
    <row r="154" ht="9.75" customHeight="1">
      <c r="A154" s="184"/>
      <c r="B154" s="183"/>
      <c r="C154" s="106"/>
      <c r="D154" s="106"/>
      <c r="E154" s="185"/>
    </row>
    <row r="155" ht="9.75" customHeight="1">
      <c r="A155" s="184"/>
      <c r="B155" s="183"/>
      <c r="C155" s="106"/>
      <c r="D155" s="106"/>
      <c r="E155" s="185"/>
    </row>
    <row r="156" ht="9.75" customHeight="1">
      <c r="A156" s="184"/>
      <c r="B156" s="183"/>
      <c r="C156" s="106"/>
      <c r="D156" s="106"/>
      <c r="E156" s="185"/>
    </row>
    <row r="157" ht="9.75" customHeight="1">
      <c r="A157" s="184"/>
      <c r="B157" s="183"/>
      <c r="C157" s="106"/>
      <c r="D157" s="106"/>
      <c r="E157" s="185"/>
    </row>
    <row r="158" ht="9.75" customHeight="1">
      <c r="A158" s="184"/>
      <c r="B158" s="183"/>
      <c r="C158" s="106"/>
      <c r="D158" s="106"/>
      <c r="E158" s="185"/>
    </row>
    <row r="159" ht="9.75" customHeight="1">
      <c r="A159" s="184"/>
      <c r="B159" s="183"/>
      <c r="C159" s="106"/>
      <c r="D159" s="106"/>
      <c r="E159" s="185"/>
    </row>
    <row r="160" ht="9.75" customHeight="1">
      <c r="A160" s="184"/>
      <c r="B160" s="183"/>
      <c r="C160" s="106"/>
      <c r="D160" s="106"/>
      <c r="E160" s="185"/>
    </row>
    <row r="161" ht="9.75" customHeight="1">
      <c r="A161" s="184"/>
      <c r="B161" s="183"/>
      <c r="C161" s="106"/>
      <c r="D161" s="106"/>
      <c r="E161" s="185"/>
    </row>
    <row r="162" ht="9.75" customHeight="1">
      <c r="A162" s="184"/>
      <c r="B162" s="183"/>
      <c r="C162" s="106"/>
      <c r="D162" s="106"/>
      <c r="E162" s="185"/>
    </row>
    <row r="163" ht="9.75" customHeight="1">
      <c r="A163" s="184"/>
      <c r="B163" s="183"/>
      <c r="C163" s="106"/>
      <c r="D163" s="106"/>
      <c r="E163" s="185"/>
    </row>
    <row r="164" ht="9.75" customHeight="1">
      <c r="A164" s="184"/>
      <c r="B164" s="183"/>
      <c r="C164" s="106"/>
      <c r="D164" s="106"/>
      <c r="E164" s="185"/>
    </row>
    <row r="165" ht="9.75" customHeight="1">
      <c r="A165" s="184"/>
      <c r="B165" s="183"/>
      <c r="C165" s="106"/>
      <c r="D165" s="106"/>
      <c r="E165" s="185"/>
    </row>
    <row r="166" ht="9.75" customHeight="1">
      <c r="A166" s="184"/>
      <c r="B166" s="183"/>
      <c r="C166" s="106"/>
      <c r="D166" s="106"/>
      <c r="E166" s="185"/>
    </row>
    <row r="167" ht="9.75" customHeight="1">
      <c r="A167" s="184"/>
      <c r="B167" s="183"/>
      <c r="C167" s="106"/>
      <c r="D167" s="106"/>
      <c r="E167" s="185"/>
    </row>
    <row r="168" ht="9.75" customHeight="1">
      <c r="A168" s="184"/>
      <c r="B168" s="183"/>
      <c r="C168" s="106"/>
      <c r="D168" s="106"/>
      <c r="E168" s="185"/>
    </row>
    <row r="169" ht="9.75" customHeight="1">
      <c r="A169" s="184"/>
      <c r="B169" s="183"/>
      <c r="C169" s="106"/>
      <c r="D169" s="106"/>
      <c r="E169" s="185"/>
    </row>
    <row r="170" ht="9.75" customHeight="1">
      <c r="A170" s="184"/>
      <c r="B170" s="183"/>
      <c r="C170" s="106"/>
      <c r="D170" s="106"/>
      <c r="E170" s="185"/>
    </row>
    <row r="171" ht="9.75" customHeight="1">
      <c r="A171" s="184"/>
      <c r="B171" s="183"/>
      <c r="C171" s="106"/>
      <c r="D171" s="106"/>
      <c r="E171" s="185"/>
    </row>
    <row r="172" ht="9.75" customHeight="1">
      <c r="A172" s="184"/>
      <c r="B172" s="183"/>
      <c r="C172" s="106"/>
      <c r="D172" s="106"/>
      <c r="E172" s="185"/>
    </row>
    <row r="173" ht="9.75" customHeight="1">
      <c r="A173" s="184"/>
      <c r="B173" s="183"/>
      <c r="C173" s="106"/>
      <c r="D173" s="106"/>
      <c r="E173" s="185"/>
    </row>
    <row r="174" ht="9.75" customHeight="1">
      <c r="A174" s="184"/>
      <c r="B174" s="183"/>
      <c r="C174" s="106"/>
      <c r="D174" s="106"/>
      <c r="E174" s="185"/>
    </row>
    <row r="175" ht="9.75" customHeight="1">
      <c r="A175" s="184"/>
      <c r="B175" s="183"/>
      <c r="C175" s="106"/>
      <c r="D175" s="106"/>
      <c r="E175" s="185"/>
    </row>
    <row r="176" ht="9.75" customHeight="1">
      <c r="A176" s="184"/>
      <c r="B176" s="183"/>
      <c r="C176" s="106"/>
      <c r="D176" s="106"/>
      <c r="E176" s="185"/>
    </row>
    <row r="177" ht="9.75" customHeight="1">
      <c r="A177" s="184"/>
      <c r="B177" s="183"/>
      <c r="C177" s="106"/>
      <c r="D177" s="106"/>
      <c r="E177" s="185"/>
    </row>
    <row r="178" ht="9.75" customHeight="1">
      <c r="A178" s="184"/>
      <c r="B178" s="183"/>
      <c r="C178" s="106"/>
      <c r="D178" s="106"/>
      <c r="E178" s="185"/>
    </row>
    <row r="179" ht="9.75" customHeight="1">
      <c r="A179" s="184"/>
      <c r="B179" s="183"/>
      <c r="C179" s="106"/>
      <c r="D179" s="106"/>
      <c r="E179" s="185"/>
    </row>
    <row r="180" ht="9.75" customHeight="1">
      <c r="A180" s="184"/>
      <c r="B180" s="183"/>
      <c r="C180" s="106"/>
      <c r="D180" s="106"/>
      <c r="E180" s="185"/>
    </row>
    <row r="181" ht="9.75" customHeight="1">
      <c r="A181" s="184"/>
      <c r="B181" s="183"/>
      <c r="C181" s="106"/>
      <c r="D181" s="106"/>
      <c r="E181" s="185"/>
    </row>
    <row r="182" ht="9.75" customHeight="1">
      <c r="A182" s="184"/>
      <c r="B182" s="183"/>
      <c r="C182" s="106"/>
      <c r="D182" s="106"/>
      <c r="E182" s="185"/>
    </row>
    <row r="183" ht="9.75" customHeight="1">
      <c r="A183" s="184"/>
      <c r="B183" s="183"/>
      <c r="C183" s="106"/>
      <c r="D183" s="106"/>
      <c r="E183" s="185"/>
    </row>
    <row r="184" ht="9.75" customHeight="1">
      <c r="A184" s="184"/>
      <c r="B184" s="183"/>
      <c r="C184" s="106"/>
      <c r="D184" s="106"/>
      <c r="E184" s="185"/>
    </row>
    <row r="185" ht="9.75" customHeight="1">
      <c r="A185" s="184"/>
      <c r="B185" s="183"/>
      <c r="C185" s="106"/>
      <c r="D185" s="106"/>
      <c r="E185" s="185"/>
    </row>
    <row r="186" ht="9.75" customHeight="1">
      <c r="A186" s="184"/>
      <c r="B186" s="183"/>
      <c r="C186" s="106"/>
      <c r="D186" s="106"/>
      <c r="E186" s="185"/>
    </row>
    <row r="187" ht="9.75" customHeight="1">
      <c r="A187" s="184"/>
      <c r="B187" s="183"/>
      <c r="C187" s="106"/>
      <c r="D187" s="106"/>
      <c r="E187" s="185"/>
    </row>
    <row r="188" ht="9.75" customHeight="1">
      <c r="A188" s="184"/>
      <c r="B188" s="183"/>
      <c r="C188" s="106"/>
      <c r="D188" s="106"/>
      <c r="E188" s="185"/>
    </row>
    <row r="189" ht="9.75" customHeight="1">
      <c r="A189" s="184"/>
      <c r="B189" s="183"/>
      <c r="C189" s="106"/>
      <c r="D189" s="106"/>
      <c r="E189" s="185"/>
    </row>
    <row r="190" ht="9.75" customHeight="1">
      <c r="A190" s="184"/>
      <c r="B190" s="183"/>
      <c r="C190" s="106"/>
      <c r="D190" s="106"/>
      <c r="E190" s="185"/>
    </row>
    <row r="191" ht="9.75" customHeight="1">
      <c r="A191" s="184"/>
      <c r="B191" s="183"/>
      <c r="C191" s="106"/>
      <c r="D191" s="106"/>
      <c r="E191" s="185"/>
    </row>
    <row r="192" ht="9.75" customHeight="1">
      <c r="A192" s="184"/>
      <c r="B192" s="183"/>
      <c r="C192" s="106"/>
      <c r="D192" s="106"/>
      <c r="E192" s="185"/>
    </row>
    <row r="193" ht="9.75" customHeight="1">
      <c r="A193" s="184"/>
      <c r="B193" s="183"/>
      <c r="C193" s="106"/>
      <c r="D193" s="106"/>
      <c r="E193" s="185"/>
    </row>
    <row r="194" ht="9.75" customHeight="1">
      <c r="A194" s="184"/>
      <c r="B194" s="183"/>
      <c r="C194" s="106"/>
      <c r="D194" s="106"/>
      <c r="E194" s="185"/>
    </row>
    <row r="195" ht="9.75" customHeight="1">
      <c r="A195" s="184"/>
      <c r="B195" s="183"/>
      <c r="C195" s="106"/>
      <c r="D195" s="106"/>
      <c r="E195" s="185"/>
    </row>
    <row r="196" ht="9.75" customHeight="1">
      <c r="A196" s="184"/>
      <c r="B196" s="183"/>
      <c r="C196" s="106"/>
      <c r="D196" s="106"/>
      <c r="E196" s="185"/>
    </row>
    <row r="197" ht="9.75" customHeight="1">
      <c r="A197" s="184"/>
      <c r="B197" s="183"/>
      <c r="C197" s="106"/>
      <c r="D197" s="106"/>
      <c r="E197" s="185"/>
    </row>
    <row r="198" ht="9.75" customHeight="1">
      <c r="A198" s="184"/>
      <c r="B198" s="183"/>
      <c r="C198" s="106"/>
      <c r="D198" s="106"/>
      <c r="E198" s="185"/>
    </row>
    <row r="199" ht="9.75" customHeight="1">
      <c r="A199" s="184"/>
      <c r="B199" s="183"/>
      <c r="C199" s="106"/>
      <c r="D199" s="106"/>
      <c r="E199" s="185"/>
    </row>
    <row r="200" ht="9.75" customHeight="1">
      <c r="A200" s="184"/>
      <c r="B200" s="183"/>
      <c r="C200" s="106"/>
      <c r="D200" s="106"/>
      <c r="E200" s="185"/>
    </row>
    <row r="201" ht="9.75" customHeight="1">
      <c r="A201" s="184"/>
      <c r="B201" s="183"/>
      <c r="C201" s="106"/>
      <c r="D201" s="106"/>
      <c r="E201" s="185"/>
    </row>
    <row r="202" ht="9.75" customHeight="1">
      <c r="A202" s="184"/>
      <c r="B202" s="183"/>
      <c r="C202" s="106"/>
      <c r="D202" s="106"/>
      <c r="E202" s="185"/>
    </row>
    <row r="203" ht="9.75" customHeight="1">
      <c r="A203" s="184"/>
      <c r="B203" s="183"/>
      <c r="C203" s="106"/>
      <c r="D203" s="106"/>
      <c r="E203" s="185"/>
    </row>
    <row r="204" ht="9.75" customHeight="1">
      <c r="A204" s="184"/>
      <c r="B204" s="183"/>
      <c r="C204" s="106"/>
      <c r="D204" s="106"/>
      <c r="E204" s="185"/>
    </row>
    <row r="205" ht="9.75" customHeight="1">
      <c r="A205" s="184"/>
      <c r="B205" s="183"/>
      <c r="C205" s="106"/>
      <c r="D205" s="106"/>
      <c r="E205" s="185"/>
    </row>
    <row r="206" ht="9.75" customHeight="1">
      <c r="A206" s="184"/>
      <c r="B206" s="183"/>
      <c r="C206" s="106"/>
      <c r="D206" s="106"/>
      <c r="E206" s="185"/>
    </row>
    <row r="207" ht="9.75" customHeight="1">
      <c r="A207" s="184"/>
      <c r="B207" s="183"/>
      <c r="C207" s="106"/>
      <c r="D207" s="106"/>
      <c r="E207" s="185"/>
    </row>
    <row r="208" ht="9.75" customHeight="1">
      <c r="A208" s="184"/>
      <c r="B208" s="183"/>
      <c r="C208" s="106"/>
      <c r="D208" s="106"/>
      <c r="E208" s="185"/>
    </row>
    <row r="209" ht="9.75" customHeight="1">
      <c r="A209" s="184"/>
      <c r="B209" s="183"/>
      <c r="C209" s="106"/>
      <c r="D209" s="106"/>
      <c r="E209" s="185"/>
    </row>
    <row r="210" ht="9.75" customHeight="1">
      <c r="A210" s="184"/>
      <c r="B210" s="183"/>
      <c r="C210" s="106"/>
      <c r="D210" s="106"/>
      <c r="E210" s="185"/>
    </row>
    <row r="211" ht="9.75" customHeight="1">
      <c r="A211" s="184"/>
      <c r="B211" s="183"/>
      <c r="C211" s="106"/>
      <c r="D211" s="106"/>
      <c r="E211" s="185"/>
    </row>
    <row r="212" ht="9.75" customHeight="1">
      <c r="A212" s="184"/>
      <c r="B212" s="183"/>
      <c r="C212" s="106"/>
      <c r="D212" s="106"/>
      <c r="E212" s="185"/>
    </row>
    <row r="213" ht="9.75" customHeight="1">
      <c r="A213" s="184"/>
      <c r="B213" s="183"/>
      <c r="C213" s="106"/>
      <c r="D213" s="106"/>
      <c r="E213" s="185"/>
    </row>
    <row r="214" ht="9.75" customHeight="1">
      <c r="A214" s="184"/>
      <c r="B214" s="183"/>
      <c r="C214" s="106"/>
      <c r="D214" s="106"/>
      <c r="E214" s="185"/>
    </row>
    <row r="215" ht="9.75" customHeight="1">
      <c r="A215" s="184"/>
      <c r="B215" s="183"/>
      <c r="C215" s="106"/>
      <c r="D215" s="106"/>
      <c r="E215" s="185"/>
    </row>
    <row r="216" ht="9.75" customHeight="1">
      <c r="A216" s="184"/>
      <c r="B216" s="183"/>
      <c r="C216" s="106"/>
      <c r="D216" s="106"/>
      <c r="E216" s="185"/>
    </row>
    <row r="217" ht="9.75" customHeight="1">
      <c r="A217" s="184"/>
      <c r="B217" s="183"/>
      <c r="C217" s="106"/>
      <c r="D217" s="106"/>
      <c r="E217" s="185"/>
    </row>
    <row r="218" ht="9.75" customHeight="1">
      <c r="A218" s="184"/>
      <c r="B218" s="183"/>
      <c r="C218" s="106"/>
      <c r="D218" s="106"/>
      <c r="E218" s="185"/>
    </row>
    <row r="219" ht="9.75" customHeight="1">
      <c r="A219" s="184"/>
      <c r="B219" s="183"/>
      <c r="C219" s="106"/>
      <c r="D219" s="106"/>
      <c r="E219" s="185"/>
    </row>
    <row r="220" ht="9.75" customHeight="1">
      <c r="A220" s="184"/>
      <c r="B220" s="183"/>
      <c r="C220" s="106"/>
      <c r="D220" s="106"/>
      <c r="E220" s="185"/>
    </row>
    <row r="221" ht="9.75" customHeight="1">
      <c r="A221" s="184"/>
      <c r="B221" s="183"/>
      <c r="C221" s="106"/>
      <c r="D221" s="106"/>
      <c r="E221" s="185"/>
    </row>
    <row r="222" ht="9.75" customHeight="1">
      <c r="A222" s="184"/>
      <c r="B222" s="183"/>
      <c r="C222" s="106"/>
      <c r="D222" s="106"/>
      <c r="E222" s="185"/>
    </row>
    <row r="223" ht="9.75" customHeight="1">
      <c r="A223" s="184"/>
      <c r="B223" s="183"/>
      <c r="C223" s="106"/>
      <c r="D223" s="106"/>
      <c r="E223" s="185"/>
    </row>
    <row r="224" ht="9.75" customHeight="1">
      <c r="A224" s="184"/>
      <c r="B224" s="183"/>
      <c r="C224" s="106"/>
      <c r="D224" s="106"/>
      <c r="E224" s="185"/>
    </row>
    <row r="225" ht="9.75" customHeight="1">
      <c r="A225" s="184"/>
      <c r="B225" s="183"/>
      <c r="C225" s="106"/>
      <c r="D225" s="106"/>
      <c r="E225" s="185"/>
    </row>
    <row r="226" ht="9.75" customHeight="1">
      <c r="A226" s="184"/>
      <c r="B226" s="183"/>
      <c r="C226" s="106"/>
      <c r="D226" s="106"/>
      <c r="E226" s="185"/>
    </row>
    <row r="227" ht="9.75" customHeight="1">
      <c r="A227" s="184"/>
      <c r="B227" s="183"/>
      <c r="C227" s="106"/>
      <c r="D227" s="106"/>
      <c r="E227" s="185"/>
    </row>
    <row r="228" ht="9.75" customHeight="1">
      <c r="A228" s="184"/>
      <c r="B228" s="183"/>
      <c r="C228" s="106"/>
      <c r="D228" s="106"/>
      <c r="E228" s="185"/>
    </row>
    <row r="229" ht="9.75" customHeight="1">
      <c r="A229" s="184"/>
      <c r="B229" s="183"/>
      <c r="C229" s="106"/>
      <c r="D229" s="106"/>
      <c r="E229" s="185"/>
    </row>
    <row r="230" ht="9.75" customHeight="1">
      <c r="A230" s="184"/>
      <c r="B230" s="183"/>
      <c r="C230" s="106"/>
      <c r="D230" s="106"/>
      <c r="E230" s="185"/>
    </row>
    <row r="231" ht="9.75" customHeight="1">
      <c r="A231" s="184"/>
      <c r="B231" s="183"/>
      <c r="C231" s="106"/>
      <c r="D231" s="106"/>
      <c r="E231" s="185"/>
    </row>
    <row r="232" ht="9.75" customHeight="1">
      <c r="A232" s="184"/>
      <c r="B232" s="183"/>
      <c r="C232" s="106"/>
      <c r="D232" s="106"/>
      <c r="E232" s="185"/>
    </row>
    <row r="233" ht="9.75" customHeight="1">
      <c r="A233" s="184"/>
      <c r="B233" s="183"/>
      <c r="C233" s="106"/>
      <c r="D233" s="106"/>
      <c r="E233" s="185"/>
    </row>
    <row r="234" ht="9.75" customHeight="1">
      <c r="A234" s="184"/>
      <c r="B234" s="183"/>
      <c r="C234" s="106"/>
      <c r="D234" s="106"/>
      <c r="E234" s="185"/>
    </row>
    <row r="235" ht="9.75" customHeight="1">
      <c r="A235" s="184"/>
      <c r="B235" s="183"/>
      <c r="C235" s="106"/>
      <c r="D235" s="106"/>
      <c r="E235" s="185"/>
    </row>
    <row r="236" ht="9.75" customHeight="1">
      <c r="A236" s="184"/>
      <c r="B236" s="183"/>
      <c r="C236" s="106"/>
      <c r="D236" s="106"/>
      <c r="E236" s="185"/>
    </row>
    <row r="237" ht="9.75" customHeight="1">
      <c r="A237" s="184"/>
      <c r="B237" s="183"/>
      <c r="C237" s="106"/>
      <c r="D237" s="106"/>
      <c r="E237" s="185"/>
    </row>
    <row r="238" ht="9.75" customHeight="1">
      <c r="A238" s="184"/>
      <c r="B238" s="183"/>
      <c r="C238" s="106"/>
      <c r="D238" s="106"/>
      <c r="E238" s="185"/>
    </row>
    <row r="239" ht="9.75" customHeight="1">
      <c r="A239" s="184"/>
      <c r="B239" s="183"/>
      <c r="C239" s="106"/>
      <c r="D239" s="106"/>
      <c r="E239" s="185"/>
    </row>
    <row r="240" ht="9.75" customHeight="1">
      <c r="A240" s="184"/>
      <c r="B240" s="183"/>
      <c r="C240" s="106"/>
      <c r="D240" s="106"/>
      <c r="E240" s="185"/>
    </row>
    <row r="241" ht="9.75" customHeight="1">
      <c r="A241" s="184"/>
      <c r="B241" s="183"/>
      <c r="C241" s="106"/>
      <c r="D241" s="106"/>
      <c r="E241" s="185"/>
    </row>
    <row r="242" ht="9.75" customHeight="1">
      <c r="A242" s="184"/>
      <c r="B242" s="183"/>
      <c r="C242" s="106"/>
      <c r="D242" s="106"/>
      <c r="E242" s="185"/>
    </row>
    <row r="243" ht="9.75" customHeight="1">
      <c r="A243" s="184"/>
      <c r="B243" s="183"/>
      <c r="C243" s="106"/>
      <c r="D243" s="106"/>
      <c r="E243" s="185"/>
    </row>
    <row r="244" ht="9.75" customHeight="1">
      <c r="A244" s="184"/>
      <c r="B244" s="183"/>
      <c r="C244" s="106"/>
      <c r="D244" s="106"/>
      <c r="E244" s="185"/>
    </row>
    <row r="245" ht="9.75" customHeight="1">
      <c r="A245" s="184"/>
      <c r="B245" s="183"/>
      <c r="C245" s="106"/>
      <c r="D245" s="106"/>
      <c r="E245" s="185"/>
    </row>
    <row r="246" ht="9.75" customHeight="1">
      <c r="A246" s="184"/>
      <c r="B246" s="183"/>
      <c r="C246" s="106"/>
      <c r="D246" s="106"/>
      <c r="E246" s="185"/>
    </row>
    <row r="247" ht="9.75" customHeight="1">
      <c r="A247" s="184"/>
      <c r="B247" s="183"/>
      <c r="C247" s="106"/>
      <c r="D247" s="106"/>
      <c r="E247" s="185"/>
    </row>
    <row r="248" ht="9.75" customHeight="1">
      <c r="A248" s="184"/>
      <c r="B248" s="183"/>
      <c r="C248" s="106"/>
      <c r="D248" s="106"/>
      <c r="E248" s="185"/>
    </row>
    <row r="249" ht="9.75" customHeight="1">
      <c r="A249" s="184"/>
      <c r="B249" s="183"/>
      <c r="C249" s="106"/>
      <c r="D249" s="106"/>
      <c r="E249" s="185"/>
    </row>
    <row r="250" ht="9.75" customHeight="1">
      <c r="A250" s="184"/>
      <c r="B250" s="183"/>
      <c r="C250" s="106"/>
      <c r="D250" s="106"/>
      <c r="E250" s="185"/>
    </row>
    <row r="251" ht="9.75" customHeight="1">
      <c r="A251" s="184"/>
      <c r="B251" s="183"/>
      <c r="C251" s="106"/>
      <c r="D251" s="106"/>
      <c r="E251" s="185"/>
    </row>
    <row r="252" ht="9.75" customHeight="1">
      <c r="A252" s="184"/>
      <c r="B252" s="183"/>
      <c r="C252" s="106"/>
      <c r="D252" s="106"/>
      <c r="E252" s="185"/>
    </row>
    <row r="253" ht="9.75" customHeight="1">
      <c r="A253" s="184"/>
      <c r="B253" s="183"/>
      <c r="C253" s="106"/>
      <c r="D253" s="106"/>
      <c r="E253" s="185"/>
    </row>
    <row r="254" ht="9.75" customHeight="1">
      <c r="A254" s="184"/>
      <c r="B254" s="183"/>
      <c r="C254" s="106"/>
      <c r="D254" s="106"/>
      <c r="E254" s="185"/>
    </row>
    <row r="255" ht="9.75" customHeight="1">
      <c r="A255" s="184"/>
      <c r="B255" s="183"/>
      <c r="C255" s="106"/>
      <c r="D255" s="106"/>
      <c r="E255" s="185"/>
    </row>
    <row r="256" ht="9.75" customHeight="1">
      <c r="A256" s="184"/>
      <c r="B256" s="183"/>
      <c r="C256" s="106"/>
      <c r="D256" s="106"/>
      <c r="E256" s="185"/>
    </row>
    <row r="257" ht="9.75" customHeight="1">
      <c r="A257" s="184"/>
      <c r="B257" s="183"/>
      <c r="C257" s="106"/>
      <c r="D257" s="106"/>
      <c r="E257" s="185"/>
    </row>
    <row r="258" ht="9.75" customHeight="1">
      <c r="A258" s="184"/>
      <c r="B258" s="183"/>
      <c r="C258" s="106"/>
      <c r="D258" s="106"/>
      <c r="E258" s="185"/>
    </row>
    <row r="259" ht="9.75" customHeight="1">
      <c r="A259" s="184"/>
      <c r="B259" s="183"/>
      <c r="C259" s="106"/>
      <c r="D259" s="106"/>
      <c r="E259" s="185"/>
    </row>
    <row r="260" ht="9.75" customHeight="1">
      <c r="A260" s="184"/>
      <c r="B260" s="183"/>
      <c r="C260" s="106"/>
      <c r="D260" s="106"/>
      <c r="E260" s="185"/>
    </row>
    <row r="261" ht="9.75" customHeight="1">
      <c r="A261" s="184"/>
      <c r="B261" s="183"/>
      <c r="C261" s="106"/>
      <c r="D261" s="106"/>
      <c r="E261" s="185"/>
    </row>
    <row r="262" ht="9.75" customHeight="1">
      <c r="A262" s="184"/>
      <c r="B262" s="183"/>
      <c r="C262" s="106"/>
      <c r="D262" s="106"/>
      <c r="E262" s="185"/>
    </row>
    <row r="263" ht="9.75" customHeight="1">
      <c r="A263" s="184"/>
      <c r="B263" s="183"/>
      <c r="C263" s="106"/>
      <c r="D263" s="106"/>
      <c r="E263" s="185"/>
    </row>
    <row r="264" ht="9.75" customHeight="1">
      <c r="A264" s="184"/>
      <c r="B264" s="183"/>
      <c r="C264" s="106"/>
      <c r="D264" s="106"/>
      <c r="E264" s="185"/>
    </row>
    <row r="265" ht="9.75" customHeight="1">
      <c r="A265" s="184"/>
      <c r="B265" s="183"/>
      <c r="C265" s="106"/>
      <c r="D265" s="106"/>
      <c r="E265" s="185"/>
    </row>
    <row r="266" ht="9.75" customHeight="1">
      <c r="A266" s="184"/>
      <c r="B266" s="183"/>
      <c r="C266" s="106"/>
      <c r="D266" s="106"/>
      <c r="E266" s="185"/>
    </row>
    <row r="267" ht="9.75" customHeight="1">
      <c r="A267" s="184"/>
      <c r="B267" s="183"/>
      <c r="C267" s="106"/>
      <c r="D267" s="106"/>
      <c r="E267" s="185"/>
    </row>
    <row r="268" ht="9.75" customHeight="1">
      <c r="A268" s="184"/>
      <c r="B268" s="183"/>
      <c r="C268" s="106"/>
      <c r="D268" s="106"/>
      <c r="E268" s="185"/>
    </row>
    <row r="269" ht="9.75" customHeight="1">
      <c r="A269" s="184"/>
      <c r="B269" s="183"/>
      <c r="C269" s="106"/>
      <c r="D269" s="106"/>
      <c r="E269" s="185"/>
    </row>
    <row r="270" ht="9.75" customHeight="1">
      <c r="A270" s="184"/>
      <c r="B270" s="183"/>
      <c r="C270" s="106"/>
      <c r="D270" s="106"/>
      <c r="E270" s="185"/>
    </row>
    <row r="271" ht="9.75" customHeight="1">
      <c r="A271" s="184"/>
      <c r="B271" s="183"/>
      <c r="C271" s="106"/>
      <c r="D271" s="106"/>
      <c r="E271" s="185"/>
    </row>
    <row r="272" ht="9.75" customHeight="1">
      <c r="A272" s="184"/>
      <c r="B272" s="183"/>
      <c r="C272" s="106"/>
      <c r="D272" s="106"/>
      <c r="E272" s="185"/>
    </row>
    <row r="273" ht="9.75" customHeight="1">
      <c r="A273" s="184"/>
      <c r="B273" s="183"/>
      <c r="C273" s="106"/>
      <c r="D273" s="106"/>
      <c r="E273" s="185"/>
    </row>
    <row r="274" ht="9.75" customHeight="1">
      <c r="A274" s="184"/>
      <c r="B274" s="183"/>
      <c r="C274" s="106"/>
      <c r="D274" s="106"/>
      <c r="E274" s="185"/>
    </row>
    <row r="275" ht="9.75" customHeight="1">
      <c r="A275" s="184"/>
      <c r="B275" s="183"/>
      <c r="C275" s="106"/>
      <c r="D275" s="106"/>
      <c r="E275" s="185"/>
    </row>
    <row r="276" ht="9.75" customHeight="1">
      <c r="A276" s="184"/>
      <c r="B276" s="183"/>
      <c r="C276" s="106"/>
      <c r="D276" s="106"/>
      <c r="E276" s="185"/>
    </row>
    <row r="277" ht="9.75" customHeight="1">
      <c r="A277" s="184"/>
      <c r="B277" s="183"/>
      <c r="C277" s="106"/>
      <c r="D277" s="106"/>
      <c r="E277" s="185"/>
    </row>
    <row r="278" ht="9.75" customHeight="1">
      <c r="A278" s="184"/>
      <c r="B278" s="183"/>
      <c r="C278" s="106"/>
      <c r="D278" s="106"/>
      <c r="E278" s="185"/>
    </row>
    <row r="279" ht="9.75" customHeight="1">
      <c r="A279" s="184"/>
      <c r="B279" s="183"/>
      <c r="C279" s="106"/>
      <c r="D279" s="106"/>
      <c r="E279" s="185"/>
    </row>
    <row r="280" ht="9.75" customHeight="1">
      <c r="A280" s="184"/>
      <c r="B280" s="183"/>
      <c r="C280" s="106"/>
      <c r="D280" s="106"/>
      <c r="E280" s="185"/>
    </row>
    <row r="281" ht="9.75" customHeight="1">
      <c r="A281" s="184"/>
      <c r="B281" s="183"/>
      <c r="C281" s="106"/>
      <c r="D281" s="106"/>
      <c r="E281" s="185"/>
    </row>
    <row r="282" ht="9.75" customHeight="1">
      <c r="A282" s="184"/>
      <c r="B282" s="183"/>
      <c r="C282" s="106"/>
      <c r="D282" s="106"/>
      <c r="E282" s="185"/>
    </row>
    <row r="283" ht="9.75" customHeight="1">
      <c r="A283" s="184"/>
      <c r="B283" s="183"/>
      <c r="C283" s="106"/>
      <c r="D283" s="106"/>
      <c r="E283" s="185"/>
    </row>
    <row r="284" ht="9.75" customHeight="1">
      <c r="A284" s="184"/>
      <c r="B284" s="183"/>
      <c r="C284" s="106"/>
      <c r="D284" s="106"/>
      <c r="E284" s="185"/>
    </row>
    <row r="285" ht="9.75" customHeight="1">
      <c r="A285" s="184"/>
      <c r="B285" s="183"/>
      <c r="C285" s="106"/>
      <c r="D285" s="106"/>
      <c r="E285" s="185"/>
    </row>
    <row r="286" ht="9.75" customHeight="1">
      <c r="A286" s="184"/>
      <c r="B286" s="183"/>
      <c r="C286" s="106"/>
      <c r="D286" s="106"/>
      <c r="E286" s="185"/>
    </row>
    <row r="287" ht="9.75" customHeight="1">
      <c r="A287" s="184"/>
      <c r="B287" s="183"/>
      <c r="C287" s="106"/>
      <c r="D287" s="106"/>
      <c r="E287" s="185"/>
    </row>
    <row r="288" ht="9.75" customHeight="1">
      <c r="A288" s="184"/>
      <c r="B288" s="183"/>
      <c r="C288" s="106"/>
      <c r="D288" s="106"/>
      <c r="E288" s="185"/>
    </row>
    <row r="289" ht="9.75" customHeight="1">
      <c r="A289" s="184"/>
      <c r="B289" s="183"/>
      <c r="C289" s="106"/>
      <c r="D289" s="106"/>
      <c r="E289" s="185"/>
    </row>
    <row r="290" ht="9.75" customHeight="1">
      <c r="A290" s="184"/>
      <c r="B290" s="183"/>
      <c r="C290" s="106"/>
      <c r="D290" s="106"/>
      <c r="E290" s="185"/>
    </row>
    <row r="291" ht="9.75" customHeight="1">
      <c r="A291" s="184"/>
      <c r="B291" s="183"/>
      <c r="C291" s="106"/>
      <c r="D291" s="106"/>
      <c r="E291" s="185"/>
    </row>
    <row r="292" ht="9.75" customHeight="1">
      <c r="A292" s="184"/>
      <c r="B292" s="183"/>
      <c r="C292" s="106"/>
      <c r="D292" s="106"/>
      <c r="E292" s="185"/>
    </row>
    <row r="293" ht="9.75" customHeight="1">
      <c r="A293" s="184"/>
      <c r="B293" s="183"/>
      <c r="C293" s="106"/>
      <c r="D293" s="106"/>
      <c r="E293" s="185"/>
    </row>
    <row r="294" ht="9.75" customHeight="1">
      <c r="A294" s="184"/>
      <c r="B294" s="183"/>
      <c r="C294" s="106"/>
      <c r="D294" s="106"/>
      <c r="E294" s="185"/>
    </row>
    <row r="295" ht="9.75" customHeight="1">
      <c r="A295" s="184"/>
      <c r="B295" s="183"/>
      <c r="C295" s="106"/>
      <c r="D295" s="106"/>
      <c r="E295" s="185"/>
    </row>
    <row r="296" ht="9.75" customHeight="1">
      <c r="A296" s="184"/>
      <c r="B296" s="183"/>
      <c r="C296" s="106"/>
      <c r="D296" s="106"/>
      <c r="E296" s="185"/>
    </row>
    <row r="297" ht="9.75" customHeight="1">
      <c r="A297" s="184"/>
      <c r="B297" s="183"/>
      <c r="C297" s="106"/>
      <c r="D297" s="106"/>
      <c r="E297" s="185"/>
    </row>
    <row r="298" ht="9.75" customHeight="1">
      <c r="A298" s="184"/>
      <c r="B298" s="183"/>
      <c r="C298" s="106"/>
      <c r="D298" s="106"/>
      <c r="E298" s="185"/>
    </row>
    <row r="299" ht="9.75" customHeight="1">
      <c r="A299" s="184"/>
      <c r="B299" s="183"/>
      <c r="C299" s="106"/>
      <c r="D299" s="106"/>
      <c r="E299" s="185"/>
    </row>
    <row r="300" ht="9.75" customHeight="1">
      <c r="A300" s="184"/>
      <c r="B300" s="183"/>
      <c r="C300" s="106"/>
      <c r="D300" s="106"/>
      <c r="E300" s="185"/>
    </row>
    <row r="301" ht="9.75" customHeight="1">
      <c r="A301" s="184"/>
      <c r="B301" s="183"/>
      <c r="C301" s="106"/>
      <c r="D301" s="106"/>
      <c r="E301" s="185"/>
    </row>
    <row r="302" ht="9.75" customHeight="1">
      <c r="A302" s="184"/>
      <c r="B302" s="183"/>
      <c r="C302" s="106"/>
      <c r="D302" s="106"/>
      <c r="E302" s="185"/>
    </row>
    <row r="303" ht="9.75" customHeight="1">
      <c r="A303" s="184"/>
      <c r="B303" s="183"/>
      <c r="C303" s="106"/>
      <c r="D303" s="106"/>
      <c r="E303" s="185"/>
    </row>
    <row r="304" ht="9.75" customHeight="1">
      <c r="A304" s="184"/>
      <c r="B304" s="183"/>
      <c r="C304" s="106"/>
      <c r="D304" s="106"/>
      <c r="E304" s="185"/>
    </row>
    <row r="305" ht="9.75" customHeight="1">
      <c r="A305" s="184"/>
      <c r="B305" s="183"/>
      <c r="C305" s="106"/>
      <c r="D305" s="106"/>
      <c r="E305" s="185"/>
    </row>
    <row r="306" ht="9.75" customHeight="1">
      <c r="A306" s="184"/>
      <c r="B306" s="183"/>
      <c r="C306" s="106"/>
      <c r="D306" s="106"/>
      <c r="E306" s="185"/>
    </row>
    <row r="307" ht="9.75" customHeight="1">
      <c r="A307" s="184"/>
      <c r="B307" s="183"/>
      <c r="C307" s="106"/>
      <c r="D307" s="106"/>
      <c r="E307" s="185"/>
    </row>
    <row r="308" ht="9.75" customHeight="1">
      <c r="A308" s="184"/>
      <c r="B308" s="183"/>
      <c r="C308" s="106"/>
      <c r="D308" s="106"/>
      <c r="E308" s="185"/>
    </row>
    <row r="309" ht="9.75" customHeight="1">
      <c r="A309" s="184"/>
      <c r="B309" s="183"/>
      <c r="C309" s="106"/>
      <c r="D309" s="106"/>
      <c r="E309" s="185"/>
    </row>
    <row r="310" ht="9.75" customHeight="1">
      <c r="A310" s="184"/>
      <c r="B310" s="183"/>
      <c r="C310" s="106"/>
      <c r="D310" s="106"/>
      <c r="E310" s="185"/>
    </row>
    <row r="311" ht="9.75" customHeight="1">
      <c r="A311" s="184"/>
      <c r="B311" s="183"/>
      <c r="C311" s="106"/>
      <c r="D311" s="106"/>
      <c r="E311" s="185"/>
    </row>
    <row r="312" ht="9.75" customHeight="1">
      <c r="A312" s="184"/>
      <c r="B312" s="183"/>
      <c r="C312" s="106"/>
      <c r="D312" s="106"/>
      <c r="E312" s="185"/>
    </row>
    <row r="313" ht="9.75" customHeight="1">
      <c r="A313" s="184"/>
      <c r="B313" s="183"/>
      <c r="C313" s="106"/>
      <c r="D313" s="106"/>
      <c r="E313" s="185"/>
    </row>
    <row r="314" ht="9.75" customHeight="1">
      <c r="A314" s="184"/>
      <c r="B314" s="183"/>
      <c r="C314" s="106"/>
      <c r="D314" s="106"/>
      <c r="E314" s="185"/>
    </row>
    <row r="315" ht="9.75" customHeight="1">
      <c r="A315" s="184"/>
      <c r="B315" s="183"/>
      <c r="C315" s="106"/>
      <c r="D315" s="106"/>
      <c r="E315" s="185"/>
    </row>
    <row r="316" ht="9.75" customHeight="1">
      <c r="A316" s="184"/>
      <c r="B316" s="183"/>
      <c r="C316" s="106"/>
      <c r="D316" s="106"/>
      <c r="E316" s="185"/>
    </row>
    <row r="317" ht="9.75" customHeight="1">
      <c r="A317" s="184"/>
      <c r="B317" s="183"/>
      <c r="C317" s="106"/>
      <c r="D317" s="106"/>
      <c r="E317" s="185"/>
    </row>
    <row r="318" ht="9.75" customHeight="1">
      <c r="A318" s="184"/>
      <c r="B318" s="183"/>
      <c r="C318" s="106"/>
      <c r="D318" s="106"/>
      <c r="E318" s="185"/>
    </row>
    <row r="319" ht="9.75" customHeight="1">
      <c r="A319" s="184"/>
      <c r="B319" s="183"/>
      <c r="C319" s="106"/>
      <c r="D319" s="106"/>
      <c r="E319" s="185"/>
    </row>
    <row r="320" ht="9.75" customHeight="1">
      <c r="A320" s="184"/>
      <c r="B320" s="183"/>
      <c r="C320" s="106"/>
      <c r="D320" s="106"/>
      <c r="E320" s="185"/>
    </row>
    <row r="321" ht="9.75" customHeight="1">
      <c r="A321" s="184"/>
      <c r="B321" s="183"/>
      <c r="C321" s="106"/>
      <c r="D321" s="106"/>
      <c r="E321" s="185"/>
    </row>
    <row r="322" ht="9.75" customHeight="1">
      <c r="A322" s="184"/>
      <c r="B322" s="183"/>
      <c r="C322" s="106"/>
      <c r="D322" s="106"/>
      <c r="E322" s="185"/>
    </row>
    <row r="323" ht="9.75" customHeight="1">
      <c r="A323" s="184"/>
      <c r="B323" s="183"/>
      <c r="C323" s="106"/>
      <c r="D323" s="106"/>
      <c r="E323" s="185"/>
    </row>
    <row r="324" ht="9.75" customHeight="1">
      <c r="A324" s="184"/>
      <c r="B324" s="183"/>
      <c r="C324" s="106"/>
      <c r="D324" s="106"/>
      <c r="E324" s="185"/>
    </row>
    <row r="325" ht="9.75" customHeight="1">
      <c r="A325" s="184"/>
      <c r="B325" s="183"/>
      <c r="C325" s="106"/>
      <c r="D325" s="106"/>
      <c r="E325" s="185"/>
    </row>
    <row r="326" ht="9.75" customHeight="1">
      <c r="A326" s="184"/>
      <c r="B326" s="183"/>
      <c r="C326" s="106"/>
      <c r="D326" s="106"/>
      <c r="E326" s="185"/>
    </row>
    <row r="327" ht="9.75" customHeight="1">
      <c r="A327" s="184"/>
      <c r="B327" s="183"/>
      <c r="C327" s="106"/>
      <c r="D327" s="106"/>
      <c r="E327" s="185"/>
    </row>
    <row r="328" ht="9.75" customHeight="1">
      <c r="A328" s="184"/>
      <c r="B328" s="183"/>
      <c r="C328" s="106"/>
      <c r="D328" s="106"/>
      <c r="E328" s="185"/>
    </row>
    <row r="329" ht="9.75" customHeight="1">
      <c r="A329" s="184"/>
      <c r="B329" s="183"/>
      <c r="C329" s="106"/>
      <c r="D329" s="106"/>
      <c r="E329" s="185"/>
    </row>
    <row r="330" ht="9.75" customHeight="1">
      <c r="A330" s="184"/>
      <c r="B330" s="183"/>
      <c r="C330" s="106"/>
      <c r="D330" s="106"/>
      <c r="E330" s="185"/>
    </row>
    <row r="331" ht="9.75" customHeight="1">
      <c r="A331" s="184"/>
      <c r="B331" s="183"/>
      <c r="C331" s="106"/>
      <c r="D331" s="106"/>
      <c r="E331" s="185"/>
    </row>
    <row r="332" ht="9.75" customHeight="1">
      <c r="A332" s="184"/>
      <c r="B332" s="183"/>
      <c r="C332" s="106"/>
      <c r="D332" s="106"/>
      <c r="E332" s="185"/>
    </row>
    <row r="333" ht="9.75" customHeight="1">
      <c r="A333" s="184"/>
      <c r="B333" s="183"/>
      <c r="C333" s="106"/>
      <c r="D333" s="106"/>
      <c r="E333" s="185"/>
    </row>
    <row r="334" ht="9.75" customHeight="1">
      <c r="A334" s="184"/>
      <c r="B334" s="183"/>
      <c r="C334" s="106"/>
      <c r="D334" s="106"/>
      <c r="E334" s="185"/>
    </row>
    <row r="335" ht="9.75" customHeight="1">
      <c r="A335" s="184"/>
      <c r="B335" s="183"/>
      <c r="C335" s="106"/>
      <c r="D335" s="106"/>
      <c r="E335" s="185"/>
    </row>
    <row r="336" ht="9.75" customHeight="1">
      <c r="A336" s="184"/>
      <c r="B336" s="183"/>
      <c r="C336" s="106"/>
      <c r="D336" s="106"/>
      <c r="E336" s="185"/>
    </row>
    <row r="337" ht="9.75" customHeight="1">
      <c r="A337" s="184"/>
      <c r="B337" s="183"/>
      <c r="C337" s="106"/>
      <c r="D337" s="106"/>
      <c r="E337" s="185"/>
    </row>
    <row r="338" ht="9.75" customHeight="1">
      <c r="A338" s="184"/>
      <c r="B338" s="183"/>
      <c r="C338" s="106"/>
      <c r="D338" s="106"/>
      <c r="E338" s="185"/>
    </row>
    <row r="339" ht="9.75" customHeight="1">
      <c r="A339" s="184"/>
      <c r="B339" s="183"/>
      <c r="C339" s="106"/>
      <c r="D339" s="106"/>
      <c r="E339" s="185"/>
    </row>
    <row r="340" ht="9.75" customHeight="1">
      <c r="A340" s="184"/>
      <c r="B340" s="183"/>
      <c r="C340" s="106"/>
      <c r="D340" s="106"/>
      <c r="E340" s="185"/>
    </row>
    <row r="341" ht="9.75" customHeight="1">
      <c r="A341" s="184"/>
      <c r="B341" s="183"/>
      <c r="C341" s="106"/>
      <c r="D341" s="106"/>
      <c r="E341" s="185"/>
    </row>
    <row r="342" ht="9.75" customHeight="1">
      <c r="A342" s="184"/>
      <c r="B342" s="183"/>
      <c r="C342" s="106"/>
      <c r="D342" s="106"/>
      <c r="E342" s="185"/>
    </row>
    <row r="343" ht="9.75" customHeight="1">
      <c r="A343" s="184"/>
      <c r="B343" s="183"/>
      <c r="C343" s="106"/>
      <c r="D343" s="106"/>
      <c r="E343" s="185"/>
    </row>
    <row r="344" ht="9.75" customHeight="1">
      <c r="A344" s="184"/>
      <c r="B344" s="183"/>
      <c r="C344" s="106"/>
      <c r="D344" s="106"/>
      <c r="E344" s="185"/>
    </row>
    <row r="345" ht="9.75" customHeight="1">
      <c r="A345" s="184"/>
      <c r="B345" s="183"/>
      <c r="C345" s="106"/>
      <c r="D345" s="106"/>
      <c r="E345" s="185"/>
    </row>
    <row r="346" ht="9.75" customHeight="1">
      <c r="A346" s="184"/>
      <c r="B346" s="183"/>
      <c r="C346" s="106"/>
      <c r="D346" s="106"/>
      <c r="E346" s="185"/>
    </row>
    <row r="347" ht="9.75" customHeight="1">
      <c r="A347" s="184"/>
      <c r="B347" s="183"/>
      <c r="C347" s="106"/>
      <c r="D347" s="106"/>
      <c r="E347" s="185"/>
    </row>
    <row r="348" ht="9.75" customHeight="1">
      <c r="A348" s="184"/>
      <c r="B348" s="183"/>
      <c r="C348" s="106"/>
      <c r="D348" s="106"/>
      <c r="E348" s="185"/>
    </row>
    <row r="349" ht="9.75" customHeight="1">
      <c r="A349" s="184"/>
      <c r="B349" s="183"/>
      <c r="C349" s="106"/>
      <c r="D349" s="106"/>
      <c r="E349" s="185"/>
    </row>
    <row r="350" ht="9.75" customHeight="1">
      <c r="A350" s="184"/>
      <c r="B350" s="183"/>
      <c r="C350" s="106"/>
      <c r="D350" s="106"/>
      <c r="E350" s="185"/>
    </row>
    <row r="351" ht="9.75" customHeight="1">
      <c r="A351" s="184"/>
      <c r="B351" s="183"/>
      <c r="C351" s="106"/>
      <c r="D351" s="106"/>
      <c r="E351" s="185"/>
    </row>
    <row r="352" ht="9.75" customHeight="1">
      <c r="A352" s="184"/>
      <c r="B352" s="183"/>
      <c r="C352" s="106"/>
      <c r="D352" s="106"/>
      <c r="E352" s="185"/>
    </row>
    <row r="353" ht="9.75" customHeight="1">
      <c r="A353" s="184"/>
      <c r="B353" s="183"/>
      <c r="C353" s="106"/>
      <c r="D353" s="106"/>
      <c r="E353" s="185"/>
    </row>
    <row r="354" ht="9.75" customHeight="1">
      <c r="A354" s="184"/>
      <c r="B354" s="183"/>
      <c r="C354" s="106"/>
      <c r="D354" s="106"/>
      <c r="E354" s="185"/>
    </row>
    <row r="355" ht="9.75" customHeight="1">
      <c r="A355" s="184"/>
      <c r="B355" s="183"/>
      <c r="C355" s="106"/>
      <c r="D355" s="106"/>
      <c r="E355" s="185"/>
    </row>
    <row r="356" ht="9.75" customHeight="1">
      <c r="A356" s="184"/>
      <c r="B356" s="183"/>
      <c r="C356" s="106"/>
      <c r="D356" s="106"/>
      <c r="E356" s="185"/>
    </row>
    <row r="357" ht="9.75" customHeight="1">
      <c r="A357" s="184"/>
      <c r="B357" s="183"/>
      <c r="C357" s="106"/>
      <c r="D357" s="106"/>
      <c r="E357" s="185"/>
    </row>
    <row r="358" ht="9.75" customHeight="1">
      <c r="A358" s="184"/>
      <c r="B358" s="183"/>
      <c r="C358" s="106"/>
      <c r="D358" s="106"/>
      <c r="E358" s="185"/>
    </row>
    <row r="359" ht="9.75" customHeight="1">
      <c r="A359" s="184"/>
      <c r="B359" s="183"/>
      <c r="C359" s="106"/>
      <c r="D359" s="106"/>
      <c r="E359" s="185"/>
    </row>
    <row r="360" ht="9.75" customHeight="1">
      <c r="A360" s="184"/>
      <c r="B360" s="183"/>
      <c r="C360" s="106"/>
      <c r="D360" s="106"/>
      <c r="E360" s="185"/>
    </row>
    <row r="361" ht="9.75" customHeight="1">
      <c r="A361" s="184"/>
      <c r="B361" s="183"/>
      <c r="C361" s="106"/>
      <c r="D361" s="106"/>
      <c r="E361" s="185"/>
    </row>
    <row r="362" ht="9.75" customHeight="1">
      <c r="A362" s="184"/>
      <c r="B362" s="183"/>
      <c r="C362" s="106"/>
      <c r="D362" s="106"/>
      <c r="E362" s="185"/>
    </row>
    <row r="363" ht="9.75" customHeight="1">
      <c r="A363" s="184"/>
      <c r="B363" s="183"/>
      <c r="C363" s="106"/>
      <c r="D363" s="106"/>
      <c r="E363" s="185"/>
    </row>
    <row r="364" ht="9.75" customHeight="1">
      <c r="A364" s="184"/>
      <c r="B364" s="183"/>
      <c r="C364" s="106"/>
      <c r="D364" s="106"/>
      <c r="E364" s="185"/>
    </row>
    <row r="365" ht="9.75" customHeight="1">
      <c r="A365" s="184"/>
      <c r="B365" s="183"/>
      <c r="C365" s="106"/>
      <c r="D365" s="106"/>
      <c r="E365" s="185"/>
    </row>
    <row r="366" ht="9.75" customHeight="1">
      <c r="A366" s="184"/>
      <c r="B366" s="183"/>
      <c r="C366" s="106"/>
      <c r="D366" s="106"/>
      <c r="E366" s="185"/>
    </row>
    <row r="367" ht="9.75" customHeight="1">
      <c r="A367" s="184"/>
      <c r="B367" s="183"/>
      <c r="C367" s="106"/>
      <c r="D367" s="106"/>
      <c r="E367" s="185"/>
    </row>
    <row r="368" ht="9.75" customHeight="1">
      <c r="A368" s="184"/>
      <c r="B368" s="183"/>
      <c r="C368" s="106"/>
      <c r="D368" s="106"/>
      <c r="E368" s="185"/>
    </row>
    <row r="369" ht="9.75" customHeight="1">
      <c r="A369" s="184"/>
      <c r="B369" s="183"/>
      <c r="C369" s="106"/>
      <c r="D369" s="106"/>
      <c r="E369" s="185"/>
    </row>
    <row r="370" ht="9.75" customHeight="1">
      <c r="A370" s="184"/>
      <c r="B370" s="183"/>
      <c r="C370" s="106"/>
      <c r="D370" s="106"/>
      <c r="E370" s="185"/>
    </row>
    <row r="371" ht="9.75" customHeight="1">
      <c r="A371" s="184"/>
      <c r="B371" s="183"/>
      <c r="C371" s="106"/>
      <c r="D371" s="106"/>
      <c r="E371" s="185"/>
    </row>
    <row r="372" ht="9.75" customHeight="1">
      <c r="A372" s="184"/>
      <c r="B372" s="183"/>
      <c r="C372" s="106"/>
      <c r="D372" s="106"/>
      <c r="E372" s="185"/>
    </row>
    <row r="373" ht="9.75" customHeight="1">
      <c r="A373" s="184"/>
      <c r="B373" s="183"/>
      <c r="C373" s="106"/>
      <c r="D373" s="106"/>
      <c r="E373" s="185"/>
    </row>
    <row r="374" ht="9.75" customHeight="1">
      <c r="A374" s="184"/>
      <c r="B374" s="183"/>
      <c r="C374" s="106"/>
      <c r="D374" s="106"/>
      <c r="E374" s="185"/>
    </row>
    <row r="375" ht="9.75" customHeight="1">
      <c r="A375" s="184"/>
      <c r="B375" s="183"/>
      <c r="C375" s="106"/>
      <c r="D375" s="106"/>
      <c r="E375" s="185"/>
    </row>
    <row r="376" ht="9.75" customHeight="1">
      <c r="A376" s="184"/>
      <c r="B376" s="183"/>
      <c r="C376" s="106"/>
      <c r="D376" s="106"/>
      <c r="E376" s="185"/>
    </row>
    <row r="377" ht="9.75" customHeight="1">
      <c r="A377" s="184"/>
      <c r="B377" s="183"/>
      <c r="C377" s="106"/>
      <c r="D377" s="106"/>
      <c r="E377" s="185"/>
    </row>
    <row r="378" ht="9.75" customHeight="1">
      <c r="A378" s="184"/>
      <c r="B378" s="183"/>
      <c r="C378" s="106"/>
      <c r="D378" s="106"/>
      <c r="E378" s="185"/>
    </row>
    <row r="379" ht="9.75" customHeight="1">
      <c r="A379" s="184"/>
      <c r="B379" s="183"/>
      <c r="C379" s="106"/>
      <c r="D379" s="106"/>
      <c r="E379" s="185"/>
    </row>
    <row r="380" ht="9.75" customHeight="1">
      <c r="A380" s="184"/>
      <c r="B380" s="183"/>
      <c r="C380" s="106"/>
      <c r="D380" s="106"/>
      <c r="E380" s="185"/>
    </row>
    <row r="381" ht="9.75" customHeight="1">
      <c r="A381" s="184"/>
      <c r="B381" s="183"/>
      <c r="C381" s="106"/>
      <c r="D381" s="106"/>
      <c r="E381" s="185"/>
    </row>
    <row r="382" ht="9.75" customHeight="1">
      <c r="A382" s="184"/>
      <c r="B382" s="183"/>
      <c r="C382" s="106"/>
      <c r="D382" s="106"/>
      <c r="E382" s="185"/>
    </row>
    <row r="383" ht="9.75" customHeight="1">
      <c r="A383" s="184"/>
      <c r="B383" s="183"/>
      <c r="C383" s="106"/>
      <c r="D383" s="106"/>
      <c r="E383" s="185"/>
    </row>
    <row r="384" ht="9.75" customHeight="1">
      <c r="A384" s="184"/>
      <c r="B384" s="183"/>
      <c r="C384" s="106"/>
      <c r="D384" s="106"/>
      <c r="E384" s="185"/>
    </row>
    <row r="385" ht="9.75" customHeight="1">
      <c r="A385" s="184"/>
      <c r="B385" s="183"/>
      <c r="C385" s="106"/>
      <c r="D385" s="106"/>
      <c r="E385" s="185"/>
    </row>
    <row r="386" ht="9.75" customHeight="1">
      <c r="A386" s="184"/>
      <c r="B386" s="183"/>
      <c r="C386" s="106"/>
      <c r="D386" s="106"/>
      <c r="E386" s="185"/>
    </row>
    <row r="387" ht="9.75" customHeight="1">
      <c r="A387" s="184"/>
      <c r="B387" s="183"/>
      <c r="C387" s="106"/>
      <c r="D387" s="106"/>
      <c r="E387" s="185"/>
    </row>
    <row r="388" ht="9.75" customHeight="1">
      <c r="A388" s="184"/>
      <c r="B388" s="183"/>
      <c r="C388" s="106"/>
      <c r="D388" s="106"/>
      <c r="E388" s="185"/>
    </row>
    <row r="389" ht="9.75" customHeight="1">
      <c r="A389" s="184"/>
      <c r="B389" s="183"/>
      <c r="C389" s="106"/>
      <c r="D389" s="106"/>
      <c r="E389" s="185"/>
    </row>
    <row r="390" ht="9.75" customHeight="1">
      <c r="A390" s="184"/>
      <c r="B390" s="183"/>
      <c r="C390" s="106"/>
      <c r="D390" s="106"/>
      <c r="E390" s="185"/>
    </row>
    <row r="391" ht="9.75" customHeight="1">
      <c r="A391" s="184"/>
      <c r="B391" s="183"/>
      <c r="C391" s="106"/>
      <c r="D391" s="106"/>
      <c r="E391" s="185"/>
    </row>
    <row r="392" ht="9.75" customHeight="1">
      <c r="A392" s="184"/>
      <c r="B392" s="183"/>
      <c r="C392" s="106"/>
      <c r="D392" s="106"/>
      <c r="E392" s="185"/>
    </row>
    <row r="393" ht="9.75" customHeight="1">
      <c r="A393" s="184"/>
      <c r="B393" s="183"/>
      <c r="C393" s="106"/>
      <c r="D393" s="106"/>
      <c r="E393" s="185"/>
    </row>
    <row r="394" ht="9.75" customHeight="1">
      <c r="A394" s="184"/>
      <c r="B394" s="183"/>
      <c r="C394" s="106"/>
      <c r="D394" s="106"/>
      <c r="E394" s="185"/>
    </row>
    <row r="395" ht="9.75" customHeight="1">
      <c r="A395" s="184"/>
      <c r="B395" s="183"/>
      <c r="C395" s="106"/>
      <c r="D395" s="106"/>
      <c r="E395" s="185"/>
    </row>
    <row r="396" ht="9.75" customHeight="1">
      <c r="A396" s="184"/>
      <c r="B396" s="183"/>
      <c r="C396" s="106"/>
      <c r="D396" s="106"/>
      <c r="E396" s="185"/>
    </row>
    <row r="397" ht="9.75" customHeight="1">
      <c r="A397" s="184"/>
      <c r="B397" s="183"/>
      <c r="C397" s="106"/>
      <c r="D397" s="106"/>
      <c r="E397" s="185"/>
    </row>
    <row r="398" ht="9.75" customHeight="1">
      <c r="A398" s="184"/>
      <c r="B398" s="183"/>
      <c r="C398" s="106"/>
      <c r="D398" s="106"/>
      <c r="E398" s="185"/>
    </row>
    <row r="399" ht="9.75" customHeight="1">
      <c r="A399" s="184"/>
      <c r="B399" s="183"/>
      <c r="C399" s="106"/>
      <c r="D399" s="106"/>
      <c r="E399" s="185"/>
    </row>
    <row r="400" ht="9.75" customHeight="1">
      <c r="A400" s="184"/>
      <c r="B400" s="183"/>
      <c r="C400" s="106"/>
      <c r="D400" s="106"/>
      <c r="E400" s="185"/>
    </row>
    <row r="401" ht="9.75" customHeight="1">
      <c r="A401" s="184"/>
      <c r="B401" s="183"/>
      <c r="C401" s="106"/>
      <c r="D401" s="106"/>
      <c r="E401" s="185"/>
    </row>
    <row r="402" ht="9.75" customHeight="1">
      <c r="A402" s="184"/>
      <c r="B402" s="183"/>
      <c r="C402" s="106"/>
      <c r="D402" s="106"/>
      <c r="E402" s="185"/>
    </row>
    <row r="403" ht="9.75" customHeight="1">
      <c r="A403" s="184"/>
      <c r="B403" s="183"/>
      <c r="C403" s="106"/>
      <c r="D403" s="106"/>
      <c r="E403" s="185"/>
    </row>
    <row r="404" ht="9.75" customHeight="1">
      <c r="A404" s="184"/>
      <c r="B404" s="183"/>
      <c r="C404" s="106"/>
      <c r="D404" s="106"/>
      <c r="E404" s="185"/>
    </row>
    <row r="405" ht="9.75" customHeight="1">
      <c r="A405" s="184"/>
      <c r="B405" s="183"/>
      <c r="C405" s="106"/>
      <c r="D405" s="106"/>
      <c r="E405" s="185"/>
    </row>
    <row r="406" ht="9.75" customHeight="1">
      <c r="A406" s="184"/>
      <c r="B406" s="183"/>
      <c r="C406" s="106"/>
      <c r="D406" s="106"/>
      <c r="E406" s="185"/>
    </row>
    <row r="407" ht="9.75" customHeight="1">
      <c r="A407" s="184"/>
      <c r="B407" s="183"/>
      <c r="C407" s="106"/>
      <c r="D407" s="106"/>
      <c r="E407" s="185"/>
    </row>
    <row r="408" ht="9.75" customHeight="1">
      <c r="A408" s="184"/>
      <c r="B408" s="183"/>
      <c r="C408" s="106"/>
      <c r="D408" s="106"/>
      <c r="E408" s="185"/>
    </row>
    <row r="409" ht="9.75" customHeight="1">
      <c r="A409" s="184"/>
      <c r="B409" s="183"/>
      <c r="C409" s="106"/>
      <c r="D409" s="106"/>
      <c r="E409" s="185"/>
    </row>
    <row r="410" ht="9.75" customHeight="1">
      <c r="A410" s="184"/>
      <c r="B410" s="183"/>
      <c r="C410" s="106"/>
      <c r="D410" s="106"/>
      <c r="E410" s="185"/>
    </row>
    <row r="411" ht="9.75" customHeight="1">
      <c r="A411" s="184"/>
      <c r="B411" s="183"/>
      <c r="C411" s="106"/>
      <c r="D411" s="106"/>
      <c r="E411" s="185"/>
    </row>
    <row r="412" ht="9.75" customHeight="1">
      <c r="A412" s="184"/>
      <c r="B412" s="183"/>
      <c r="C412" s="106"/>
      <c r="D412" s="106"/>
      <c r="E412" s="185"/>
    </row>
    <row r="413" ht="9.75" customHeight="1">
      <c r="A413" s="184"/>
      <c r="B413" s="183"/>
      <c r="C413" s="106"/>
      <c r="D413" s="106"/>
      <c r="E413" s="185"/>
    </row>
    <row r="414" ht="9.75" customHeight="1">
      <c r="A414" s="184"/>
      <c r="B414" s="183"/>
      <c r="C414" s="106"/>
      <c r="D414" s="106"/>
      <c r="E414" s="185"/>
    </row>
    <row r="415" ht="9.75" customHeight="1">
      <c r="A415" s="184"/>
      <c r="B415" s="183"/>
      <c r="C415" s="106"/>
      <c r="D415" s="106"/>
      <c r="E415" s="185"/>
    </row>
    <row r="416" ht="9.75" customHeight="1">
      <c r="A416" s="184"/>
      <c r="B416" s="183"/>
      <c r="C416" s="106"/>
      <c r="D416" s="106"/>
      <c r="E416" s="185"/>
    </row>
    <row r="417" ht="9.75" customHeight="1">
      <c r="A417" s="184"/>
      <c r="B417" s="183"/>
      <c r="C417" s="106"/>
      <c r="D417" s="106"/>
      <c r="E417" s="185"/>
    </row>
    <row r="418" ht="9.75" customHeight="1">
      <c r="A418" s="184"/>
      <c r="B418" s="183"/>
      <c r="C418" s="106"/>
      <c r="D418" s="106"/>
      <c r="E418" s="185"/>
    </row>
    <row r="419" ht="9.75" customHeight="1">
      <c r="A419" s="184"/>
      <c r="B419" s="183"/>
      <c r="C419" s="106"/>
      <c r="D419" s="106"/>
      <c r="E419" s="185"/>
    </row>
    <row r="420" ht="9.75" customHeight="1">
      <c r="A420" s="184"/>
      <c r="B420" s="183"/>
      <c r="C420" s="106"/>
      <c r="D420" s="106"/>
      <c r="E420" s="185"/>
    </row>
    <row r="421" ht="9.75" customHeight="1">
      <c r="A421" s="184"/>
      <c r="B421" s="183"/>
      <c r="C421" s="106"/>
      <c r="D421" s="106"/>
      <c r="E421" s="185"/>
    </row>
    <row r="422" ht="9.75" customHeight="1">
      <c r="A422" s="184"/>
      <c r="B422" s="183"/>
      <c r="C422" s="106"/>
      <c r="D422" s="106"/>
      <c r="E422" s="185"/>
    </row>
    <row r="423" ht="9.75" customHeight="1">
      <c r="A423" s="184"/>
      <c r="B423" s="183"/>
      <c r="C423" s="106"/>
      <c r="D423" s="106"/>
      <c r="E423" s="185"/>
    </row>
    <row r="424" ht="9.75" customHeight="1">
      <c r="A424" s="184"/>
      <c r="B424" s="183"/>
      <c r="C424" s="106"/>
      <c r="D424" s="106"/>
      <c r="E424" s="185"/>
    </row>
    <row r="425" ht="9.75" customHeight="1">
      <c r="A425" s="184"/>
      <c r="B425" s="183"/>
      <c r="C425" s="106"/>
      <c r="D425" s="106"/>
      <c r="E425" s="185"/>
    </row>
    <row r="426" ht="9.75" customHeight="1">
      <c r="A426" s="184"/>
      <c r="B426" s="183"/>
      <c r="C426" s="106"/>
      <c r="D426" s="106"/>
      <c r="E426" s="185"/>
    </row>
    <row r="427" ht="9.75" customHeight="1">
      <c r="A427" s="184"/>
      <c r="B427" s="183"/>
      <c r="C427" s="106"/>
      <c r="D427" s="106"/>
      <c r="E427" s="185"/>
    </row>
    <row r="428" ht="9.75" customHeight="1">
      <c r="A428" s="184"/>
      <c r="B428" s="183"/>
      <c r="C428" s="106"/>
      <c r="D428" s="106"/>
      <c r="E428" s="185"/>
    </row>
    <row r="429" ht="9.75" customHeight="1">
      <c r="A429" s="184"/>
      <c r="B429" s="183"/>
      <c r="C429" s="106"/>
      <c r="D429" s="106"/>
      <c r="E429" s="185"/>
    </row>
    <row r="430" ht="9.75" customHeight="1">
      <c r="A430" s="184"/>
      <c r="B430" s="183"/>
      <c r="C430" s="106"/>
      <c r="D430" s="106"/>
      <c r="E430" s="185"/>
    </row>
    <row r="431" ht="9.75" customHeight="1">
      <c r="A431" s="184"/>
      <c r="B431" s="183"/>
      <c r="C431" s="106"/>
      <c r="D431" s="106"/>
      <c r="E431" s="185"/>
    </row>
    <row r="432" ht="9.75" customHeight="1">
      <c r="A432" s="184"/>
      <c r="B432" s="183"/>
      <c r="C432" s="106"/>
      <c r="D432" s="106"/>
      <c r="E432" s="185"/>
    </row>
    <row r="433" ht="9.75" customHeight="1">
      <c r="A433" s="184"/>
      <c r="B433" s="183"/>
      <c r="C433" s="106"/>
      <c r="D433" s="106"/>
      <c r="E433" s="185"/>
    </row>
    <row r="434" ht="9.75" customHeight="1">
      <c r="A434" s="184"/>
      <c r="B434" s="183"/>
      <c r="C434" s="106"/>
      <c r="D434" s="106"/>
      <c r="E434" s="185"/>
    </row>
    <row r="435" ht="9.75" customHeight="1">
      <c r="A435" s="184"/>
      <c r="B435" s="183"/>
      <c r="C435" s="106"/>
      <c r="D435" s="106"/>
      <c r="E435" s="185"/>
    </row>
    <row r="436" ht="9.75" customHeight="1">
      <c r="A436" s="184"/>
      <c r="B436" s="183"/>
      <c r="C436" s="106"/>
      <c r="D436" s="106"/>
      <c r="E436" s="185"/>
    </row>
    <row r="437" ht="9.75" customHeight="1">
      <c r="A437" s="184"/>
      <c r="B437" s="183"/>
      <c r="C437" s="106"/>
      <c r="D437" s="106"/>
      <c r="E437" s="185"/>
    </row>
    <row r="438" ht="9.75" customHeight="1">
      <c r="A438" s="184"/>
      <c r="B438" s="183"/>
      <c r="C438" s="106"/>
      <c r="D438" s="106"/>
      <c r="E438" s="185"/>
    </row>
    <row r="439" ht="9.75" customHeight="1">
      <c r="A439" s="184"/>
      <c r="B439" s="183"/>
      <c r="C439" s="106"/>
      <c r="D439" s="106"/>
      <c r="E439" s="185"/>
    </row>
    <row r="440" ht="9.75" customHeight="1">
      <c r="A440" s="184"/>
      <c r="B440" s="183"/>
      <c r="C440" s="106"/>
      <c r="D440" s="106"/>
      <c r="E440" s="185"/>
    </row>
    <row r="441" ht="9.75" customHeight="1">
      <c r="A441" s="184"/>
      <c r="B441" s="183"/>
      <c r="C441" s="106"/>
      <c r="D441" s="106"/>
      <c r="E441" s="185"/>
    </row>
    <row r="442" ht="9.75" customHeight="1">
      <c r="A442" s="184"/>
      <c r="B442" s="183"/>
      <c r="C442" s="106"/>
      <c r="D442" s="106"/>
      <c r="E442" s="185"/>
    </row>
    <row r="443" ht="9.75" customHeight="1">
      <c r="A443" s="184"/>
      <c r="B443" s="183"/>
      <c r="C443" s="106"/>
      <c r="D443" s="106"/>
      <c r="E443" s="185"/>
    </row>
    <row r="444" ht="9.75" customHeight="1">
      <c r="A444" s="184"/>
      <c r="B444" s="183"/>
      <c r="C444" s="106"/>
      <c r="D444" s="106"/>
      <c r="E444" s="185"/>
    </row>
    <row r="445" ht="9.75" customHeight="1">
      <c r="A445" s="184"/>
      <c r="B445" s="183"/>
      <c r="C445" s="106"/>
      <c r="D445" s="106"/>
      <c r="E445" s="185"/>
    </row>
    <row r="446" ht="9.75" customHeight="1">
      <c r="A446" s="184"/>
      <c r="B446" s="183"/>
      <c r="C446" s="106"/>
      <c r="D446" s="106"/>
      <c r="E446" s="185"/>
    </row>
    <row r="447" ht="9.75" customHeight="1">
      <c r="A447" s="184"/>
      <c r="B447" s="183"/>
      <c r="C447" s="106"/>
      <c r="D447" s="106"/>
      <c r="E447" s="185"/>
    </row>
    <row r="448" ht="9.75" customHeight="1">
      <c r="A448" s="184"/>
      <c r="B448" s="183"/>
      <c r="C448" s="106"/>
      <c r="D448" s="106"/>
      <c r="E448" s="185"/>
    </row>
    <row r="449" ht="9.75" customHeight="1">
      <c r="A449" s="184"/>
      <c r="B449" s="183"/>
      <c r="C449" s="106"/>
      <c r="D449" s="106"/>
      <c r="E449" s="185"/>
    </row>
    <row r="450" ht="9.75" customHeight="1">
      <c r="A450" s="184"/>
      <c r="B450" s="183"/>
      <c r="C450" s="106"/>
      <c r="D450" s="106"/>
      <c r="E450" s="185"/>
    </row>
    <row r="451" ht="9.75" customHeight="1">
      <c r="A451" s="184"/>
      <c r="B451" s="183"/>
      <c r="C451" s="106"/>
      <c r="D451" s="106"/>
      <c r="E451" s="185"/>
    </row>
    <row r="452" ht="9.75" customHeight="1">
      <c r="A452" s="184"/>
      <c r="B452" s="183"/>
      <c r="C452" s="106"/>
      <c r="D452" s="106"/>
      <c r="E452" s="185"/>
    </row>
    <row r="453" ht="9.75" customHeight="1">
      <c r="A453" s="184"/>
      <c r="B453" s="183"/>
      <c r="C453" s="106"/>
      <c r="D453" s="106"/>
      <c r="E453" s="185"/>
    </row>
    <row r="454" ht="9.75" customHeight="1">
      <c r="A454" s="184"/>
      <c r="B454" s="183"/>
      <c r="C454" s="106"/>
      <c r="D454" s="106"/>
      <c r="E454" s="185"/>
    </row>
    <row r="455" ht="9.75" customHeight="1">
      <c r="A455" s="184"/>
      <c r="B455" s="183"/>
      <c r="C455" s="106"/>
      <c r="D455" s="106"/>
      <c r="E455" s="185"/>
    </row>
    <row r="456" ht="9.75" customHeight="1">
      <c r="A456" s="184"/>
      <c r="B456" s="183"/>
      <c r="C456" s="106"/>
      <c r="D456" s="106"/>
      <c r="E456" s="185"/>
    </row>
    <row r="457" ht="9.75" customHeight="1">
      <c r="A457" s="184"/>
      <c r="B457" s="183"/>
      <c r="C457" s="106"/>
      <c r="D457" s="106"/>
      <c r="E457" s="185"/>
    </row>
    <row r="458" ht="9.75" customHeight="1">
      <c r="A458" s="184"/>
      <c r="B458" s="183"/>
      <c r="C458" s="106"/>
      <c r="D458" s="106"/>
      <c r="E458" s="185"/>
    </row>
    <row r="459" ht="9.75" customHeight="1">
      <c r="A459" s="184"/>
      <c r="B459" s="183"/>
      <c r="C459" s="106"/>
      <c r="D459" s="106"/>
      <c r="E459" s="185"/>
    </row>
    <row r="460" ht="9.75" customHeight="1">
      <c r="A460" s="184"/>
      <c r="B460" s="183"/>
      <c r="C460" s="106"/>
      <c r="D460" s="106"/>
      <c r="E460" s="185"/>
    </row>
    <row r="461" ht="9.75" customHeight="1">
      <c r="A461" s="184"/>
      <c r="B461" s="183"/>
      <c r="C461" s="106"/>
      <c r="D461" s="106"/>
      <c r="E461" s="185"/>
    </row>
    <row r="462" ht="9.75" customHeight="1">
      <c r="A462" s="184"/>
      <c r="B462" s="183"/>
      <c r="C462" s="106"/>
      <c r="D462" s="106"/>
      <c r="E462" s="185"/>
    </row>
    <row r="463" ht="9.75" customHeight="1">
      <c r="A463" s="184"/>
      <c r="B463" s="183"/>
      <c r="C463" s="106"/>
      <c r="D463" s="106"/>
      <c r="E463" s="185"/>
    </row>
    <row r="464" ht="9.75" customHeight="1">
      <c r="A464" s="184"/>
      <c r="B464" s="183"/>
      <c r="C464" s="106"/>
      <c r="D464" s="106"/>
      <c r="E464" s="185"/>
    </row>
    <row r="465" ht="9.75" customHeight="1">
      <c r="A465" s="184"/>
      <c r="B465" s="183"/>
      <c r="C465" s="106"/>
      <c r="D465" s="106"/>
      <c r="E465" s="185"/>
    </row>
    <row r="466" ht="9.75" customHeight="1">
      <c r="A466" s="184"/>
      <c r="B466" s="183"/>
      <c r="C466" s="106"/>
      <c r="D466" s="106"/>
      <c r="E466" s="185"/>
    </row>
    <row r="467" ht="9.75" customHeight="1">
      <c r="A467" s="184"/>
      <c r="B467" s="183"/>
      <c r="C467" s="106"/>
      <c r="D467" s="106"/>
      <c r="E467" s="185"/>
    </row>
    <row r="468" ht="9.75" customHeight="1">
      <c r="A468" s="184"/>
      <c r="B468" s="183"/>
      <c r="C468" s="106"/>
      <c r="D468" s="106"/>
      <c r="E468" s="185"/>
    </row>
    <row r="469" ht="9.75" customHeight="1">
      <c r="A469" s="184"/>
      <c r="B469" s="183"/>
      <c r="C469" s="106"/>
      <c r="D469" s="106"/>
      <c r="E469" s="185"/>
    </row>
    <row r="470" ht="9.75" customHeight="1">
      <c r="A470" s="184"/>
      <c r="B470" s="183"/>
      <c r="C470" s="106"/>
      <c r="D470" s="106"/>
      <c r="E470" s="185"/>
    </row>
    <row r="471" ht="9.75" customHeight="1">
      <c r="A471" s="184"/>
      <c r="B471" s="183"/>
      <c r="C471" s="106"/>
      <c r="D471" s="106"/>
      <c r="E471" s="185"/>
    </row>
    <row r="472" ht="9.75" customHeight="1">
      <c r="A472" s="184"/>
      <c r="B472" s="183"/>
      <c r="C472" s="106"/>
      <c r="D472" s="106"/>
      <c r="E472" s="185"/>
    </row>
    <row r="473" ht="9.75" customHeight="1">
      <c r="A473" s="184"/>
      <c r="B473" s="183"/>
      <c r="C473" s="106"/>
      <c r="D473" s="106"/>
      <c r="E473" s="185"/>
    </row>
    <row r="474" ht="9.75" customHeight="1">
      <c r="A474" s="184"/>
      <c r="B474" s="183"/>
      <c r="C474" s="106"/>
      <c r="D474" s="106"/>
      <c r="E474" s="185"/>
    </row>
    <row r="475" ht="9.75" customHeight="1">
      <c r="A475" s="184"/>
      <c r="B475" s="183"/>
      <c r="C475" s="106"/>
      <c r="D475" s="106"/>
      <c r="E475" s="185"/>
    </row>
    <row r="476" ht="9.75" customHeight="1">
      <c r="A476" s="184"/>
      <c r="B476" s="183"/>
      <c r="C476" s="106"/>
      <c r="D476" s="106"/>
      <c r="E476" s="185"/>
    </row>
    <row r="477" ht="9.75" customHeight="1">
      <c r="A477" s="184"/>
      <c r="B477" s="183"/>
      <c r="C477" s="106"/>
      <c r="D477" s="106"/>
      <c r="E477" s="185"/>
    </row>
    <row r="478" ht="9.75" customHeight="1">
      <c r="A478" s="184"/>
      <c r="B478" s="183"/>
      <c r="C478" s="106"/>
      <c r="D478" s="106"/>
      <c r="E478" s="185"/>
    </row>
    <row r="479" ht="9.75" customHeight="1">
      <c r="A479" s="184"/>
      <c r="B479" s="183"/>
      <c r="C479" s="106"/>
      <c r="D479" s="106"/>
      <c r="E479" s="185"/>
    </row>
    <row r="480" ht="9.75" customHeight="1">
      <c r="A480" s="184"/>
      <c r="B480" s="183"/>
      <c r="C480" s="106"/>
      <c r="D480" s="106"/>
      <c r="E480" s="185"/>
    </row>
    <row r="481" ht="9.75" customHeight="1">
      <c r="A481" s="184"/>
      <c r="B481" s="183"/>
      <c r="C481" s="106"/>
      <c r="D481" s="106"/>
      <c r="E481" s="185"/>
    </row>
    <row r="482" ht="9.75" customHeight="1">
      <c r="A482" s="184"/>
      <c r="B482" s="183"/>
      <c r="C482" s="106"/>
      <c r="D482" s="106"/>
      <c r="E482" s="185"/>
    </row>
    <row r="483" ht="9.75" customHeight="1">
      <c r="A483" s="184"/>
      <c r="B483" s="183"/>
      <c r="C483" s="106"/>
      <c r="D483" s="106"/>
      <c r="E483" s="185"/>
    </row>
    <row r="484" ht="9.75" customHeight="1">
      <c r="A484" s="184"/>
      <c r="B484" s="183"/>
      <c r="C484" s="106"/>
      <c r="D484" s="106"/>
      <c r="E484" s="185"/>
    </row>
    <row r="485" ht="9.75" customHeight="1">
      <c r="A485" s="184"/>
      <c r="B485" s="183"/>
      <c r="C485" s="106"/>
      <c r="D485" s="106"/>
      <c r="E485" s="185"/>
    </row>
    <row r="486" ht="9.75" customHeight="1">
      <c r="A486" s="184"/>
      <c r="B486" s="183"/>
      <c r="C486" s="106"/>
      <c r="D486" s="106"/>
      <c r="E486" s="185"/>
    </row>
    <row r="487" ht="9.75" customHeight="1">
      <c r="A487" s="184"/>
      <c r="B487" s="183"/>
      <c r="C487" s="106"/>
      <c r="D487" s="106"/>
      <c r="E487" s="185"/>
    </row>
    <row r="488" ht="9.75" customHeight="1">
      <c r="A488" s="184"/>
      <c r="B488" s="183"/>
      <c r="C488" s="106"/>
      <c r="D488" s="106"/>
      <c r="E488" s="185"/>
    </row>
    <row r="489" ht="9.75" customHeight="1">
      <c r="A489" s="184"/>
      <c r="B489" s="183"/>
      <c r="C489" s="106"/>
      <c r="D489" s="106"/>
      <c r="E489" s="185"/>
    </row>
    <row r="490" ht="9.75" customHeight="1">
      <c r="A490" s="184"/>
      <c r="B490" s="183"/>
      <c r="C490" s="106"/>
      <c r="D490" s="106"/>
      <c r="E490" s="185"/>
    </row>
    <row r="491" ht="9.75" customHeight="1">
      <c r="A491" s="184"/>
      <c r="B491" s="183"/>
      <c r="C491" s="106"/>
      <c r="D491" s="106"/>
      <c r="E491" s="185"/>
    </row>
    <row r="492" ht="9.75" customHeight="1">
      <c r="A492" s="184"/>
      <c r="B492" s="183"/>
      <c r="C492" s="106"/>
      <c r="D492" s="106"/>
      <c r="E492" s="185"/>
    </row>
    <row r="493" ht="9.75" customHeight="1">
      <c r="A493" s="184"/>
      <c r="B493" s="183"/>
      <c r="C493" s="106"/>
      <c r="D493" s="106"/>
      <c r="E493" s="185"/>
    </row>
    <row r="494" ht="9.75" customHeight="1">
      <c r="A494" s="184"/>
      <c r="B494" s="183"/>
      <c r="C494" s="106"/>
      <c r="D494" s="106"/>
      <c r="E494" s="185"/>
    </row>
    <row r="495" ht="9.75" customHeight="1">
      <c r="A495" s="184"/>
      <c r="B495" s="183"/>
      <c r="C495" s="106"/>
      <c r="D495" s="106"/>
      <c r="E495" s="185"/>
    </row>
    <row r="496" ht="9.75" customHeight="1">
      <c r="A496" s="184"/>
      <c r="B496" s="183"/>
      <c r="C496" s="106"/>
      <c r="D496" s="106"/>
      <c r="E496" s="185"/>
    </row>
    <row r="497" ht="9.75" customHeight="1">
      <c r="A497" s="184"/>
      <c r="B497" s="183"/>
      <c r="C497" s="106"/>
      <c r="D497" s="106"/>
      <c r="E497" s="185"/>
    </row>
    <row r="498" ht="9.75" customHeight="1">
      <c r="A498" s="184"/>
      <c r="B498" s="183"/>
      <c r="C498" s="106"/>
      <c r="D498" s="106"/>
      <c r="E498" s="185"/>
    </row>
    <row r="499" ht="9.75" customHeight="1">
      <c r="A499" s="184"/>
      <c r="B499" s="183"/>
      <c r="C499" s="106"/>
      <c r="D499" s="106"/>
      <c r="E499" s="185"/>
    </row>
    <row r="500" ht="9.75" customHeight="1">
      <c r="A500" s="184"/>
      <c r="B500" s="183"/>
      <c r="C500" s="106"/>
      <c r="D500" s="106"/>
      <c r="E500" s="185"/>
    </row>
    <row r="501" ht="9.75" customHeight="1">
      <c r="A501" s="184"/>
      <c r="B501" s="183"/>
      <c r="C501" s="106"/>
      <c r="D501" s="106"/>
      <c r="E501" s="185"/>
    </row>
    <row r="502" ht="9.75" customHeight="1">
      <c r="A502" s="184"/>
      <c r="B502" s="183"/>
      <c r="C502" s="106"/>
      <c r="D502" s="106"/>
      <c r="E502" s="185"/>
    </row>
    <row r="503" ht="9.75" customHeight="1">
      <c r="A503" s="184"/>
      <c r="B503" s="183"/>
      <c r="C503" s="106"/>
      <c r="D503" s="106"/>
      <c r="E503" s="185"/>
    </row>
    <row r="504" ht="9.75" customHeight="1">
      <c r="A504" s="184"/>
      <c r="B504" s="183"/>
      <c r="C504" s="106"/>
      <c r="D504" s="106"/>
      <c r="E504" s="185"/>
    </row>
    <row r="505" ht="9.75" customHeight="1">
      <c r="A505" s="184"/>
      <c r="B505" s="183"/>
      <c r="C505" s="106"/>
      <c r="D505" s="106"/>
      <c r="E505" s="185"/>
    </row>
    <row r="506" ht="9.75" customHeight="1">
      <c r="A506" s="184"/>
      <c r="B506" s="183"/>
      <c r="C506" s="106"/>
      <c r="D506" s="106"/>
      <c r="E506" s="185"/>
    </row>
    <row r="507" ht="9.75" customHeight="1">
      <c r="A507" s="184"/>
      <c r="B507" s="183"/>
      <c r="C507" s="106"/>
      <c r="D507" s="106"/>
      <c r="E507" s="185"/>
    </row>
    <row r="508" ht="9.75" customHeight="1">
      <c r="A508" s="184"/>
      <c r="B508" s="183"/>
      <c r="C508" s="106"/>
      <c r="D508" s="106"/>
      <c r="E508" s="185"/>
    </row>
    <row r="509" ht="9.75" customHeight="1">
      <c r="A509" s="184"/>
      <c r="B509" s="183"/>
      <c r="C509" s="106"/>
      <c r="D509" s="106"/>
      <c r="E509" s="185"/>
    </row>
    <row r="510" ht="9.75" customHeight="1">
      <c r="A510" s="184"/>
      <c r="B510" s="183"/>
      <c r="C510" s="106"/>
      <c r="D510" s="106"/>
      <c r="E510" s="185"/>
    </row>
    <row r="511" ht="9.75" customHeight="1">
      <c r="A511" s="184"/>
      <c r="B511" s="183"/>
      <c r="C511" s="106"/>
      <c r="D511" s="106"/>
      <c r="E511" s="185"/>
    </row>
    <row r="512" ht="9.75" customHeight="1">
      <c r="A512" s="184"/>
      <c r="B512" s="183"/>
      <c r="C512" s="106"/>
      <c r="D512" s="106"/>
      <c r="E512" s="185"/>
    </row>
    <row r="513" ht="9.75" customHeight="1">
      <c r="A513" s="184"/>
      <c r="B513" s="183"/>
      <c r="C513" s="106"/>
      <c r="D513" s="106"/>
      <c r="E513" s="185"/>
    </row>
    <row r="514" ht="9.75" customHeight="1">
      <c r="A514" s="184"/>
      <c r="B514" s="183"/>
      <c r="C514" s="106"/>
      <c r="D514" s="106"/>
      <c r="E514" s="185"/>
    </row>
    <row r="515" ht="9.75" customHeight="1">
      <c r="A515" s="184"/>
      <c r="B515" s="183"/>
      <c r="C515" s="106"/>
      <c r="D515" s="106"/>
      <c r="E515" s="185"/>
    </row>
    <row r="516" ht="9.75" customHeight="1">
      <c r="A516" s="184"/>
      <c r="B516" s="183"/>
      <c r="C516" s="106"/>
      <c r="D516" s="106"/>
      <c r="E516" s="185"/>
    </row>
    <row r="517" ht="9.75" customHeight="1">
      <c r="A517" s="184"/>
      <c r="B517" s="183"/>
      <c r="C517" s="106"/>
      <c r="D517" s="106"/>
      <c r="E517" s="185"/>
    </row>
    <row r="518" ht="9.75" customHeight="1">
      <c r="A518" s="184"/>
      <c r="B518" s="183"/>
      <c r="C518" s="106"/>
      <c r="D518" s="106"/>
      <c r="E518" s="185"/>
    </row>
    <row r="519" ht="9.75" customHeight="1">
      <c r="A519" s="184"/>
      <c r="B519" s="183"/>
      <c r="C519" s="106"/>
      <c r="D519" s="106"/>
      <c r="E519" s="185"/>
    </row>
    <row r="520" ht="9.75" customHeight="1">
      <c r="A520" s="184"/>
      <c r="B520" s="183"/>
      <c r="C520" s="106"/>
      <c r="D520" s="106"/>
      <c r="E520" s="185"/>
    </row>
    <row r="521" ht="9.75" customHeight="1">
      <c r="A521" s="184"/>
      <c r="B521" s="183"/>
      <c r="C521" s="106"/>
      <c r="D521" s="106"/>
      <c r="E521" s="185"/>
    </row>
    <row r="522" ht="9.75" customHeight="1">
      <c r="A522" s="184"/>
      <c r="B522" s="183"/>
      <c r="C522" s="106"/>
      <c r="D522" s="106"/>
      <c r="E522" s="185"/>
    </row>
    <row r="523" ht="9.75" customHeight="1">
      <c r="A523" s="184"/>
      <c r="B523" s="183"/>
      <c r="C523" s="106"/>
      <c r="D523" s="106"/>
      <c r="E523" s="185"/>
    </row>
    <row r="524" ht="9.75" customHeight="1">
      <c r="A524" s="184"/>
      <c r="B524" s="183"/>
      <c r="C524" s="106"/>
      <c r="D524" s="106"/>
      <c r="E524" s="185"/>
    </row>
    <row r="525" ht="9.75" customHeight="1">
      <c r="A525" s="184"/>
      <c r="B525" s="183"/>
      <c r="C525" s="106"/>
      <c r="D525" s="106"/>
      <c r="E525" s="185"/>
    </row>
    <row r="526" ht="9.75" customHeight="1">
      <c r="A526" s="184"/>
      <c r="B526" s="183"/>
      <c r="C526" s="106"/>
      <c r="D526" s="106"/>
      <c r="E526" s="185"/>
    </row>
    <row r="527" ht="9.75" customHeight="1">
      <c r="A527" s="184"/>
      <c r="B527" s="183"/>
      <c r="C527" s="106"/>
      <c r="D527" s="106"/>
      <c r="E527" s="185"/>
    </row>
    <row r="528" ht="9.75" customHeight="1">
      <c r="A528" s="184"/>
      <c r="B528" s="183"/>
      <c r="C528" s="106"/>
      <c r="D528" s="106"/>
      <c r="E528" s="185"/>
    </row>
    <row r="529" ht="9.75" customHeight="1">
      <c r="A529" s="184"/>
      <c r="B529" s="183"/>
      <c r="C529" s="106"/>
      <c r="D529" s="106"/>
      <c r="E529" s="185"/>
    </row>
    <row r="530" ht="9.75" customHeight="1">
      <c r="A530" s="184"/>
      <c r="B530" s="183"/>
      <c r="C530" s="106"/>
      <c r="D530" s="106"/>
      <c r="E530" s="185"/>
    </row>
    <row r="531" ht="9.75" customHeight="1">
      <c r="A531" s="184"/>
      <c r="B531" s="183"/>
      <c r="C531" s="106"/>
      <c r="D531" s="106"/>
      <c r="E531" s="185"/>
    </row>
    <row r="532" ht="9.75" customHeight="1">
      <c r="A532" s="184"/>
      <c r="B532" s="183"/>
      <c r="C532" s="106"/>
      <c r="D532" s="106"/>
      <c r="E532" s="185"/>
    </row>
    <row r="533" ht="9.75" customHeight="1">
      <c r="A533" s="184"/>
      <c r="B533" s="183"/>
      <c r="C533" s="106"/>
      <c r="D533" s="106"/>
      <c r="E533" s="185"/>
    </row>
    <row r="534" ht="9.75" customHeight="1">
      <c r="A534" s="184"/>
      <c r="B534" s="183"/>
      <c r="C534" s="106"/>
      <c r="D534" s="106"/>
      <c r="E534" s="185"/>
    </row>
    <row r="535" ht="9.75" customHeight="1">
      <c r="A535" s="184"/>
      <c r="B535" s="183"/>
      <c r="C535" s="106"/>
      <c r="D535" s="106"/>
      <c r="E535" s="185"/>
    </row>
    <row r="536" ht="9.75" customHeight="1">
      <c r="A536" s="184"/>
      <c r="B536" s="183"/>
      <c r="C536" s="106"/>
      <c r="D536" s="106"/>
      <c r="E536" s="185"/>
    </row>
    <row r="537" ht="9.75" customHeight="1">
      <c r="A537" s="184"/>
      <c r="B537" s="183"/>
      <c r="C537" s="106"/>
      <c r="D537" s="106"/>
      <c r="E537" s="185"/>
    </row>
    <row r="538" ht="9.75" customHeight="1">
      <c r="A538" s="184"/>
      <c r="B538" s="183"/>
      <c r="C538" s="106"/>
      <c r="D538" s="106"/>
      <c r="E538" s="185"/>
    </row>
    <row r="539" ht="9.75" customHeight="1">
      <c r="A539" s="184"/>
      <c r="B539" s="183"/>
      <c r="C539" s="106"/>
      <c r="D539" s="106"/>
      <c r="E539" s="185"/>
    </row>
    <row r="540" ht="9.75" customHeight="1">
      <c r="A540" s="184"/>
      <c r="B540" s="183"/>
      <c r="C540" s="106"/>
      <c r="D540" s="106"/>
      <c r="E540" s="185"/>
    </row>
    <row r="541" ht="9.75" customHeight="1">
      <c r="A541" s="184"/>
      <c r="B541" s="183"/>
      <c r="C541" s="106"/>
      <c r="D541" s="106"/>
      <c r="E541" s="185"/>
    </row>
    <row r="542" ht="9.75" customHeight="1">
      <c r="A542" s="184"/>
      <c r="B542" s="183"/>
      <c r="C542" s="106"/>
      <c r="D542" s="106"/>
      <c r="E542" s="185"/>
    </row>
    <row r="543" ht="9.75" customHeight="1">
      <c r="A543" s="184"/>
      <c r="B543" s="183"/>
      <c r="C543" s="106"/>
      <c r="D543" s="106"/>
      <c r="E543" s="185"/>
    </row>
    <row r="544" ht="9.75" customHeight="1">
      <c r="A544" s="184"/>
      <c r="B544" s="183"/>
      <c r="C544" s="106"/>
      <c r="D544" s="106"/>
      <c r="E544" s="185"/>
    </row>
    <row r="545" ht="9.75" customHeight="1">
      <c r="A545" s="184"/>
      <c r="B545" s="183"/>
      <c r="C545" s="106"/>
      <c r="D545" s="106"/>
      <c r="E545" s="185"/>
    </row>
    <row r="546" ht="9.75" customHeight="1">
      <c r="A546" s="184"/>
      <c r="B546" s="183"/>
      <c r="C546" s="106"/>
      <c r="D546" s="106"/>
      <c r="E546" s="185"/>
    </row>
    <row r="547" ht="9.75" customHeight="1">
      <c r="A547" s="184"/>
      <c r="B547" s="183"/>
      <c r="C547" s="106"/>
      <c r="D547" s="106"/>
      <c r="E547" s="185"/>
    </row>
    <row r="548" ht="9.75" customHeight="1">
      <c r="A548" s="184"/>
      <c r="B548" s="183"/>
      <c r="C548" s="106"/>
      <c r="D548" s="106"/>
      <c r="E548" s="185"/>
    </row>
    <row r="549" ht="9.75" customHeight="1">
      <c r="A549" s="184"/>
      <c r="B549" s="183"/>
      <c r="C549" s="106"/>
      <c r="D549" s="106"/>
      <c r="E549" s="185"/>
    </row>
    <row r="550" ht="9.75" customHeight="1">
      <c r="A550" s="184"/>
      <c r="B550" s="183"/>
      <c r="C550" s="106"/>
      <c r="D550" s="106"/>
      <c r="E550" s="185"/>
    </row>
    <row r="551" ht="9.75" customHeight="1">
      <c r="A551" s="184"/>
      <c r="B551" s="183"/>
      <c r="C551" s="106"/>
      <c r="D551" s="106"/>
      <c r="E551" s="185"/>
    </row>
    <row r="552" ht="9.75" customHeight="1">
      <c r="A552" s="184"/>
      <c r="B552" s="183"/>
      <c r="C552" s="106"/>
      <c r="D552" s="106"/>
      <c r="E552" s="185"/>
    </row>
    <row r="553" ht="9.75" customHeight="1">
      <c r="A553" s="184"/>
      <c r="B553" s="183"/>
      <c r="C553" s="106"/>
      <c r="D553" s="106"/>
      <c r="E553" s="185"/>
    </row>
    <row r="554" ht="9.75" customHeight="1">
      <c r="A554" s="184"/>
      <c r="B554" s="183"/>
      <c r="C554" s="106"/>
      <c r="D554" s="106"/>
      <c r="E554" s="185"/>
    </row>
    <row r="555" ht="9.75" customHeight="1">
      <c r="A555" s="184"/>
      <c r="B555" s="183"/>
      <c r="C555" s="106"/>
      <c r="D555" s="106"/>
      <c r="E555" s="185"/>
    </row>
    <row r="556" ht="9.75" customHeight="1">
      <c r="A556" s="184"/>
      <c r="B556" s="183"/>
      <c r="C556" s="106"/>
      <c r="D556" s="106"/>
      <c r="E556" s="185"/>
    </row>
    <row r="557" ht="9.75" customHeight="1">
      <c r="A557" s="184"/>
      <c r="B557" s="183"/>
      <c r="C557" s="106"/>
      <c r="D557" s="106"/>
      <c r="E557" s="185"/>
    </row>
    <row r="558" ht="9.75" customHeight="1">
      <c r="A558" s="184"/>
      <c r="B558" s="183"/>
      <c r="C558" s="106"/>
      <c r="D558" s="106"/>
      <c r="E558" s="185"/>
    </row>
    <row r="559" ht="9.75" customHeight="1">
      <c r="A559" s="184"/>
      <c r="B559" s="183"/>
      <c r="C559" s="106"/>
      <c r="D559" s="106"/>
      <c r="E559" s="185"/>
    </row>
    <row r="560" ht="9.75" customHeight="1">
      <c r="A560" s="184"/>
      <c r="B560" s="183"/>
      <c r="C560" s="106"/>
      <c r="D560" s="106"/>
      <c r="E560" s="185"/>
    </row>
    <row r="561" ht="9.75" customHeight="1">
      <c r="A561" s="184"/>
      <c r="B561" s="183"/>
      <c r="C561" s="106"/>
      <c r="D561" s="106"/>
      <c r="E561" s="185"/>
    </row>
    <row r="562" ht="9.75" customHeight="1">
      <c r="A562" s="184"/>
      <c r="B562" s="183"/>
      <c r="C562" s="106"/>
      <c r="D562" s="106"/>
      <c r="E562" s="185"/>
    </row>
    <row r="563" ht="9.75" customHeight="1">
      <c r="A563" s="184"/>
      <c r="B563" s="183"/>
      <c r="C563" s="106"/>
      <c r="D563" s="106"/>
      <c r="E563" s="185"/>
    </row>
    <row r="564" ht="9.75" customHeight="1">
      <c r="A564" s="184"/>
      <c r="B564" s="183"/>
      <c r="C564" s="106"/>
      <c r="D564" s="106"/>
      <c r="E564" s="185"/>
    </row>
    <row r="565" ht="9.75" customHeight="1">
      <c r="A565" s="184"/>
      <c r="B565" s="183"/>
      <c r="C565" s="106"/>
      <c r="D565" s="106"/>
      <c r="E565" s="185"/>
    </row>
    <row r="566" ht="9.75" customHeight="1">
      <c r="A566" s="184"/>
      <c r="B566" s="183"/>
      <c r="C566" s="106"/>
      <c r="D566" s="106"/>
      <c r="E566" s="185"/>
    </row>
    <row r="567" ht="9.75" customHeight="1">
      <c r="A567" s="184"/>
      <c r="B567" s="183"/>
      <c r="C567" s="106"/>
      <c r="D567" s="106"/>
      <c r="E567" s="185"/>
    </row>
    <row r="568" ht="9.75" customHeight="1">
      <c r="A568" s="184"/>
      <c r="B568" s="183"/>
      <c r="C568" s="106"/>
      <c r="D568" s="106"/>
      <c r="E568" s="185"/>
    </row>
    <row r="569" ht="9.75" customHeight="1">
      <c r="A569" s="184"/>
      <c r="B569" s="183"/>
      <c r="C569" s="106"/>
      <c r="D569" s="106"/>
      <c r="E569" s="185"/>
    </row>
    <row r="570" ht="9.75" customHeight="1">
      <c r="A570" s="184"/>
      <c r="B570" s="183"/>
      <c r="C570" s="106"/>
      <c r="D570" s="106"/>
      <c r="E570" s="185"/>
    </row>
    <row r="571" ht="9.75" customHeight="1">
      <c r="A571" s="184"/>
      <c r="B571" s="183"/>
      <c r="C571" s="106"/>
      <c r="D571" s="106"/>
      <c r="E571" s="185"/>
    </row>
    <row r="572" ht="9.75" customHeight="1">
      <c r="A572" s="184"/>
      <c r="B572" s="183"/>
      <c r="C572" s="106"/>
      <c r="D572" s="106"/>
      <c r="E572" s="185"/>
    </row>
    <row r="573" ht="9.75" customHeight="1">
      <c r="A573" s="184"/>
      <c r="B573" s="183"/>
      <c r="C573" s="106"/>
      <c r="D573" s="106"/>
      <c r="E573" s="185"/>
    </row>
    <row r="574" ht="9.75" customHeight="1">
      <c r="A574" s="184"/>
      <c r="B574" s="183"/>
      <c r="C574" s="106"/>
      <c r="D574" s="106"/>
      <c r="E574" s="185"/>
    </row>
    <row r="575" ht="9.75" customHeight="1">
      <c r="A575" s="184"/>
      <c r="B575" s="183"/>
      <c r="C575" s="106"/>
      <c r="D575" s="106"/>
      <c r="E575" s="185"/>
    </row>
    <row r="576" ht="9.75" customHeight="1">
      <c r="A576" s="184"/>
      <c r="B576" s="183"/>
      <c r="C576" s="106"/>
      <c r="D576" s="106"/>
      <c r="E576" s="185"/>
    </row>
    <row r="577" ht="9.75" customHeight="1">
      <c r="A577" s="184"/>
      <c r="B577" s="183"/>
      <c r="C577" s="106"/>
      <c r="D577" s="106"/>
      <c r="E577" s="185"/>
    </row>
    <row r="578" ht="9.75" customHeight="1">
      <c r="A578" s="184"/>
      <c r="B578" s="183"/>
      <c r="C578" s="106"/>
      <c r="D578" s="106"/>
      <c r="E578" s="185"/>
    </row>
    <row r="579" ht="9.75" customHeight="1">
      <c r="A579" s="184"/>
      <c r="B579" s="183"/>
      <c r="C579" s="106"/>
      <c r="D579" s="106"/>
      <c r="E579" s="185"/>
    </row>
    <row r="580" ht="9.75" customHeight="1">
      <c r="A580" s="184"/>
      <c r="B580" s="183"/>
      <c r="C580" s="106"/>
      <c r="D580" s="106"/>
      <c r="E580" s="185"/>
    </row>
    <row r="581" ht="9.75" customHeight="1">
      <c r="A581" s="184"/>
      <c r="B581" s="183"/>
      <c r="C581" s="106"/>
      <c r="D581" s="106"/>
      <c r="E581" s="185"/>
    </row>
    <row r="582" ht="9.75" customHeight="1">
      <c r="A582" s="184"/>
      <c r="B582" s="183"/>
      <c r="C582" s="106"/>
      <c r="D582" s="106"/>
      <c r="E582" s="185"/>
    </row>
    <row r="583" ht="9.75" customHeight="1">
      <c r="A583" s="184"/>
      <c r="B583" s="183"/>
      <c r="C583" s="106"/>
      <c r="D583" s="106"/>
      <c r="E583" s="185"/>
    </row>
    <row r="584" ht="9.75" customHeight="1">
      <c r="A584" s="184"/>
      <c r="B584" s="183"/>
      <c r="C584" s="106"/>
      <c r="D584" s="106"/>
      <c r="E584" s="185"/>
    </row>
    <row r="585" ht="9.75" customHeight="1">
      <c r="A585" s="184"/>
      <c r="B585" s="183"/>
      <c r="C585" s="106"/>
      <c r="D585" s="106"/>
      <c r="E585" s="185"/>
    </row>
    <row r="586" ht="9.75" customHeight="1">
      <c r="A586" s="184"/>
      <c r="B586" s="183"/>
      <c r="C586" s="106"/>
      <c r="D586" s="106"/>
      <c r="E586" s="185"/>
    </row>
    <row r="587" ht="9.75" customHeight="1">
      <c r="A587" s="184"/>
      <c r="B587" s="183"/>
      <c r="C587" s="106"/>
      <c r="D587" s="106"/>
      <c r="E587" s="185"/>
    </row>
    <row r="588" ht="9.75" customHeight="1">
      <c r="A588" s="184"/>
      <c r="B588" s="183"/>
      <c r="C588" s="106"/>
      <c r="D588" s="106"/>
      <c r="E588" s="185"/>
    </row>
    <row r="589" ht="9.75" customHeight="1">
      <c r="A589" s="184"/>
      <c r="B589" s="183"/>
      <c r="C589" s="106"/>
      <c r="D589" s="106"/>
      <c r="E589" s="185"/>
    </row>
    <row r="590" ht="9.75" customHeight="1">
      <c r="A590" s="184"/>
      <c r="B590" s="183"/>
      <c r="C590" s="106"/>
      <c r="D590" s="106"/>
      <c r="E590" s="185"/>
    </row>
    <row r="591" ht="9.75" customHeight="1">
      <c r="A591" s="184"/>
      <c r="B591" s="183"/>
      <c r="C591" s="106"/>
      <c r="D591" s="106"/>
      <c r="E591" s="185"/>
    </row>
    <row r="592" ht="9.75" customHeight="1">
      <c r="A592" s="184"/>
      <c r="B592" s="183"/>
      <c r="C592" s="106"/>
      <c r="D592" s="106"/>
      <c r="E592" s="185"/>
    </row>
    <row r="593" ht="9.75" customHeight="1">
      <c r="A593" s="184"/>
      <c r="B593" s="183"/>
      <c r="C593" s="106"/>
      <c r="D593" s="106"/>
      <c r="E593" s="185"/>
    </row>
    <row r="594" ht="9.75" customHeight="1">
      <c r="A594" s="184"/>
      <c r="B594" s="183"/>
      <c r="C594" s="106"/>
      <c r="D594" s="106"/>
      <c r="E594" s="185"/>
    </row>
    <row r="595" ht="9.75" customHeight="1">
      <c r="A595" s="184"/>
      <c r="B595" s="183"/>
      <c r="C595" s="106"/>
      <c r="D595" s="106"/>
      <c r="E595" s="185"/>
    </row>
    <row r="596" ht="9.75" customHeight="1">
      <c r="A596" s="184"/>
      <c r="B596" s="183"/>
      <c r="C596" s="106"/>
      <c r="D596" s="106"/>
      <c r="E596" s="185"/>
    </row>
    <row r="597" ht="9.75" customHeight="1">
      <c r="A597" s="184"/>
      <c r="B597" s="183"/>
      <c r="C597" s="106"/>
      <c r="D597" s="106"/>
      <c r="E597" s="185"/>
    </row>
    <row r="598" ht="9.75" customHeight="1">
      <c r="A598" s="184"/>
      <c r="B598" s="183"/>
      <c r="C598" s="106"/>
      <c r="D598" s="106"/>
      <c r="E598" s="185"/>
    </row>
    <row r="599" ht="9.75" customHeight="1">
      <c r="A599" s="184"/>
      <c r="B599" s="183"/>
      <c r="C599" s="106"/>
      <c r="D599" s="106"/>
      <c r="E599" s="185"/>
    </row>
    <row r="600" ht="9.75" customHeight="1">
      <c r="A600" s="184"/>
      <c r="B600" s="183"/>
      <c r="C600" s="106"/>
      <c r="D600" s="106"/>
      <c r="E600" s="185"/>
    </row>
    <row r="601" ht="9.75" customHeight="1">
      <c r="A601" s="184"/>
      <c r="B601" s="183"/>
      <c r="C601" s="106"/>
      <c r="D601" s="106"/>
      <c r="E601" s="185"/>
    </row>
    <row r="602" ht="9.75" customHeight="1">
      <c r="A602" s="184"/>
      <c r="B602" s="183"/>
      <c r="C602" s="106"/>
      <c r="D602" s="106"/>
      <c r="E602" s="185"/>
    </row>
    <row r="603" ht="9.75" customHeight="1">
      <c r="A603" s="184"/>
      <c r="B603" s="183"/>
      <c r="C603" s="106"/>
      <c r="D603" s="106"/>
      <c r="E603" s="185"/>
    </row>
    <row r="604" ht="9.75" customHeight="1">
      <c r="A604" s="184"/>
      <c r="B604" s="183"/>
      <c r="C604" s="106"/>
      <c r="D604" s="106"/>
      <c r="E604" s="185"/>
    </row>
    <row r="605" ht="9.75" customHeight="1">
      <c r="A605" s="184"/>
      <c r="B605" s="183"/>
      <c r="C605" s="106"/>
      <c r="D605" s="106"/>
      <c r="E605" s="185"/>
    </row>
    <row r="606" ht="9.75" customHeight="1">
      <c r="A606" s="184"/>
      <c r="B606" s="183"/>
      <c r="C606" s="106"/>
      <c r="D606" s="106"/>
      <c r="E606" s="185"/>
    </row>
    <row r="607" ht="9.75" customHeight="1">
      <c r="A607" s="184"/>
      <c r="B607" s="183"/>
      <c r="C607" s="106"/>
      <c r="D607" s="106"/>
      <c r="E607" s="185"/>
    </row>
    <row r="608" ht="9.75" customHeight="1">
      <c r="A608" s="184"/>
      <c r="B608" s="183"/>
      <c r="C608" s="106"/>
      <c r="D608" s="106"/>
      <c r="E608" s="185"/>
    </row>
    <row r="609" ht="9.75" customHeight="1">
      <c r="A609" s="184"/>
      <c r="B609" s="183"/>
      <c r="C609" s="106"/>
      <c r="D609" s="106"/>
      <c r="E609" s="185"/>
    </row>
    <row r="610" ht="9.75" customHeight="1">
      <c r="A610" s="184"/>
      <c r="B610" s="183"/>
      <c r="C610" s="106"/>
      <c r="D610" s="106"/>
      <c r="E610" s="185"/>
    </row>
    <row r="611" ht="9.75" customHeight="1">
      <c r="A611" s="184"/>
      <c r="B611" s="183"/>
      <c r="C611" s="106"/>
      <c r="D611" s="106"/>
      <c r="E611" s="185"/>
    </row>
    <row r="612" ht="9.75" customHeight="1">
      <c r="A612" s="184"/>
      <c r="B612" s="183"/>
      <c r="C612" s="106"/>
      <c r="D612" s="106"/>
      <c r="E612" s="185"/>
    </row>
    <row r="613" ht="9.75" customHeight="1">
      <c r="A613" s="184"/>
      <c r="B613" s="183"/>
      <c r="C613" s="106"/>
      <c r="D613" s="106"/>
      <c r="E613" s="185"/>
    </row>
    <row r="614" ht="9.75" customHeight="1">
      <c r="A614" s="184"/>
      <c r="B614" s="183"/>
      <c r="C614" s="106"/>
      <c r="D614" s="106"/>
      <c r="E614" s="185"/>
    </row>
    <row r="615" ht="9.75" customHeight="1">
      <c r="A615" s="184"/>
      <c r="B615" s="183"/>
      <c r="C615" s="106"/>
      <c r="D615" s="106"/>
      <c r="E615" s="185"/>
    </row>
    <row r="616" ht="9.75" customHeight="1">
      <c r="A616" s="184"/>
      <c r="B616" s="183"/>
      <c r="C616" s="106"/>
      <c r="D616" s="106"/>
      <c r="E616" s="185"/>
    </row>
    <row r="617" ht="9.75" customHeight="1">
      <c r="A617" s="184"/>
      <c r="B617" s="183"/>
      <c r="C617" s="106"/>
      <c r="D617" s="106"/>
      <c r="E617" s="185"/>
    </row>
    <row r="618" ht="9.75" customHeight="1">
      <c r="A618" s="184"/>
      <c r="B618" s="183"/>
      <c r="C618" s="106"/>
      <c r="D618" s="106"/>
      <c r="E618" s="185"/>
    </row>
    <row r="619" ht="9.75" customHeight="1">
      <c r="A619" s="184"/>
      <c r="B619" s="183"/>
      <c r="C619" s="106"/>
      <c r="D619" s="106"/>
      <c r="E619" s="185"/>
    </row>
    <row r="620" ht="9.75" customHeight="1">
      <c r="A620" s="184"/>
      <c r="B620" s="183"/>
      <c r="C620" s="106"/>
      <c r="D620" s="106"/>
      <c r="E620" s="185"/>
    </row>
    <row r="621" ht="9.75" customHeight="1">
      <c r="A621" s="184"/>
      <c r="B621" s="183"/>
      <c r="C621" s="106"/>
      <c r="D621" s="106"/>
      <c r="E621" s="185"/>
    </row>
    <row r="622" ht="9.75" customHeight="1">
      <c r="A622" s="184"/>
      <c r="B622" s="183"/>
      <c r="C622" s="106"/>
      <c r="D622" s="106"/>
      <c r="E622" s="185"/>
    </row>
    <row r="623" ht="9.75" customHeight="1">
      <c r="A623" s="184"/>
      <c r="B623" s="183"/>
      <c r="C623" s="106"/>
      <c r="D623" s="106"/>
      <c r="E623" s="185"/>
    </row>
    <row r="624" ht="9.75" customHeight="1">
      <c r="A624" s="184"/>
      <c r="B624" s="183"/>
      <c r="C624" s="106"/>
      <c r="D624" s="106"/>
      <c r="E624" s="185"/>
    </row>
    <row r="625" ht="9.75" customHeight="1">
      <c r="A625" s="184"/>
      <c r="B625" s="183"/>
      <c r="C625" s="106"/>
      <c r="D625" s="106"/>
      <c r="E625" s="185"/>
    </row>
    <row r="626" ht="9.75" customHeight="1">
      <c r="A626" s="184"/>
      <c r="B626" s="183"/>
      <c r="C626" s="106"/>
      <c r="D626" s="106"/>
      <c r="E626" s="185"/>
    </row>
    <row r="627" ht="9.75" customHeight="1">
      <c r="A627" s="184"/>
      <c r="B627" s="183"/>
      <c r="C627" s="106"/>
      <c r="D627" s="106"/>
      <c r="E627" s="185"/>
    </row>
    <row r="628" ht="9.75" customHeight="1">
      <c r="A628" s="184"/>
      <c r="B628" s="183"/>
      <c r="C628" s="106"/>
      <c r="D628" s="106"/>
      <c r="E628" s="185"/>
    </row>
    <row r="629" ht="9.75" customHeight="1">
      <c r="A629" s="184"/>
      <c r="B629" s="183"/>
      <c r="C629" s="106"/>
      <c r="D629" s="106"/>
      <c r="E629" s="185"/>
    </row>
    <row r="630" ht="9.75" customHeight="1">
      <c r="A630" s="184"/>
      <c r="B630" s="183"/>
      <c r="C630" s="106"/>
      <c r="D630" s="106"/>
      <c r="E630" s="185"/>
    </row>
    <row r="631" ht="9.75" customHeight="1">
      <c r="A631" s="184"/>
      <c r="B631" s="183"/>
      <c r="C631" s="106"/>
      <c r="D631" s="106"/>
      <c r="E631" s="185"/>
    </row>
    <row r="632" ht="9.75" customHeight="1">
      <c r="A632" s="184"/>
      <c r="B632" s="183"/>
      <c r="C632" s="106"/>
      <c r="D632" s="106"/>
      <c r="E632" s="185"/>
    </row>
    <row r="633" ht="9.75" customHeight="1">
      <c r="A633" s="184"/>
      <c r="B633" s="183"/>
      <c r="C633" s="106"/>
      <c r="D633" s="106"/>
      <c r="E633" s="185"/>
    </row>
    <row r="634" ht="9.75" customHeight="1">
      <c r="A634" s="184"/>
      <c r="B634" s="183"/>
      <c r="C634" s="106"/>
      <c r="D634" s="106"/>
      <c r="E634" s="185"/>
    </row>
    <row r="635" ht="9.75" customHeight="1">
      <c r="A635" s="184"/>
      <c r="B635" s="183"/>
      <c r="C635" s="106"/>
      <c r="D635" s="106"/>
      <c r="E635" s="185"/>
    </row>
    <row r="636" ht="9.75" customHeight="1">
      <c r="A636" s="184"/>
      <c r="B636" s="183"/>
      <c r="C636" s="106"/>
      <c r="D636" s="106"/>
      <c r="E636" s="185"/>
    </row>
    <row r="637" ht="9.75" customHeight="1">
      <c r="A637" s="184"/>
      <c r="B637" s="183"/>
      <c r="C637" s="106"/>
      <c r="D637" s="106"/>
      <c r="E637" s="185"/>
    </row>
    <row r="638" ht="9.75" customHeight="1">
      <c r="A638" s="184"/>
      <c r="B638" s="183"/>
      <c r="C638" s="106"/>
      <c r="D638" s="106"/>
      <c r="E638" s="185"/>
    </row>
    <row r="639" ht="9.75" customHeight="1">
      <c r="A639" s="184"/>
      <c r="B639" s="183"/>
      <c r="C639" s="106"/>
      <c r="D639" s="106"/>
      <c r="E639" s="185"/>
    </row>
    <row r="640" ht="9.75" customHeight="1">
      <c r="A640" s="184"/>
      <c r="B640" s="183"/>
      <c r="C640" s="106"/>
      <c r="D640" s="106"/>
      <c r="E640" s="185"/>
    </row>
    <row r="641" ht="9.75" customHeight="1">
      <c r="A641" s="184"/>
      <c r="B641" s="183"/>
      <c r="C641" s="106"/>
      <c r="D641" s="106"/>
      <c r="E641" s="185"/>
    </row>
    <row r="642" ht="9.75" customHeight="1">
      <c r="A642" s="184"/>
      <c r="B642" s="183"/>
      <c r="C642" s="106"/>
      <c r="D642" s="106"/>
      <c r="E642" s="185"/>
    </row>
    <row r="643" ht="9.75" customHeight="1">
      <c r="A643" s="184"/>
      <c r="B643" s="183"/>
      <c r="C643" s="106"/>
      <c r="D643" s="106"/>
      <c r="E643" s="185"/>
    </row>
    <row r="644" ht="9.75" customHeight="1">
      <c r="A644" s="184"/>
      <c r="B644" s="183"/>
      <c r="C644" s="106"/>
      <c r="D644" s="106"/>
      <c r="E644" s="185"/>
    </row>
    <row r="645" ht="9.75" customHeight="1">
      <c r="A645" s="184"/>
      <c r="B645" s="183"/>
      <c r="C645" s="106"/>
      <c r="D645" s="106"/>
      <c r="E645" s="185"/>
    </row>
    <row r="646" ht="9.75" customHeight="1">
      <c r="A646" s="184"/>
      <c r="B646" s="183"/>
      <c r="C646" s="106"/>
      <c r="D646" s="106"/>
      <c r="E646" s="185"/>
    </row>
    <row r="647" ht="9.75" customHeight="1">
      <c r="A647" s="184"/>
      <c r="B647" s="183"/>
      <c r="C647" s="106"/>
      <c r="D647" s="106"/>
      <c r="E647" s="185"/>
    </row>
    <row r="648" ht="9.75" customHeight="1">
      <c r="A648" s="184"/>
      <c r="B648" s="183"/>
      <c r="C648" s="106"/>
      <c r="D648" s="106"/>
      <c r="E648" s="185"/>
    </row>
    <row r="649" ht="9.75" customHeight="1">
      <c r="A649" s="184"/>
      <c r="B649" s="183"/>
      <c r="C649" s="106"/>
      <c r="D649" s="106"/>
      <c r="E649" s="185"/>
    </row>
    <row r="650" ht="9.75" customHeight="1">
      <c r="A650" s="184"/>
      <c r="B650" s="183"/>
      <c r="C650" s="106"/>
      <c r="D650" s="106"/>
      <c r="E650" s="185"/>
    </row>
    <row r="651" ht="9.75" customHeight="1">
      <c r="A651" s="184"/>
      <c r="B651" s="183"/>
      <c r="C651" s="106"/>
      <c r="D651" s="106"/>
      <c r="E651" s="185"/>
    </row>
    <row r="652" ht="9.75" customHeight="1">
      <c r="A652" s="184"/>
      <c r="B652" s="183"/>
      <c r="C652" s="106"/>
      <c r="D652" s="106"/>
      <c r="E652" s="185"/>
    </row>
    <row r="653" ht="9.75" customHeight="1">
      <c r="A653" s="184"/>
      <c r="B653" s="183"/>
      <c r="C653" s="106"/>
      <c r="D653" s="106"/>
      <c r="E653" s="185"/>
    </row>
    <row r="654" ht="9.75" customHeight="1">
      <c r="A654" s="184"/>
      <c r="B654" s="183"/>
      <c r="C654" s="106"/>
      <c r="D654" s="106"/>
      <c r="E654" s="185"/>
    </row>
    <row r="655" ht="9.75" customHeight="1">
      <c r="A655" s="184"/>
      <c r="B655" s="183"/>
      <c r="C655" s="106"/>
      <c r="D655" s="106"/>
      <c r="E655" s="185"/>
    </row>
    <row r="656" ht="9.75" customHeight="1">
      <c r="A656" s="184"/>
      <c r="B656" s="183"/>
      <c r="C656" s="106"/>
      <c r="D656" s="106"/>
      <c r="E656" s="185"/>
    </row>
    <row r="657" ht="9.75" customHeight="1">
      <c r="A657" s="184"/>
      <c r="B657" s="183"/>
      <c r="C657" s="106"/>
      <c r="D657" s="106"/>
      <c r="E657" s="185"/>
    </row>
    <row r="658" ht="9.75" customHeight="1">
      <c r="A658" s="184"/>
      <c r="B658" s="183"/>
      <c r="C658" s="106"/>
      <c r="D658" s="106"/>
      <c r="E658" s="185"/>
    </row>
    <row r="659" ht="9.75" customHeight="1">
      <c r="A659" s="184"/>
      <c r="B659" s="183"/>
      <c r="C659" s="106"/>
      <c r="D659" s="106"/>
      <c r="E659" s="185"/>
    </row>
    <row r="660" ht="9.75" customHeight="1">
      <c r="A660" s="184"/>
      <c r="B660" s="183"/>
      <c r="C660" s="106"/>
      <c r="D660" s="106"/>
      <c r="E660" s="185"/>
    </row>
    <row r="661" ht="9.75" customHeight="1">
      <c r="A661" s="184"/>
      <c r="B661" s="183"/>
      <c r="C661" s="106"/>
      <c r="D661" s="106"/>
      <c r="E661" s="185"/>
    </row>
    <row r="662" ht="9.75" customHeight="1">
      <c r="A662" s="184"/>
      <c r="B662" s="183"/>
      <c r="C662" s="106"/>
      <c r="D662" s="106"/>
      <c r="E662" s="185"/>
    </row>
    <row r="663" ht="9.75" customHeight="1">
      <c r="A663" s="184"/>
      <c r="B663" s="183"/>
      <c r="C663" s="106"/>
      <c r="D663" s="106"/>
      <c r="E663" s="185"/>
    </row>
    <row r="664" ht="9.75" customHeight="1">
      <c r="A664" s="184"/>
      <c r="B664" s="183"/>
      <c r="C664" s="106"/>
      <c r="D664" s="106"/>
      <c r="E664" s="185"/>
    </row>
    <row r="665" ht="9.75" customHeight="1">
      <c r="A665" s="184"/>
      <c r="B665" s="183"/>
      <c r="C665" s="106"/>
      <c r="D665" s="106"/>
      <c r="E665" s="185"/>
    </row>
    <row r="666" ht="9.75" customHeight="1">
      <c r="A666" s="184"/>
      <c r="B666" s="183"/>
      <c r="C666" s="106"/>
      <c r="D666" s="106"/>
      <c r="E666" s="185"/>
    </row>
    <row r="667" ht="9.75" customHeight="1">
      <c r="A667" s="184"/>
      <c r="B667" s="183"/>
      <c r="C667" s="106"/>
      <c r="D667" s="106"/>
      <c r="E667" s="185"/>
    </row>
    <row r="668" ht="9.75" customHeight="1">
      <c r="A668" s="184"/>
      <c r="B668" s="183"/>
      <c r="C668" s="106"/>
      <c r="D668" s="106"/>
      <c r="E668" s="185"/>
    </row>
    <row r="669" ht="9.75" customHeight="1">
      <c r="A669" s="184"/>
      <c r="B669" s="183"/>
      <c r="C669" s="106"/>
      <c r="D669" s="106"/>
      <c r="E669" s="185"/>
    </row>
    <row r="670" ht="9.75" customHeight="1">
      <c r="A670" s="184"/>
      <c r="B670" s="183"/>
      <c r="C670" s="106"/>
      <c r="D670" s="106"/>
      <c r="E670" s="185"/>
    </row>
    <row r="671" ht="9.75" customHeight="1">
      <c r="A671" s="184"/>
      <c r="B671" s="183"/>
      <c r="C671" s="106"/>
      <c r="D671" s="106"/>
      <c r="E671" s="185"/>
    </row>
    <row r="672" ht="9.75" customHeight="1">
      <c r="A672" s="184"/>
      <c r="B672" s="183"/>
      <c r="C672" s="106"/>
      <c r="D672" s="106"/>
      <c r="E672" s="185"/>
    </row>
    <row r="673" ht="9.75" customHeight="1">
      <c r="A673" s="184"/>
      <c r="B673" s="183"/>
      <c r="C673" s="106"/>
      <c r="D673" s="106"/>
      <c r="E673" s="185"/>
    </row>
    <row r="674" ht="9.75" customHeight="1">
      <c r="A674" s="184"/>
      <c r="B674" s="183"/>
      <c r="C674" s="106"/>
      <c r="D674" s="106"/>
      <c r="E674" s="185"/>
    </row>
    <row r="675" ht="9.75" customHeight="1">
      <c r="A675" s="184"/>
      <c r="B675" s="183"/>
      <c r="C675" s="106"/>
      <c r="D675" s="106"/>
      <c r="E675" s="185"/>
    </row>
    <row r="676" ht="9.75" customHeight="1">
      <c r="A676" s="184"/>
      <c r="B676" s="183"/>
      <c r="C676" s="106"/>
      <c r="D676" s="106"/>
      <c r="E676" s="185"/>
    </row>
    <row r="677" ht="9.75" customHeight="1">
      <c r="A677" s="184"/>
      <c r="B677" s="183"/>
      <c r="C677" s="106"/>
      <c r="D677" s="106"/>
      <c r="E677" s="185"/>
    </row>
    <row r="678" ht="9.75" customHeight="1">
      <c r="A678" s="184"/>
      <c r="B678" s="183"/>
      <c r="C678" s="106"/>
      <c r="D678" s="106"/>
      <c r="E678" s="185"/>
    </row>
    <row r="679" ht="9.75" customHeight="1">
      <c r="A679" s="184"/>
      <c r="B679" s="183"/>
      <c r="C679" s="106"/>
      <c r="D679" s="106"/>
      <c r="E679" s="185"/>
    </row>
    <row r="680" ht="9.75" customHeight="1">
      <c r="A680" s="184"/>
      <c r="B680" s="183"/>
      <c r="C680" s="106"/>
      <c r="D680" s="106"/>
      <c r="E680" s="185"/>
    </row>
    <row r="681" ht="9.75" customHeight="1">
      <c r="A681" s="184"/>
      <c r="B681" s="183"/>
      <c r="C681" s="106"/>
      <c r="D681" s="106"/>
      <c r="E681" s="185"/>
    </row>
    <row r="682" ht="9.75" customHeight="1">
      <c r="A682" s="184"/>
      <c r="B682" s="183"/>
      <c r="C682" s="106"/>
      <c r="D682" s="106"/>
      <c r="E682" s="185"/>
    </row>
    <row r="683" ht="9.75" customHeight="1">
      <c r="A683" s="184"/>
      <c r="B683" s="183"/>
      <c r="C683" s="106"/>
      <c r="D683" s="106"/>
      <c r="E683" s="185"/>
    </row>
    <row r="684" ht="9.75" customHeight="1">
      <c r="A684" s="184"/>
      <c r="B684" s="183"/>
      <c r="C684" s="106"/>
      <c r="D684" s="106"/>
      <c r="E684" s="185"/>
    </row>
    <row r="685" ht="9.75" customHeight="1">
      <c r="A685" s="184"/>
      <c r="B685" s="183"/>
      <c r="C685" s="106"/>
      <c r="D685" s="106"/>
      <c r="E685" s="185"/>
    </row>
    <row r="686" ht="9.75" customHeight="1">
      <c r="A686" s="184"/>
      <c r="B686" s="183"/>
      <c r="C686" s="106"/>
      <c r="D686" s="106"/>
      <c r="E686" s="185"/>
    </row>
    <row r="687" ht="9.75" customHeight="1">
      <c r="A687" s="184"/>
      <c r="B687" s="183"/>
      <c r="C687" s="106"/>
      <c r="D687" s="106"/>
      <c r="E687" s="185"/>
    </row>
    <row r="688" ht="9.75" customHeight="1">
      <c r="A688" s="184"/>
      <c r="B688" s="183"/>
      <c r="C688" s="106"/>
      <c r="D688" s="106"/>
      <c r="E688" s="185"/>
    </row>
    <row r="689" ht="9.75" customHeight="1">
      <c r="A689" s="184"/>
      <c r="B689" s="183"/>
      <c r="C689" s="106"/>
      <c r="D689" s="106"/>
      <c r="E689" s="185"/>
    </row>
    <row r="690" ht="9.75" customHeight="1">
      <c r="A690" s="184"/>
      <c r="B690" s="183"/>
      <c r="C690" s="106"/>
      <c r="D690" s="106"/>
      <c r="E690" s="185"/>
    </row>
    <row r="691" ht="9.75" customHeight="1">
      <c r="A691" s="184"/>
      <c r="B691" s="183"/>
      <c r="C691" s="106"/>
      <c r="D691" s="106"/>
      <c r="E691" s="185"/>
    </row>
    <row r="692" ht="9.75" customHeight="1">
      <c r="A692" s="184"/>
      <c r="B692" s="183"/>
      <c r="C692" s="106"/>
      <c r="D692" s="106"/>
      <c r="E692" s="185"/>
    </row>
    <row r="693" ht="9.75" customHeight="1">
      <c r="A693" s="184"/>
      <c r="B693" s="183"/>
      <c r="C693" s="106"/>
      <c r="D693" s="106"/>
      <c r="E693" s="185"/>
    </row>
    <row r="694" ht="9.75" customHeight="1">
      <c r="A694" s="184"/>
      <c r="B694" s="183"/>
      <c r="C694" s="106"/>
      <c r="D694" s="106"/>
      <c r="E694" s="185"/>
    </row>
    <row r="695" ht="9.75" customHeight="1">
      <c r="A695" s="184"/>
      <c r="B695" s="183"/>
      <c r="C695" s="106"/>
      <c r="D695" s="106"/>
      <c r="E695" s="185"/>
    </row>
    <row r="696" ht="9.75" customHeight="1">
      <c r="A696" s="184"/>
      <c r="B696" s="183"/>
      <c r="C696" s="106"/>
      <c r="D696" s="106"/>
      <c r="E696" s="185"/>
    </row>
    <row r="697" ht="9.75" customHeight="1">
      <c r="A697" s="184"/>
      <c r="B697" s="183"/>
      <c r="C697" s="106"/>
      <c r="D697" s="106"/>
      <c r="E697" s="185"/>
    </row>
    <row r="698" ht="9.75" customHeight="1">
      <c r="A698" s="184"/>
      <c r="B698" s="183"/>
      <c r="C698" s="106"/>
      <c r="D698" s="106"/>
      <c r="E698" s="185"/>
    </row>
    <row r="699" ht="9.75" customHeight="1">
      <c r="A699" s="184"/>
      <c r="B699" s="183"/>
      <c r="C699" s="106"/>
      <c r="D699" s="106"/>
      <c r="E699" s="185"/>
    </row>
    <row r="700" ht="9.75" customHeight="1">
      <c r="A700" s="184"/>
      <c r="B700" s="183"/>
      <c r="C700" s="106"/>
      <c r="D700" s="106"/>
      <c r="E700" s="185"/>
    </row>
    <row r="701" ht="9.75" customHeight="1">
      <c r="A701" s="184"/>
      <c r="B701" s="183"/>
      <c r="C701" s="106"/>
      <c r="D701" s="106"/>
      <c r="E701" s="185"/>
    </row>
    <row r="702" ht="9.75" customHeight="1">
      <c r="A702" s="184"/>
      <c r="B702" s="183"/>
      <c r="C702" s="106"/>
      <c r="D702" s="106"/>
      <c r="E702" s="185"/>
    </row>
    <row r="703" ht="9.75" customHeight="1">
      <c r="A703" s="184"/>
      <c r="B703" s="183"/>
      <c r="C703" s="106"/>
      <c r="D703" s="106"/>
      <c r="E703" s="185"/>
    </row>
    <row r="704" ht="9.75" customHeight="1">
      <c r="A704" s="184"/>
      <c r="B704" s="183"/>
      <c r="C704" s="106"/>
      <c r="D704" s="106"/>
      <c r="E704" s="185"/>
    </row>
    <row r="705" ht="9.75" customHeight="1">
      <c r="A705" s="184"/>
      <c r="B705" s="183"/>
      <c r="C705" s="106"/>
      <c r="D705" s="106"/>
      <c r="E705" s="185"/>
    </row>
    <row r="706" ht="9.75" customHeight="1">
      <c r="A706" s="184"/>
      <c r="B706" s="183"/>
      <c r="C706" s="106"/>
      <c r="D706" s="106"/>
      <c r="E706" s="185"/>
    </row>
    <row r="707" ht="9.75" customHeight="1">
      <c r="A707" s="184"/>
      <c r="B707" s="183"/>
      <c r="C707" s="106"/>
      <c r="D707" s="106"/>
      <c r="E707" s="185"/>
    </row>
    <row r="708" ht="9.75" customHeight="1">
      <c r="A708" s="184"/>
      <c r="B708" s="183"/>
      <c r="C708" s="106"/>
      <c r="D708" s="106"/>
      <c r="E708" s="185"/>
    </row>
    <row r="709" ht="9.75" customHeight="1">
      <c r="A709" s="184"/>
      <c r="B709" s="183"/>
      <c r="C709" s="106"/>
      <c r="D709" s="106"/>
      <c r="E709" s="185"/>
    </row>
    <row r="710" ht="9.75" customHeight="1">
      <c r="A710" s="184"/>
      <c r="B710" s="183"/>
      <c r="C710" s="106"/>
      <c r="D710" s="106"/>
      <c r="E710" s="185"/>
    </row>
    <row r="711" ht="9.75" customHeight="1">
      <c r="A711" s="184"/>
      <c r="B711" s="183"/>
      <c r="C711" s="106"/>
      <c r="D711" s="106"/>
      <c r="E711" s="185"/>
    </row>
    <row r="712" ht="9.75" customHeight="1">
      <c r="A712" s="184"/>
      <c r="B712" s="183"/>
      <c r="C712" s="106"/>
      <c r="D712" s="106"/>
      <c r="E712" s="185"/>
    </row>
    <row r="713" ht="9.75" customHeight="1">
      <c r="A713" s="184"/>
      <c r="B713" s="183"/>
      <c r="C713" s="106"/>
      <c r="D713" s="106"/>
      <c r="E713" s="185"/>
    </row>
    <row r="714" ht="9.75" customHeight="1">
      <c r="A714" s="184"/>
      <c r="B714" s="183"/>
      <c r="C714" s="106"/>
      <c r="D714" s="106"/>
      <c r="E714" s="185"/>
    </row>
    <row r="715" ht="9.75" customHeight="1">
      <c r="A715" s="184"/>
      <c r="B715" s="183"/>
      <c r="C715" s="106"/>
      <c r="D715" s="106"/>
      <c r="E715" s="185"/>
    </row>
    <row r="716" ht="9.75" customHeight="1">
      <c r="A716" s="184"/>
      <c r="B716" s="183"/>
      <c r="C716" s="106"/>
      <c r="D716" s="106"/>
      <c r="E716" s="185"/>
    </row>
    <row r="717" ht="9.75" customHeight="1">
      <c r="A717" s="184"/>
      <c r="B717" s="183"/>
      <c r="C717" s="106"/>
      <c r="D717" s="106"/>
      <c r="E717" s="185"/>
    </row>
    <row r="718" ht="9.75" customHeight="1">
      <c r="A718" s="184"/>
      <c r="B718" s="183"/>
      <c r="C718" s="106"/>
      <c r="D718" s="106"/>
      <c r="E718" s="185"/>
    </row>
    <row r="719" ht="9.75" customHeight="1">
      <c r="A719" s="184"/>
      <c r="B719" s="183"/>
      <c r="C719" s="106"/>
      <c r="D719" s="106"/>
      <c r="E719" s="185"/>
    </row>
    <row r="720" ht="9.75" customHeight="1">
      <c r="A720" s="184"/>
      <c r="B720" s="183"/>
      <c r="C720" s="106"/>
      <c r="D720" s="106"/>
      <c r="E720" s="185"/>
    </row>
    <row r="721" ht="9.75" customHeight="1">
      <c r="A721" s="184"/>
      <c r="B721" s="183"/>
      <c r="C721" s="106"/>
      <c r="D721" s="106"/>
      <c r="E721" s="185"/>
    </row>
    <row r="722" ht="9.75" customHeight="1">
      <c r="A722" s="184"/>
      <c r="B722" s="183"/>
      <c r="C722" s="106"/>
      <c r="D722" s="106"/>
      <c r="E722" s="185"/>
    </row>
    <row r="723" ht="9.75" customHeight="1">
      <c r="A723" s="184"/>
      <c r="B723" s="183"/>
      <c r="C723" s="106"/>
      <c r="D723" s="106"/>
      <c r="E723" s="185"/>
    </row>
    <row r="724" ht="9.75" customHeight="1">
      <c r="A724" s="184"/>
      <c r="B724" s="183"/>
      <c r="C724" s="106"/>
      <c r="D724" s="106"/>
      <c r="E724" s="185"/>
    </row>
    <row r="725" ht="9.75" customHeight="1">
      <c r="A725" s="184"/>
      <c r="B725" s="183"/>
      <c r="C725" s="106"/>
      <c r="D725" s="106"/>
      <c r="E725" s="185"/>
    </row>
    <row r="726" ht="9.75" customHeight="1">
      <c r="A726" s="184"/>
      <c r="B726" s="183"/>
      <c r="C726" s="106"/>
      <c r="D726" s="106"/>
      <c r="E726" s="185"/>
    </row>
    <row r="727" ht="9.75" customHeight="1">
      <c r="A727" s="184"/>
      <c r="B727" s="183"/>
      <c r="C727" s="106"/>
      <c r="D727" s="106"/>
      <c r="E727" s="185"/>
    </row>
    <row r="728" ht="9.75" customHeight="1">
      <c r="A728" s="184"/>
      <c r="B728" s="183"/>
      <c r="C728" s="106"/>
      <c r="D728" s="106"/>
      <c r="E728" s="185"/>
    </row>
    <row r="729" ht="9.75" customHeight="1">
      <c r="A729" s="184"/>
      <c r="B729" s="183"/>
      <c r="C729" s="106"/>
      <c r="D729" s="106"/>
      <c r="E729" s="185"/>
    </row>
    <row r="730" ht="9.75" customHeight="1">
      <c r="A730" s="184"/>
      <c r="B730" s="183"/>
      <c r="C730" s="106"/>
      <c r="D730" s="106"/>
      <c r="E730" s="185"/>
    </row>
    <row r="731" ht="9.75" customHeight="1">
      <c r="A731" s="184"/>
      <c r="B731" s="183"/>
      <c r="C731" s="106"/>
      <c r="D731" s="106"/>
      <c r="E731" s="185"/>
    </row>
    <row r="732" ht="9.75" customHeight="1">
      <c r="A732" s="184"/>
      <c r="B732" s="183"/>
      <c r="C732" s="106"/>
      <c r="D732" s="106"/>
      <c r="E732" s="185"/>
    </row>
    <row r="733" ht="9.75" customHeight="1">
      <c r="A733" s="184"/>
      <c r="B733" s="183"/>
      <c r="C733" s="106"/>
      <c r="D733" s="106"/>
      <c r="E733" s="185"/>
    </row>
    <row r="734" ht="9.75" customHeight="1">
      <c r="A734" s="184"/>
      <c r="B734" s="183"/>
      <c r="C734" s="106"/>
      <c r="D734" s="106"/>
      <c r="E734" s="185"/>
    </row>
    <row r="735" ht="9.75" customHeight="1">
      <c r="A735" s="184"/>
      <c r="B735" s="183"/>
      <c r="C735" s="106"/>
      <c r="D735" s="106"/>
      <c r="E735" s="185"/>
    </row>
    <row r="736" ht="9.75" customHeight="1">
      <c r="A736" s="184"/>
      <c r="B736" s="183"/>
      <c r="C736" s="106"/>
      <c r="D736" s="106"/>
      <c r="E736" s="185"/>
    </row>
    <row r="737" ht="9.75" customHeight="1">
      <c r="A737" s="184"/>
      <c r="B737" s="183"/>
      <c r="C737" s="106"/>
      <c r="D737" s="106"/>
      <c r="E737" s="185"/>
    </row>
    <row r="738" ht="9.75" customHeight="1">
      <c r="A738" s="184"/>
      <c r="B738" s="183"/>
      <c r="C738" s="106"/>
      <c r="D738" s="106"/>
      <c r="E738" s="185"/>
    </row>
    <row r="739" ht="9.75" customHeight="1">
      <c r="A739" s="184"/>
      <c r="B739" s="183"/>
      <c r="C739" s="106"/>
      <c r="D739" s="106"/>
      <c r="E739" s="185"/>
    </row>
    <row r="740" ht="9.75" customHeight="1">
      <c r="A740" s="184"/>
      <c r="B740" s="183"/>
      <c r="C740" s="106"/>
      <c r="D740" s="106"/>
      <c r="E740" s="185"/>
    </row>
    <row r="741" ht="9.75" customHeight="1">
      <c r="A741" s="184"/>
      <c r="B741" s="183"/>
      <c r="C741" s="106"/>
      <c r="D741" s="106"/>
      <c r="E741" s="185"/>
    </row>
    <row r="742" ht="9.75" customHeight="1">
      <c r="A742" s="184"/>
      <c r="B742" s="183"/>
      <c r="C742" s="106"/>
      <c r="D742" s="106"/>
      <c r="E742" s="185"/>
    </row>
    <row r="743" ht="9.75" customHeight="1">
      <c r="A743" s="184"/>
      <c r="B743" s="183"/>
      <c r="C743" s="106"/>
      <c r="D743" s="106"/>
      <c r="E743" s="185"/>
    </row>
    <row r="744" ht="9.75" customHeight="1">
      <c r="A744" s="184"/>
      <c r="B744" s="183"/>
      <c r="C744" s="106"/>
      <c r="D744" s="106"/>
      <c r="E744" s="185"/>
    </row>
    <row r="745" ht="9.75" customHeight="1">
      <c r="A745" s="184"/>
      <c r="B745" s="183"/>
      <c r="C745" s="106"/>
      <c r="D745" s="106"/>
      <c r="E745" s="185"/>
    </row>
    <row r="746" ht="9.75" customHeight="1">
      <c r="A746" s="184"/>
      <c r="B746" s="183"/>
      <c r="C746" s="106"/>
      <c r="D746" s="106"/>
      <c r="E746" s="185"/>
    </row>
    <row r="747" ht="9.75" customHeight="1">
      <c r="A747" s="184"/>
      <c r="B747" s="183"/>
      <c r="C747" s="106"/>
      <c r="D747" s="106"/>
      <c r="E747" s="185"/>
    </row>
    <row r="748" ht="9.75" customHeight="1">
      <c r="A748" s="184"/>
      <c r="B748" s="183"/>
      <c r="C748" s="106"/>
      <c r="D748" s="106"/>
      <c r="E748" s="185"/>
    </row>
    <row r="749" ht="9.75" customHeight="1">
      <c r="A749" s="184"/>
      <c r="B749" s="183"/>
      <c r="C749" s="106"/>
      <c r="D749" s="106"/>
      <c r="E749" s="185"/>
    </row>
    <row r="750" ht="9.75" customHeight="1">
      <c r="A750" s="184"/>
      <c r="B750" s="183"/>
      <c r="C750" s="106"/>
      <c r="D750" s="106"/>
      <c r="E750" s="185"/>
    </row>
    <row r="751" ht="9.75" customHeight="1">
      <c r="A751" s="184"/>
      <c r="B751" s="183"/>
      <c r="C751" s="106"/>
      <c r="D751" s="106"/>
      <c r="E751" s="185"/>
    </row>
    <row r="752" ht="9.75" customHeight="1">
      <c r="A752" s="184"/>
      <c r="B752" s="183"/>
      <c r="C752" s="106"/>
      <c r="D752" s="106"/>
      <c r="E752" s="185"/>
    </row>
    <row r="753" ht="9.75" customHeight="1">
      <c r="A753" s="184"/>
      <c r="B753" s="183"/>
      <c r="C753" s="106"/>
      <c r="D753" s="106"/>
      <c r="E753" s="185"/>
    </row>
    <row r="754" ht="9.75" customHeight="1">
      <c r="A754" s="184"/>
      <c r="B754" s="183"/>
      <c r="C754" s="106"/>
      <c r="D754" s="106"/>
      <c r="E754" s="185"/>
    </row>
    <row r="755" ht="9.75" customHeight="1">
      <c r="A755" s="184"/>
      <c r="B755" s="183"/>
      <c r="C755" s="106"/>
      <c r="D755" s="106"/>
      <c r="E755" s="185"/>
    </row>
    <row r="756" ht="9.75" customHeight="1">
      <c r="A756" s="184"/>
      <c r="B756" s="183"/>
      <c r="C756" s="106"/>
      <c r="D756" s="106"/>
      <c r="E756" s="185"/>
    </row>
    <row r="757" ht="9.75" customHeight="1">
      <c r="A757" s="184"/>
      <c r="B757" s="183"/>
      <c r="C757" s="106"/>
      <c r="D757" s="106"/>
      <c r="E757" s="185"/>
    </row>
    <row r="758" ht="9.75" customHeight="1">
      <c r="A758" s="184"/>
      <c r="B758" s="183"/>
      <c r="C758" s="106"/>
      <c r="D758" s="106"/>
      <c r="E758" s="185"/>
    </row>
    <row r="759" ht="9.75" customHeight="1">
      <c r="A759" s="184"/>
      <c r="B759" s="183"/>
      <c r="C759" s="106"/>
      <c r="D759" s="106"/>
      <c r="E759" s="185"/>
    </row>
    <row r="760" ht="9.75" customHeight="1">
      <c r="A760" s="184"/>
      <c r="B760" s="183"/>
      <c r="C760" s="106"/>
      <c r="D760" s="106"/>
      <c r="E760" s="185"/>
    </row>
    <row r="761" ht="9.75" customHeight="1">
      <c r="A761" s="184"/>
      <c r="B761" s="183"/>
      <c r="C761" s="106"/>
      <c r="D761" s="106"/>
      <c r="E761" s="185"/>
    </row>
    <row r="762" ht="9.75" customHeight="1">
      <c r="A762" s="184"/>
      <c r="B762" s="183"/>
      <c r="C762" s="106"/>
      <c r="D762" s="106"/>
      <c r="E762" s="185"/>
    </row>
    <row r="763" ht="9.75" customHeight="1">
      <c r="A763" s="184"/>
      <c r="B763" s="183"/>
      <c r="C763" s="106"/>
      <c r="D763" s="106"/>
      <c r="E763" s="185"/>
    </row>
    <row r="764" ht="9.75" customHeight="1">
      <c r="A764" s="184"/>
      <c r="B764" s="183"/>
      <c r="C764" s="106"/>
      <c r="D764" s="106"/>
      <c r="E764" s="185"/>
    </row>
    <row r="765" ht="9.75" customHeight="1">
      <c r="A765" s="184"/>
      <c r="B765" s="183"/>
      <c r="C765" s="106"/>
      <c r="D765" s="106"/>
      <c r="E765" s="185"/>
    </row>
    <row r="766" ht="9.75" customHeight="1">
      <c r="A766" s="184"/>
      <c r="B766" s="183"/>
      <c r="C766" s="106"/>
      <c r="D766" s="106"/>
      <c r="E766" s="185"/>
    </row>
    <row r="767" ht="9.75" customHeight="1">
      <c r="A767" s="184"/>
      <c r="B767" s="183"/>
      <c r="C767" s="106"/>
      <c r="D767" s="106"/>
      <c r="E767" s="185"/>
    </row>
    <row r="768" ht="9.75" customHeight="1">
      <c r="A768" s="184"/>
      <c r="B768" s="183"/>
      <c r="C768" s="106"/>
      <c r="D768" s="106"/>
      <c r="E768" s="185"/>
    </row>
    <row r="769" ht="9.75" customHeight="1">
      <c r="A769" s="184"/>
      <c r="B769" s="183"/>
      <c r="C769" s="106"/>
      <c r="D769" s="106"/>
      <c r="E769" s="185"/>
    </row>
    <row r="770" ht="9.75" customHeight="1">
      <c r="A770" s="184"/>
      <c r="B770" s="183"/>
      <c r="C770" s="106"/>
      <c r="D770" s="106"/>
      <c r="E770" s="185"/>
    </row>
    <row r="771" ht="9.75" customHeight="1">
      <c r="A771" s="184"/>
      <c r="B771" s="183"/>
      <c r="C771" s="106"/>
      <c r="D771" s="106"/>
      <c r="E771" s="185"/>
    </row>
    <row r="772" ht="9.75" customHeight="1">
      <c r="A772" s="184"/>
      <c r="B772" s="183"/>
      <c r="C772" s="106"/>
      <c r="D772" s="106"/>
      <c r="E772" s="185"/>
    </row>
    <row r="773" ht="9.75" customHeight="1">
      <c r="A773" s="184"/>
      <c r="B773" s="183"/>
      <c r="C773" s="106"/>
      <c r="D773" s="106"/>
      <c r="E773" s="185"/>
    </row>
    <row r="774" ht="9.75" customHeight="1">
      <c r="A774" s="184"/>
      <c r="B774" s="183"/>
      <c r="C774" s="106"/>
      <c r="D774" s="106"/>
      <c r="E774" s="185"/>
    </row>
    <row r="775" ht="9.75" customHeight="1">
      <c r="A775" s="184"/>
      <c r="B775" s="183"/>
      <c r="C775" s="106"/>
      <c r="D775" s="106"/>
      <c r="E775" s="185"/>
    </row>
    <row r="776" ht="9.75" customHeight="1">
      <c r="A776" s="184"/>
      <c r="B776" s="183"/>
      <c r="C776" s="106"/>
      <c r="D776" s="106"/>
      <c r="E776" s="185"/>
    </row>
    <row r="777" ht="9.75" customHeight="1">
      <c r="A777" s="184"/>
      <c r="B777" s="183"/>
      <c r="C777" s="106"/>
      <c r="D777" s="106"/>
      <c r="E777" s="185"/>
    </row>
    <row r="778" ht="9.75" customHeight="1">
      <c r="A778" s="184"/>
      <c r="B778" s="183"/>
      <c r="C778" s="106"/>
      <c r="D778" s="106"/>
      <c r="E778" s="185"/>
    </row>
    <row r="779" ht="9.75" customHeight="1">
      <c r="A779" s="184"/>
      <c r="B779" s="183"/>
      <c r="C779" s="106"/>
      <c r="D779" s="106"/>
      <c r="E779" s="185"/>
    </row>
    <row r="780" ht="9.75" customHeight="1">
      <c r="A780" s="184"/>
      <c r="B780" s="183"/>
      <c r="C780" s="106"/>
      <c r="D780" s="106"/>
      <c r="E780" s="185"/>
    </row>
    <row r="781" ht="9.75" customHeight="1">
      <c r="A781" s="184"/>
      <c r="B781" s="183"/>
      <c r="C781" s="106"/>
      <c r="D781" s="106"/>
      <c r="E781" s="185"/>
    </row>
    <row r="782" ht="9.75" customHeight="1">
      <c r="A782" s="184"/>
      <c r="B782" s="183"/>
      <c r="C782" s="106"/>
      <c r="D782" s="106"/>
      <c r="E782" s="185"/>
    </row>
    <row r="783" ht="9.75" customHeight="1">
      <c r="A783" s="184"/>
      <c r="B783" s="183"/>
      <c r="C783" s="106"/>
      <c r="D783" s="106"/>
      <c r="E783" s="185"/>
    </row>
    <row r="784" ht="9.75" customHeight="1">
      <c r="A784" s="184"/>
      <c r="B784" s="183"/>
      <c r="C784" s="106"/>
      <c r="D784" s="106"/>
      <c r="E784" s="185"/>
    </row>
    <row r="785" ht="9.75" customHeight="1">
      <c r="A785" s="184"/>
      <c r="B785" s="183"/>
      <c r="C785" s="106"/>
      <c r="D785" s="106"/>
      <c r="E785" s="185"/>
    </row>
    <row r="786" ht="9.75" customHeight="1">
      <c r="A786" s="184"/>
      <c r="B786" s="183"/>
      <c r="C786" s="106"/>
      <c r="D786" s="106"/>
      <c r="E786" s="185"/>
    </row>
    <row r="787" ht="9.75" customHeight="1">
      <c r="A787" s="184"/>
      <c r="B787" s="183"/>
      <c r="C787" s="106"/>
      <c r="D787" s="106"/>
      <c r="E787" s="185"/>
    </row>
    <row r="788" ht="9.75" customHeight="1">
      <c r="A788" s="184"/>
      <c r="B788" s="183"/>
      <c r="C788" s="106"/>
      <c r="D788" s="106"/>
      <c r="E788" s="185"/>
    </row>
    <row r="789" ht="9.75" customHeight="1">
      <c r="A789" s="184"/>
      <c r="B789" s="183"/>
      <c r="C789" s="106"/>
      <c r="D789" s="106"/>
      <c r="E789" s="185"/>
    </row>
    <row r="790" ht="9.75" customHeight="1">
      <c r="A790" s="184"/>
      <c r="B790" s="183"/>
      <c r="C790" s="106"/>
      <c r="D790" s="106"/>
      <c r="E790" s="185"/>
    </row>
    <row r="791" ht="9.75" customHeight="1">
      <c r="A791" s="184"/>
      <c r="B791" s="183"/>
      <c r="C791" s="106"/>
      <c r="D791" s="106"/>
      <c r="E791" s="185"/>
    </row>
    <row r="792" ht="9.75" customHeight="1">
      <c r="A792" s="184"/>
      <c r="B792" s="183"/>
      <c r="C792" s="106"/>
      <c r="D792" s="106"/>
      <c r="E792" s="185"/>
    </row>
    <row r="793" ht="9.75" customHeight="1">
      <c r="A793" s="184"/>
      <c r="B793" s="183"/>
      <c r="C793" s="106"/>
      <c r="D793" s="106"/>
      <c r="E793" s="185"/>
    </row>
    <row r="794" ht="9.75" customHeight="1">
      <c r="A794" s="184"/>
      <c r="B794" s="183"/>
      <c r="C794" s="106"/>
      <c r="D794" s="106"/>
      <c r="E794" s="185"/>
    </row>
    <row r="795" ht="9.75" customHeight="1">
      <c r="A795" s="184"/>
      <c r="B795" s="183"/>
      <c r="C795" s="106"/>
      <c r="D795" s="106"/>
      <c r="E795" s="185"/>
    </row>
    <row r="796" ht="9.75" customHeight="1">
      <c r="A796" s="184"/>
      <c r="B796" s="183"/>
      <c r="C796" s="106"/>
      <c r="D796" s="106"/>
      <c r="E796" s="185"/>
    </row>
    <row r="797" ht="9.75" customHeight="1">
      <c r="A797" s="184"/>
      <c r="B797" s="183"/>
      <c r="C797" s="106"/>
      <c r="D797" s="106"/>
      <c r="E797" s="185"/>
    </row>
    <row r="798" ht="9.75" customHeight="1">
      <c r="A798" s="184"/>
      <c r="B798" s="183"/>
      <c r="C798" s="106"/>
      <c r="D798" s="106"/>
      <c r="E798" s="185"/>
    </row>
    <row r="799" ht="9.75" customHeight="1">
      <c r="A799" s="184"/>
      <c r="B799" s="183"/>
      <c r="C799" s="106"/>
      <c r="D799" s="106"/>
      <c r="E799" s="185"/>
    </row>
    <row r="800" ht="9.75" customHeight="1">
      <c r="A800" s="184"/>
      <c r="B800" s="183"/>
      <c r="C800" s="106"/>
      <c r="D800" s="106"/>
      <c r="E800" s="185"/>
    </row>
    <row r="801" ht="9.75" customHeight="1">
      <c r="A801" s="184"/>
      <c r="B801" s="183"/>
      <c r="C801" s="106"/>
      <c r="D801" s="106"/>
      <c r="E801" s="185"/>
    </row>
    <row r="802" ht="9.75" customHeight="1">
      <c r="A802" s="184"/>
      <c r="B802" s="183"/>
      <c r="C802" s="106"/>
      <c r="D802" s="106"/>
      <c r="E802" s="185"/>
    </row>
    <row r="803" ht="9.75" customHeight="1">
      <c r="A803" s="184"/>
      <c r="B803" s="183"/>
      <c r="C803" s="106"/>
      <c r="D803" s="106"/>
      <c r="E803" s="185"/>
    </row>
    <row r="804" ht="9.75" customHeight="1">
      <c r="A804" s="184"/>
      <c r="B804" s="183"/>
      <c r="C804" s="106"/>
      <c r="D804" s="106"/>
      <c r="E804" s="185"/>
    </row>
    <row r="805" ht="9.75" customHeight="1">
      <c r="A805" s="184"/>
      <c r="B805" s="183"/>
      <c r="C805" s="106"/>
      <c r="D805" s="106"/>
      <c r="E805" s="185"/>
    </row>
    <row r="806" ht="9.75" customHeight="1">
      <c r="A806" s="184"/>
      <c r="B806" s="183"/>
      <c r="C806" s="106"/>
      <c r="D806" s="106"/>
      <c r="E806" s="185"/>
    </row>
    <row r="807" ht="9.75" customHeight="1">
      <c r="A807" s="184"/>
      <c r="B807" s="183"/>
      <c r="C807" s="106"/>
      <c r="D807" s="106"/>
      <c r="E807" s="185"/>
    </row>
    <row r="808" ht="9.75" customHeight="1">
      <c r="A808" s="184"/>
      <c r="B808" s="183"/>
      <c r="C808" s="106"/>
      <c r="D808" s="106"/>
      <c r="E808" s="185"/>
    </row>
    <row r="809" ht="9.75" customHeight="1">
      <c r="A809" s="184"/>
      <c r="B809" s="183"/>
      <c r="C809" s="106"/>
      <c r="D809" s="106"/>
      <c r="E809" s="185"/>
    </row>
    <row r="810" ht="9.75" customHeight="1">
      <c r="A810" s="184"/>
      <c r="B810" s="183"/>
      <c r="C810" s="106"/>
      <c r="D810" s="106"/>
      <c r="E810" s="185"/>
    </row>
    <row r="811" ht="9.75" customHeight="1">
      <c r="A811" s="184"/>
      <c r="B811" s="183"/>
      <c r="C811" s="106"/>
      <c r="D811" s="106"/>
      <c r="E811" s="185"/>
    </row>
    <row r="812" ht="9.75" customHeight="1">
      <c r="A812" s="184"/>
      <c r="B812" s="183"/>
      <c r="C812" s="106"/>
      <c r="D812" s="106"/>
      <c r="E812" s="185"/>
    </row>
    <row r="813" ht="9.75" customHeight="1">
      <c r="A813" s="184"/>
      <c r="B813" s="183"/>
      <c r="C813" s="106"/>
      <c r="D813" s="106"/>
      <c r="E813" s="185"/>
    </row>
    <row r="814" ht="9.75" customHeight="1">
      <c r="A814" s="184"/>
      <c r="B814" s="183"/>
      <c r="C814" s="106"/>
      <c r="D814" s="106"/>
      <c r="E814" s="185"/>
    </row>
    <row r="815" ht="9.75" customHeight="1">
      <c r="A815" s="184"/>
      <c r="B815" s="183"/>
      <c r="C815" s="106"/>
      <c r="D815" s="106"/>
      <c r="E815" s="185"/>
    </row>
    <row r="816" ht="9.75" customHeight="1">
      <c r="A816" s="184"/>
      <c r="B816" s="183"/>
      <c r="C816" s="106"/>
      <c r="D816" s="106"/>
      <c r="E816" s="185"/>
    </row>
    <row r="817" ht="9.75" customHeight="1">
      <c r="A817" s="184"/>
      <c r="B817" s="183"/>
      <c r="C817" s="106"/>
      <c r="D817" s="106"/>
      <c r="E817" s="185"/>
    </row>
    <row r="818" ht="9.75" customHeight="1">
      <c r="A818" s="184"/>
      <c r="B818" s="183"/>
      <c r="C818" s="106"/>
      <c r="D818" s="106"/>
      <c r="E818" s="185"/>
    </row>
    <row r="819" ht="9.75" customHeight="1">
      <c r="A819" s="184"/>
      <c r="B819" s="183"/>
      <c r="C819" s="106"/>
      <c r="D819" s="106"/>
      <c r="E819" s="185"/>
    </row>
    <row r="820" ht="9.75" customHeight="1">
      <c r="A820" s="184"/>
      <c r="B820" s="183"/>
      <c r="C820" s="106"/>
      <c r="D820" s="106"/>
      <c r="E820" s="185"/>
    </row>
    <row r="821" ht="9.75" customHeight="1">
      <c r="A821" s="184"/>
      <c r="B821" s="183"/>
      <c r="C821" s="106"/>
      <c r="D821" s="106"/>
      <c r="E821" s="185"/>
    </row>
    <row r="822" ht="9.75" customHeight="1">
      <c r="A822" s="184"/>
      <c r="B822" s="183"/>
      <c r="C822" s="106"/>
      <c r="D822" s="106"/>
      <c r="E822" s="185"/>
    </row>
    <row r="823" ht="9.75" customHeight="1">
      <c r="A823" s="184"/>
      <c r="B823" s="183"/>
      <c r="C823" s="106"/>
      <c r="D823" s="106"/>
      <c r="E823" s="185"/>
    </row>
    <row r="824" ht="9.75" customHeight="1">
      <c r="A824" s="184"/>
      <c r="B824" s="183"/>
      <c r="C824" s="106"/>
      <c r="D824" s="106"/>
      <c r="E824" s="185"/>
    </row>
    <row r="825" ht="9.75" customHeight="1">
      <c r="A825" s="184"/>
      <c r="B825" s="183"/>
      <c r="C825" s="106"/>
      <c r="D825" s="106"/>
      <c r="E825" s="185"/>
    </row>
    <row r="826" ht="9.75" customHeight="1">
      <c r="A826" s="184"/>
      <c r="B826" s="183"/>
      <c r="C826" s="106"/>
      <c r="D826" s="106"/>
      <c r="E826" s="185"/>
    </row>
    <row r="827" ht="9.75" customHeight="1">
      <c r="A827" s="184"/>
      <c r="B827" s="183"/>
      <c r="C827" s="106"/>
      <c r="D827" s="106"/>
      <c r="E827" s="185"/>
    </row>
    <row r="828" ht="9.75" customHeight="1">
      <c r="A828" s="184"/>
      <c r="B828" s="183"/>
      <c r="C828" s="106"/>
      <c r="D828" s="106"/>
      <c r="E828" s="185"/>
    </row>
    <row r="829" ht="9.75" customHeight="1">
      <c r="A829" s="184"/>
      <c r="B829" s="183"/>
      <c r="C829" s="106"/>
      <c r="D829" s="106"/>
      <c r="E829" s="185"/>
    </row>
    <row r="830" ht="9.75" customHeight="1">
      <c r="A830" s="184"/>
      <c r="B830" s="183"/>
      <c r="C830" s="106"/>
      <c r="D830" s="106"/>
      <c r="E830" s="185"/>
    </row>
    <row r="831" ht="9.75" customHeight="1">
      <c r="A831" s="184"/>
      <c r="B831" s="183"/>
      <c r="C831" s="106"/>
      <c r="D831" s="106"/>
      <c r="E831" s="185"/>
    </row>
    <row r="832" ht="9.75" customHeight="1">
      <c r="A832" s="184"/>
      <c r="B832" s="183"/>
      <c r="C832" s="106"/>
      <c r="D832" s="106"/>
      <c r="E832" s="185"/>
    </row>
    <row r="833" ht="9.75" customHeight="1">
      <c r="A833" s="184"/>
      <c r="B833" s="183"/>
      <c r="C833" s="106"/>
      <c r="D833" s="106"/>
      <c r="E833" s="185"/>
    </row>
    <row r="834" ht="9.75" customHeight="1">
      <c r="A834" s="184"/>
      <c r="B834" s="183"/>
      <c r="C834" s="106"/>
      <c r="D834" s="106"/>
      <c r="E834" s="185"/>
    </row>
    <row r="835" ht="9.75" customHeight="1">
      <c r="A835" s="184"/>
      <c r="B835" s="183"/>
      <c r="C835" s="106"/>
      <c r="D835" s="106"/>
      <c r="E835" s="185"/>
    </row>
    <row r="836" ht="9.75" customHeight="1">
      <c r="A836" s="184"/>
      <c r="B836" s="183"/>
      <c r="C836" s="106"/>
      <c r="D836" s="106"/>
      <c r="E836" s="185"/>
    </row>
    <row r="837" ht="9.75" customHeight="1">
      <c r="A837" s="184"/>
      <c r="B837" s="183"/>
      <c r="C837" s="106"/>
      <c r="D837" s="106"/>
      <c r="E837" s="185"/>
    </row>
    <row r="838" ht="9.75" customHeight="1">
      <c r="A838" s="184"/>
      <c r="B838" s="183"/>
      <c r="C838" s="106"/>
      <c r="D838" s="106"/>
      <c r="E838" s="185"/>
    </row>
    <row r="839" ht="9.75" customHeight="1">
      <c r="A839" s="184"/>
      <c r="B839" s="183"/>
      <c r="C839" s="106"/>
      <c r="D839" s="106"/>
      <c r="E839" s="185"/>
    </row>
    <row r="840" ht="9.75" customHeight="1">
      <c r="A840" s="184"/>
      <c r="B840" s="183"/>
      <c r="C840" s="106"/>
      <c r="D840" s="106"/>
      <c r="E840" s="185"/>
    </row>
    <row r="841" ht="9.75" customHeight="1">
      <c r="A841" s="184"/>
      <c r="B841" s="183"/>
      <c r="C841" s="106"/>
      <c r="D841" s="106"/>
      <c r="E841" s="185"/>
    </row>
    <row r="842" ht="9.75" customHeight="1">
      <c r="A842" s="184"/>
      <c r="B842" s="183"/>
      <c r="C842" s="106"/>
      <c r="D842" s="106"/>
      <c r="E842" s="185"/>
    </row>
    <row r="843" ht="9.75" customHeight="1">
      <c r="A843" s="184"/>
      <c r="B843" s="183"/>
      <c r="C843" s="106"/>
      <c r="D843" s="106"/>
      <c r="E843" s="185"/>
    </row>
    <row r="844" ht="9.75" customHeight="1">
      <c r="A844" s="184"/>
      <c r="B844" s="183"/>
      <c r="C844" s="106"/>
      <c r="D844" s="106"/>
      <c r="E844" s="185"/>
    </row>
    <row r="845" ht="9.75" customHeight="1">
      <c r="A845" s="184"/>
      <c r="B845" s="183"/>
      <c r="C845" s="106"/>
      <c r="D845" s="106"/>
      <c r="E845" s="185"/>
    </row>
    <row r="846" ht="9.75" customHeight="1">
      <c r="A846" s="184"/>
      <c r="B846" s="183"/>
      <c r="C846" s="106"/>
      <c r="D846" s="106"/>
      <c r="E846" s="185"/>
    </row>
    <row r="847" ht="9.75" customHeight="1">
      <c r="A847" s="184"/>
      <c r="B847" s="183"/>
      <c r="C847" s="106"/>
      <c r="D847" s="106"/>
      <c r="E847" s="185"/>
    </row>
    <row r="848" ht="9.75" customHeight="1">
      <c r="A848" s="184"/>
      <c r="B848" s="183"/>
      <c r="C848" s="106"/>
      <c r="D848" s="106"/>
      <c r="E848" s="185"/>
    </row>
    <row r="849" ht="9.75" customHeight="1">
      <c r="A849" s="184"/>
      <c r="B849" s="183"/>
      <c r="C849" s="106"/>
      <c r="D849" s="106"/>
      <c r="E849" s="185"/>
    </row>
    <row r="850" ht="9.75" customHeight="1">
      <c r="A850" s="184"/>
      <c r="B850" s="183"/>
      <c r="C850" s="106"/>
      <c r="D850" s="106"/>
      <c r="E850" s="185"/>
    </row>
    <row r="851" ht="9.75" customHeight="1">
      <c r="A851" s="184"/>
      <c r="B851" s="183"/>
      <c r="C851" s="106"/>
      <c r="D851" s="106"/>
      <c r="E851" s="185"/>
    </row>
    <row r="852" ht="9.75" customHeight="1">
      <c r="A852" s="184"/>
      <c r="B852" s="183"/>
      <c r="C852" s="106"/>
      <c r="D852" s="106"/>
      <c r="E852" s="185"/>
    </row>
    <row r="853" ht="9.75" customHeight="1">
      <c r="A853" s="184"/>
      <c r="B853" s="183"/>
      <c r="C853" s="106"/>
      <c r="D853" s="106"/>
      <c r="E853" s="185"/>
    </row>
    <row r="854" ht="9.75" customHeight="1">
      <c r="A854" s="184"/>
      <c r="B854" s="183"/>
      <c r="C854" s="106"/>
      <c r="D854" s="106"/>
      <c r="E854" s="185"/>
    </row>
    <row r="855" ht="9.75" customHeight="1">
      <c r="A855" s="184"/>
      <c r="B855" s="183"/>
      <c r="C855" s="106"/>
      <c r="D855" s="106"/>
      <c r="E855" s="185"/>
    </row>
    <row r="856" ht="9.75" customHeight="1">
      <c r="A856" s="184"/>
      <c r="B856" s="183"/>
      <c r="C856" s="106"/>
      <c r="D856" s="106"/>
      <c r="E856" s="185"/>
    </row>
    <row r="857" ht="9.75" customHeight="1">
      <c r="A857" s="184"/>
      <c r="B857" s="183"/>
      <c r="C857" s="106"/>
      <c r="D857" s="106"/>
      <c r="E857" s="185"/>
    </row>
    <row r="858" ht="9.75" customHeight="1">
      <c r="A858" s="184"/>
      <c r="B858" s="183"/>
      <c r="C858" s="106"/>
      <c r="D858" s="106"/>
      <c r="E858" s="185"/>
    </row>
    <row r="859" ht="9.75" customHeight="1">
      <c r="A859" s="184"/>
      <c r="B859" s="183"/>
      <c r="C859" s="106"/>
      <c r="D859" s="106"/>
      <c r="E859" s="185"/>
    </row>
    <row r="860" ht="9.75" customHeight="1">
      <c r="A860" s="184"/>
      <c r="B860" s="183"/>
      <c r="C860" s="106"/>
      <c r="D860" s="106"/>
      <c r="E860" s="185"/>
    </row>
    <row r="861" ht="9.75" customHeight="1">
      <c r="A861" s="184"/>
      <c r="B861" s="183"/>
      <c r="C861" s="106"/>
      <c r="D861" s="106"/>
      <c r="E861" s="185"/>
    </row>
    <row r="862" ht="9.75" customHeight="1">
      <c r="A862" s="184"/>
      <c r="B862" s="183"/>
      <c r="C862" s="106"/>
      <c r="D862" s="106"/>
      <c r="E862" s="185"/>
    </row>
    <row r="863" ht="9.75" customHeight="1">
      <c r="A863" s="184"/>
      <c r="B863" s="183"/>
      <c r="C863" s="106"/>
      <c r="D863" s="106"/>
      <c r="E863" s="185"/>
    </row>
    <row r="864" ht="9.75" customHeight="1">
      <c r="A864" s="184"/>
      <c r="B864" s="183"/>
      <c r="C864" s="106"/>
      <c r="D864" s="106"/>
      <c r="E864" s="185"/>
    </row>
    <row r="865" ht="9.75" customHeight="1">
      <c r="A865" s="184"/>
      <c r="B865" s="183"/>
      <c r="C865" s="106"/>
      <c r="D865" s="106"/>
      <c r="E865" s="185"/>
    </row>
    <row r="866" ht="9.75" customHeight="1">
      <c r="A866" s="184"/>
      <c r="B866" s="183"/>
      <c r="C866" s="106"/>
      <c r="D866" s="106"/>
      <c r="E866" s="185"/>
    </row>
    <row r="867" ht="9.75" customHeight="1">
      <c r="A867" s="184"/>
      <c r="B867" s="183"/>
      <c r="C867" s="106"/>
      <c r="D867" s="106"/>
      <c r="E867" s="185"/>
    </row>
    <row r="868" ht="9.75" customHeight="1">
      <c r="A868" s="184"/>
      <c r="B868" s="183"/>
      <c r="C868" s="106"/>
      <c r="D868" s="106"/>
      <c r="E868" s="185"/>
    </row>
    <row r="869" ht="9.75" customHeight="1">
      <c r="A869" s="184"/>
      <c r="B869" s="183"/>
      <c r="C869" s="106"/>
      <c r="D869" s="106"/>
      <c r="E869" s="185"/>
    </row>
    <row r="870" ht="9.75" customHeight="1">
      <c r="A870" s="184"/>
      <c r="B870" s="183"/>
      <c r="C870" s="106"/>
      <c r="D870" s="106"/>
      <c r="E870" s="185"/>
    </row>
    <row r="871" ht="9.75" customHeight="1">
      <c r="A871" s="184"/>
      <c r="B871" s="183"/>
      <c r="C871" s="106"/>
      <c r="D871" s="106"/>
      <c r="E871" s="185"/>
    </row>
    <row r="872" ht="9.75" customHeight="1">
      <c r="A872" s="184"/>
      <c r="B872" s="183"/>
      <c r="C872" s="106"/>
      <c r="D872" s="106"/>
      <c r="E872" s="185"/>
    </row>
    <row r="873" ht="9.75" customHeight="1">
      <c r="A873" s="184"/>
      <c r="B873" s="183"/>
      <c r="C873" s="106"/>
      <c r="D873" s="106"/>
      <c r="E873" s="185"/>
    </row>
    <row r="874" ht="9.75" customHeight="1">
      <c r="A874" s="184"/>
      <c r="B874" s="183"/>
      <c r="C874" s="106"/>
      <c r="D874" s="106"/>
      <c r="E874" s="185"/>
    </row>
    <row r="875" ht="9.75" customHeight="1">
      <c r="A875" s="184"/>
      <c r="B875" s="183"/>
      <c r="C875" s="106"/>
      <c r="D875" s="106"/>
      <c r="E875" s="185"/>
    </row>
    <row r="876" ht="9.75" customHeight="1">
      <c r="A876" s="184"/>
      <c r="B876" s="183"/>
      <c r="C876" s="106"/>
      <c r="D876" s="106"/>
      <c r="E876" s="185"/>
    </row>
    <row r="877" ht="9.75" customHeight="1">
      <c r="A877" s="184"/>
      <c r="B877" s="183"/>
      <c r="C877" s="106"/>
      <c r="D877" s="106"/>
      <c r="E877" s="185"/>
    </row>
    <row r="878" ht="9.75" customHeight="1">
      <c r="A878" s="184"/>
      <c r="B878" s="183"/>
      <c r="C878" s="106"/>
      <c r="D878" s="106"/>
      <c r="E878" s="185"/>
    </row>
    <row r="879" ht="9.75" customHeight="1">
      <c r="A879" s="184"/>
      <c r="B879" s="183"/>
      <c r="C879" s="106"/>
      <c r="D879" s="106"/>
      <c r="E879" s="185"/>
    </row>
    <row r="880" ht="9.75" customHeight="1">
      <c r="A880" s="184"/>
      <c r="B880" s="183"/>
      <c r="C880" s="106"/>
      <c r="D880" s="106"/>
      <c r="E880" s="185"/>
    </row>
    <row r="881" ht="9.75" customHeight="1">
      <c r="A881" s="184"/>
      <c r="B881" s="183"/>
      <c r="C881" s="106"/>
      <c r="D881" s="106"/>
      <c r="E881" s="185"/>
    </row>
    <row r="882" ht="9.75" customHeight="1">
      <c r="A882" s="184"/>
      <c r="B882" s="183"/>
      <c r="C882" s="106"/>
      <c r="D882" s="106"/>
      <c r="E882" s="185"/>
    </row>
    <row r="883" ht="9.75" customHeight="1">
      <c r="A883" s="184"/>
      <c r="B883" s="183"/>
      <c r="C883" s="106"/>
      <c r="D883" s="106"/>
      <c r="E883" s="185"/>
    </row>
    <row r="884" ht="9.75" customHeight="1">
      <c r="A884" s="184"/>
      <c r="B884" s="183"/>
      <c r="C884" s="106"/>
      <c r="D884" s="106"/>
      <c r="E884" s="185"/>
    </row>
    <row r="885" ht="9.75" customHeight="1">
      <c r="A885" s="184"/>
      <c r="B885" s="183"/>
      <c r="C885" s="106"/>
      <c r="D885" s="106"/>
      <c r="E885" s="185"/>
    </row>
    <row r="886" ht="9.75" customHeight="1">
      <c r="A886" s="184"/>
      <c r="B886" s="183"/>
      <c r="C886" s="106"/>
      <c r="D886" s="106"/>
      <c r="E886" s="185"/>
    </row>
    <row r="887" ht="9.75" customHeight="1">
      <c r="A887" s="184"/>
      <c r="B887" s="183"/>
      <c r="C887" s="106"/>
      <c r="D887" s="106"/>
      <c r="E887" s="185"/>
    </row>
    <row r="888" ht="9.75" customHeight="1">
      <c r="A888" s="184"/>
      <c r="B888" s="183"/>
      <c r="C888" s="106"/>
      <c r="D888" s="106"/>
      <c r="E888" s="185"/>
    </row>
    <row r="889" ht="9.75" customHeight="1">
      <c r="A889" s="184"/>
      <c r="B889" s="183"/>
      <c r="C889" s="106"/>
      <c r="D889" s="106"/>
      <c r="E889" s="185"/>
    </row>
    <row r="890" ht="9.75" customHeight="1">
      <c r="A890" s="184"/>
      <c r="B890" s="183"/>
      <c r="C890" s="106"/>
      <c r="D890" s="106"/>
      <c r="E890" s="185"/>
    </row>
    <row r="891" ht="9.75" customHeight="1">
      <c r="A891" s="184"/>
      <c r="B891" s="183"/>
      <c r="C891" s="106"/>
      <c r="D891" s="106"/>
      <c r="E891" s="185"/>
    </row>
    <row r="892" ht="9.75" customHeight="1">
      <c r="A892" s="184"/>
      <c r="B892" s="183"/>
      <c r="C892" s="106"/>
      <c r="D892" s="106"/>
      <c r="E892" s="185"/>
    </row>
    <row r="893" ht="9.75" customHeight="1">
      <c r="A893" s="184"/>
      <c r="B893" s="183"/>
      <c r="C893" s="106"/>
      <c r="D893" s="106"/>
      <c r="E893" s="185"/>
    </row>
    <row r="894" ht="9.75" customHeight="1">
      <c r="A894" s="184"/>
      <c r="B894" s="183"/>
      <c r="C894" s="106"/>
      <c r="D894" s="106"/>
      <c r="E894" s="185"/>
    </row>
    <row r="895" ht="9.75" customHeight="1">
      <c r="A895" s="184"/>
      <c r="B895" s="183"/>
      <c r="C895" s="106"/>
      <c r="D895" s="106"/>
      <c r="E895" s="185"/>
    </row>
    <row r="896" ht="9.75" customHeight="1">
      <c r="A896" s="184"/>
      <c r="B896" s="183"/>
      <c r="C896" s="106"/>
      <c r="D896" s="106"/>
      <c r="E896" s="185"/>
    </row>
    <row r="897" ht="9.75" customHeight="1">
      <c r="A897" s="184"/>
      <c r="B897" s="183"/>
      <c r="C897" s="106"/>
      <c r="D897" s="106"/>
      <c r="E897" s="185"/>
    </row>
    <row r="898" ht="9.75" customHeight="1">
      <c r="A898" s="184"/>
      <c r="B898" s="183"/>
      <c r="C898" s="106"/>
      <c r="D898" s="106"/>
      <c r="E898" s="185"/>
    </row>
    <row r="899" ht="9.75" customHeight="1">
      <c r="A899" s="184"/>
      <c r="B899" s="183"/>
      <c r="C899" s="106"/>
      <c r="D899" s="106"/>
      <c r="E899" s="185"/>
    </row>
    <row r="900" ht="9.75" customHeight="1">
      <c r="A900" s="184"/>
      <c r="B900" s="183"/>
      <c r="C900" s="106"/>
      <c r="D900" s="106"/>
      <c r="E900" s="185"/>
    </row>
    <row r="901" ht="9.75" customHeight="1">
      <c r="A901" s="184"/>
      <c r="B901" s="183"/>
      <c r="C901" s="106"/>
      <c r="D901" s="106"/>
      <c r="E901" s="185"/>
    </row>
    <row r="902" ht="9.75" customHeight="1">
      <c r="A902" s="184"/>
      <c r="B902" s="183"/>
      <c r="C902" s="106"/>
      <c r="D902" s="106"/>
      <c r="E902" s="185"/>
    </row>
    <row r="903" ht="9.75" customHeight="1">
      <c r="A903" s="184"/>
      <c r="B903" s="183"/>
      <c r="C903" s="106"/>
      <c r="D903" s="106"/>
      <c r="E903" s="185"/>
    </row>
    <row r="904" ht="9.75" customHeight="1">
      <c r="A904" s="184"/>
      <c r="B904" s="183"/>
      <c r="C904" s="106"/>
      <c r="D904" s="106"/>
      <c r="E904" s="185"/>
    </row>
    <row r="905" ht="9.75" customHeight="1">
      <c r="A905" s="184"/>
      <c r="B905" s="183"/>
      <c r="C905" s="106"/>
      <c r="D905" s="106"/>
      <c r="E905" s="185"/>
    </row>
    <row r="906" ht="9.75" customHeight="1">
      <c r="A906" s="184"/>
      <c r="B906" s="183"/>
      <c r="C906" s="106"/>
      <c r="D906" s="106"/>
      <c r="E906" s="185"/>
    </row>
    <row r="907" ht="9.75" customHeight="1">
      <c r="A907" s="184"/>
      <c r="B907" s="183"/>
      <c r="C907" s="106"/>
      <c r="D907" s="106"/>
      <c r="E907" s="185"/>
    </row>
    <row r="908" ht="9.75" customHeight="1">
      <c r="A908" s="184"/>
      <c r="B908" s="183"/>
      <c r="C908" s="106"/>
      <c r="D908" s="106"/>
      <c r="E908" s="185"/>
    </row>
    <row r="909" ht="9.75" customHeight="1">
      <c r="A909" s="184"/>
      <c r="B909" s="183"/>
      <c r="C909" s="106"/>
      <c r="D909" s="106"/>
      <c r="E909" s="185"/>
    </row>
    <row r="910" ht="9.75" customHeight="1">
      <c r="A910" s="184"/>
      <c r="B910" s="183"/>
      <c r="C910" s="106"/>
      <c r="D910" s="106"/>
      <c r="E910" s="185"/>
    </row>
    <row r="911" ht="9.75" customHeight="1">
      <c r="A911" s="184"/>
      <c r="B911" s="183"/>
      <c r="C911" s="106"/>
      <c r="D911" s="106"/>
      <c r="E911" s="185"/>
    </row>
    <row r="912" ht="9.75" customHeight="1">
      <c r="A912" s="184"/>
      <c r="B912" s="183"/>
      <c r="C912" s="106"/>
      <c r="D912" s="106"/>
      <c r="E912" s="185"/>
    </row>
    <row r="913" ht="9.75" customHeight="1">
      <c r="A913" s="184"/>
      <c r="B913" s="183"/>
      <c r="C913" s="106"/>
      <c r="D913" s="106"/>
      <c r="E913" s="185"/>
    </row>
    <row r="914" ht="9.75" customHeight="1">
      <c r="A914" s="184"/>
      <c r="B914" s="183"/>
      <c r="C914" s="106"/>
      <c r="D914" s="106"/>
      <c r="E914" s="185"/>
    </row>
    <row r="915" ht="9.75" customHeight="1">
      <c r="A915" s="184"/>
      <c r="B915" s="183"/>
      <c r="C915" s="106"/>
      <c r="D915" s="106"/>
      <c r="E915" s="185"/>
    </row>
    <row r="916" ht="9.75" customHeight="1">
      <c r="A916" s="184"/>
      <c r="B916" s="183"/>
      <c r="C916" s="106"/>
      <c r="D916" s="106"/>
      <c r="E916" s="185"/>
    </row>
    <row r="917" ht="9.75" customHeight="1">
      <c r="A917" s="184"/>
      <c r="B917" s="183"/>
      <c r="C917" s="106"/>
      <c r="D917" s="106"/>
      <c r="E917" s="185"/>
    </row>
    <row r="918" ht="9.75" customHeight="1">
      <c r="A918" s="184"/>
      <c r="B918" s="183"/>
      <c r="C918" s="106"/>
      <c r="D918" s="106"/>
      <c r="E918" s="185"/>
    </row>
    <row r="919" ht="9.75" customHeight="1">
      <c r="A919" s="184"/>
      <c r="B919" s="183"/>
      <c r="C919" s="106"/>
      <c r="D919" s="106"/>
      <c r="E919" s="185"/>
    </row>
    <row r="920" ht="9.75" customHeight="1">
      <c r="A920" s="184"/>
      <c r="B920" s="183"/>
      <c r="C920" s="106"/>
      <c r="D920" s="106"/>
      <c r="E920" s="185"/>
    </row>
    <row r="921" ht="9.75" customHeight="1">
      <c r="A921" s="184"/>
      <c r="B921" s="183"/>
      <c r="C921" s="106"/>
      <c r="D921" s="106"/>
      <c r="E921" s="185"/>
    </row>
    <row r="922" ht="9.75" customHeight="1">
      <c r="A922" s="184"/>
      <c r="B922" s="183"/>
      <c r="C922" s="106"/>
      <c r="D922" s="106"/>
      <c r="E922" s="185"/>
    </row>
    <row r="923" ht="9.75" customHeight="1">
      <c r="A923" s="184"/>
      <c r="B923" s="183"/>
      <c r="C923" s="106"/>
      <c r="D923" s="106"/>
      <c r="E923" s="185"/>
    </row>
    <row r="924" ht="9.75" customHeight="1">
      <c r="A924" s="184"/>
      <c r="B924" s="183"/>
      <c r="C924" s="106"/>
      <c r="D924" s="106"/>
      <c r="E924" s="185"/>
    </row>
    <row r="925" ht="9.75" customHeight="1">
      <c r="A925" s="184"/>
      <c r="B925" s="183"/>
      <c r="C925" s="106"/>
      <c r="D925" s="106"/>
      <c r="E925" s="185"/>
    </row>
    <row r="926" ht="9.75" customHeight="1">
      <c r="A926" s="184"/>
      <c r="B926" s="183"/>
      <c r="C926" s="106"/>
      <c r="D926" s="106"/>
      <c r="E926" s="185"/>
    </row>
    <row r="927" ht="9.75" customHeight="1">
      <c r="A927" s="184"/>
      <c r="B927" s="183"/>
      <c r="C927" s="106"/>
      <c r="D927" s="106"/>
      <c r="E927" s="185"/>
    </row>
    <row r="928" ht="9.75" customHeight="1">
      <c r="A928" s="184"/>
      <c r="B928" s="183"/>
      <c r="C928" s="106"/>
      <c r="D928" s="106"/>
      <c r="E928" s="185"/>
    </row>
    <row r="929" ht="9.75" customHeight="1">
      <c r="A929" s="184"/>
      <c r="B929" s="183"/>
      <c r="C929" s="106"/>
      <c r="D929" s="106"/>
      <c r="E929" s="185"/>
    </row>
    <row r="930" ht="9.75" customHeight="1">
      <c r="A930" s="184"/>
      <c r="B930" s="183"/>
      <c r="C930" s="106"/>
      <c r="D930" s="106"/>
      <c r="E930" s="185"/>
    </row>
    <row r="931" ht="9.75" customHeight="1">
      <c r="A931" s="184"/>
      <c r="B931" s="183"/>
      <c r="C931" s="106"/>
      <c r="D931" s="106"/>
      <c r="E931" s="185"/>
    </row>
    <row r="932" ht="9.75" customHeight="1">
      <c r="A932" s="184"/>
      <c r="B932" s="183"/>
      <c r="C932" s="106"/>
      <c r="D932" s="106"/>
      <c r="E932" s="185"/>
    </row>
    <row r="933" ht="9.75" customHeight="1">
      <c r="A933" s="184"/>
      <c r="B933" s="183"/>
      <c r="C933" s="106"/>
      <c r="D933" s="106"/>
      <c r="E933" s="185"/>
    </row>
    <row r="934" ht="9.75" customHeight="1">
      <c r="A934" s="184"/>
      <c r="B934" s="183"/>
      <c r="C934" s="106"/>
      <c r="D934" s="106"/>
      <c r="E934" s="185"/>
    </row>
    <row r="935" ht="9.75" customHeight="1">
      <c r="A935" s="184"/>
      <c r="B935" s="183"/>
      <c r="C935" s="106"/>
      <c r="D935" s="106"/>
      <c r="E935" s="185"/>
    </row>
    <row r="936" ht="9.75" customHeight="1">
      <c r="A936" s="184"/>
      <c r="B936" s="183"/>
      <c r="C936" s="106"/>
      <c r="D936" s="106"/>
      <c r="E936" s="185"/>
    </row>
    <row r="937" ht="9.75" customHeight="1">
      <c r="A937" s="184"/>
      <c r="B937" s="183"/>
      <c r="C937" s="106"/>
      <c r="D937" s="106"/>
      <c r="E937" s="185"/>
    </row>
    <row r="938" ht="9.75" customHeight="1">
      <c r="A938" s="184"/>
      <c r="B938" s="183"/>
      <c r="C938" s="106"/>
      <c r="D938" s="106"/>
      <c r="E938" s="185"/>
    </row>
    <row r="939" ht="9.75" customHeight="1">
      <c r="A939" s="184"/>
      <c r="B939" s="183"/>
      <c r="C939" s="106"/>
      <c r="D939" s="106"/>
      <c r="E939" s="185"/>
    </row>
    <row r="940" ht="9.75" customHeight="1">
      <c r="A940" s="184"/>
      <c r="B940" s="183"/>
      <c r="C940" s="106"/>
      <c r="D940" s="106"/>
      <c r="E940" s="185"/>
    </row>
    <row r="941" ht="9.75" customHeight="1">
      <c r="A941" s="184"/>
      <c r="B941" s="183"/>
      <c r="C941" s="106"/>
      <c r="D941" s="106"/>
      <c r="E941" s="185"/>
    </row>
    <row r="942" ht="9.75" customHeight="1">
      <c r="A942" s="184"/>
      <c r="B942" s="183"/>
      <c r="C942" s="106"/>
      <c r="D942" s="106"/>
      <c r="E942" s="185"/>
    </row>
    <row r="943" ht="9.75" customHeight="1">
      <c r="A943" s="184"/>
      <c r="B943" s="183"/>
      <c r="C943" s="106"/>
      <c r="D943" s="106"/>
      <c r="E943" s="185"/>
    </row>
    <row r="944" ht="9.75" customHeight="1">
      <c r="A944" s="184"/>
      <c r="B944" s="183"/>
      <c r="C944" s="106"/>
      <c r="D944" s="106"/>
      <c r="E944" s="185"/>
    </row>
    <row r="945" ht="9.75" customHeight="1">
      <c r="A945" s="184"/>
      <c r="B945" s="183"/>
      <c r="C945" s="106"/>
      <c r="D945" s="106"/>
      <c r="E945" s="185"/>
    </row>
    <row r="946" ht="9.75" customHeight="1">
      <c r="A946" s="184"/>
      <c r="B946" s="183"/>
      <c r="C946" s="106"/>
      <c r="D946" s="106"/>
      <c r="E946" s="185"/>
    </row>
    <row r="947" ht="9.75" customHeight="1">
      <c r="A947" s="184"/>
      <c r="B947" s="183"/>
      <c r="C947" s="106"/>
      <c r="D947" s="106"/>
      <c r="E947" s="185"/>
    </row>
    <row r="948" ht="9.75" customHeight="1">
      <c r="A948" s="184"/>
      <c r="B948" s="183"/>
      <c r="C948" s="106"/>
      <c r="D948" s="106"/>
      <c r="E948" s="185"/>
    </row>
    <row r="949" ht="9.75" customHeight="1">
      <c r="A949" s="184"/>
      <c r="B949" s="183"/>
      <c r="C949" s="106"/>
      <c r="D949" s="106"/>
      <c r="E949" s="185"/>
    </row>
    <row r="950" ht="9.75" customHeight="1">
      <c r="A950" s="184"/>
      <c r="B950" s="183"/>
      <c r="C950" s="106"/>
      <c r="D950" s="106"/>
      <c r="E950" s="185"/>
    </row>
    <row r="951" ht="9.75" customHeight="1">
      <c r="A951" s="184"/>
      <c r="B951" s="183"/>
      <c r="C951" s="106"/>
      <c r="D951" s="106"/>
      <c r="E951" s="185"/>
    </row>
    <row r="952" ht="9.75" customHeight="1">
      <c r="A952" s="184"/>
      <c r="B952" s="183"/>
      <c r="C952" s="106"/>
      <c r="D952" s="106"/>
      <c r="E952" s="185"/>
    </row>
    <row r="953" ht="9.75" customHeight="1">
      <c r="A953" s="184"/>
      <c r="B953" s="183"/>
      <c r="C953" s="106"/>
      <c r="D953" s="106"/>
      <c r="E953" s="185"/>
    </row>
    <row r="954" ht="9.75" customHeight="1">
      <c r="A954" s="184"/>
      <c r="B954" s="183"/>
      <c r="C954" s="106"/>
      <c r="D954" s="106"/>
      <c r="E954" s="185"/>
    </row>
    <row r="955" ht="9.75" customHeight="1">
      <c r="A955" s="184"/>
      <c r="B955" s="183"/>
      <c r="C955" s="106"/>
      <c r="D955" s="106"/>
      <c r="E955" s="185"/>
    </row>
    <row r="956" ht="9.75" customHeight="1">
      <c r="A956" s="184"/>
      <c r="B956" s="183"/>
      <c r="C956" s="106"/>
      <c r="D956" s="106"/>
      <c r="E956" s="185"/>
    </row>
    <row r="957" ht="9.75" customHeight="1">
      <c r="A957" s="184"/>
      <c r="B957" s="183"/>
      <c r="C957" s="106"/>
      <c r="D957" s="106"/>
      <c r="E957" s="185"/>
    </row>
    <row r="958" ht="9.75" customHeight="1">
      <c r="A958" s="184"/>
      <c r="B958" s="183"/>
      <c r="C958" s="106"/>
      <c r="D958" s="106"/>
      <c r="E958" s="185"/>
    </row>
    <row r="959" ht="9.75" customHeight="1">
      <c r="A959" s="184"/>
      <c r="B959" s="183"/>
      <c r="C959" s="106"/>
      <c r="D959" s="106"/>
      <c r="E959" s="185"/>
    </row>
    <row r="960" ht="9.75" customHeight="1">
      <c r="A960" s="184"/>
      <c r="B960" s="183"/>
      <c r="C960" s="106"/>
      <c r="D960" s="106"/>
      <c r="E960" s="185"/>
    </row>
    <row r="961" ht="9.75" customHeight="1">
      <c r="A961" s="184"/>
      <c r="B961" s="183"/>
      <c r="C961" s="106"/>
      <c r="D961" s="106"/>
      <c r="E961" s="185"/>
    </row>
    <row r="962" ht="9.75" customHeight="1">
      <c r="A962" s="184"/>
      <c r="B962" s="183"/>
      <c r="C962" s="106"/>
      <c r="D962" s="106"/>
      <c r="E962" s="185"/>
    </row>
    <row r="963" ht="9.75" customHeight="1">
      <c r="A963" s="184"/>
      <c r="B963" s="183"/>
      <c r="C963" s="106"/>
      <c r="D963" s="106"/>
      <c r="E963" s="185"/>
    </row>
    <row r="964" ht="9.75" customHeight="1">
      <c r="A964" s="184"/>
      <c r="B964" s="183"/>
      <c r="C964" s="106"/>
      <c r="D964" s="106"/>
      <c r="E964" s="185"/>
    </row>
    <row r="965" ht="9.75" customHeight="1">
      <c r="A965" s="184"/>
      <c r="B965" s="183"/>
      <c r="C965" s="106"/>
      <c r="D965" s="106"/>
      <c r="E965" s="185"/>
    </row>
    <row r="966" ht="9.75" customHeight="1">
      <c r="A966" s="184"/>
      <c r="B966" s="183"/>
      <c r="C966" s="106"/>
      <c r="D966" s="106"/>
      <c r="E966" s="185"/>
    </row>
    <row r="967" ht="9.75" customHeight="1">
      <c r="A967" s="184"/>
      <c r="B967" s="183"/>
      <c r="C967" s="106"/>
      <c r="D967" s="106"/>
      <c r="E967" s="185"/>
    </row>
    <row r="968" ht="9.75" customHeight="1">
      <c r="A968" s="184"/>
      <c r="B968" s="183"/>
      <c r="C968" s="106"/>
      <c r="D968" s="106"/>
      <c r="E968" s="185"/>
    </row>
    <row r="969" ht="9.75" customHeight="1">
      <c r="A969" s="184"/>
      <c r="B969" s="183"/>
      <c r="C969" s="106"/>
      <c r="D969" s="106"/>
      <c r="E969" s="185"/>
    </row>
    <row r="970" ht="9.75" customHeight="1">
      <c r="A970" s="184"/>
      <c r="B970" s="183"/>
      <c r="C970" s="106"/>
      <c r="D970" s="106"/>
      <c r="E970" s="185"/>
    </row>
    <row r="971" ht="9.75" customHeight="1">
      <c r="A971" s="184"/>
      <c r="B971" s="183"/>
      <c r="C971" s="106"/>
      <c r="D971" s="106"/>
      <c r="E971" s="185"/>
    </row>
    <row r="972" ht="9.75" customHeight="1">
      <c r="A972" s="184"/>
      <c r="B972" s="183"/>
      <c r="C972" s="106"/>
      <c r="D972" s="106"/>
      <c r="E972" s="185"/>
    </row>
    <row r="973" ht="9.75" customHeight="1">
      <c r="A973" s="184"/>
      <c r="B973" s="183"/>
      <c r="C973" s="106"/>
      <c r="D973" s="106"/>
      <c r="E973" s="185"/>
    </row>
    <row r="974" ht="9.75" customHeight="1">
      <c r="A974" s="184"/>
      <c r="B974" s="183"/>
      <c r="C974" s="106"/>
      <c r="D974" s="106"/>
      <c r="E974" s="185"/>
    </row>
    <row r="975" ht="9.75" customHeight="1">
      <c r="A975" s="184"/>
      <c r="B975" s="183"/>
      <c r="C975" s="106"/>
      <c r="D975" s="106"/>
      <c r="E975" s="185"/>
    </row>
    <row r="976" ht="9.75" customHeight="1">
      <c r="A976" s="184"/>
      <c r="B976" s="183"/>
      <c r="C976" s="106"/>
      <c r="D976" s="106"/>
      <c r="E976" s="185"/>
    </row>
    <row r="977" ht="9.75" customHeight="1">
      <c r="A977" s="184"/>
      <c r="B977" s="183"/>
      <c r="C977" s="106"/>
      <c r="D977" s="106"/>
      <c r="E977" s="185"/>
    </row>
    <row r="978" ht="9.75" customHeight="1">
      <c r="A978" s="184"/>
      <c r="B978" s="183"/>
      <c r="C978" s="106"/>
      <c r="D978" s="106"/>
      <c r="E978" s="185"/>
    </row>
    <row r="979" ht="9.75" customHeight="1">
      <c r="A979" s="184"/>
      <c r="B979" s="183"/>
      <c r="C979" s="106"/>
      <c r="D979" s="106"/>
      <c r="E979" s="185"/>
    </row>
    <row r="980" ht="9.75" customHeight="1">
      <c r="A980" s="184"/>
      <c r="B980" s="183"/>
      <c r="C980" s="106"/>
      <c r="D980" s="106"/>
      <c r="E980" s="185"/>
    </row>
    <row r="981" ht="9.75" customHeight="1">
      <c r="A981" s="184"/>
      <c r="B981" s="183"/>
      <c r="C981" s="106"/>
      <c r="D981" s="106"/>
      <c r="E981" s="185"/>
    </row>
    <row r="982" ht="9.75" customHeight="1">
      <c r="A982" s="184"/>
      <c r="B982" s="183"/>
      <c r="C982" s="106"/>
      <c r="D982" s="106"/>
      <c r="E982" s="185"/>
    </row>
    <row r="983" ht="9.75" customHeight="1">
      <c r="A983" s="184"/>
      <c r="B983" s="183"/>
      <c r="C983" s="106"/>
      <c r="D983" s="106"/>
      <c r="E983" s="185"/>
    </row>
    <row r="984" ht="9.75" customHeight="1">
      <c r="A984" s="184"/>
      <c r="B984" s="183"/>
      <c r="C984" s="106"/>
      <c r="D984" s="106"/>
      <c r="E984" s="185"/>
    </row>
    <row r="985" ht="9.75" customHeight="1">
      <c r="A985" s="184"/>
      <c r="B985" s="183"/>
      <c r="C985" s="106"/>
      <c r="D985" s="106"/>
      <c r="E985" s="185"/>
    </row>
    <row r="986" ht="9.75" customHeight="1">
      <c r="A986" s="184"/>
      <c r="B986" s="183"/>
      <c r="C986" s="106"/>
      <c r="D986" s="106"/>
      <c r="E986" s="185"/>
    </row>
    <row r="987" ht="9.75" customHeight="1">
      <c r="A987" s="184"/>
      <c r="B987" s="183"/>
      <c r="C987" s="106"/>
      <c r="D987" s="106"/>
      <c r="E987" s="185"/>
    </row>
    <row r="988" ht="9.75" customHeight="1">
      <c r="A988" s="184"/>
      <c r="B988" s="183"/>
      <c r="C988" s="106"/>
      <c r="D988" s="106"/>
      <c r="E988" s="185"/>
    </row>
    <row r="989" ht="9.75" customHeight="1">
      <c r="A989" s="184"/>
      <c r="B989" s="183"/>
      <c r="C989" s="106"/>
      <c r="D989" s="106"/>
      <c r="E989" s="185"/>
    </row>
    <row r="990" ht="9.75" customHeight="1">
      <c r="A990" s="184"/>
      <c r="B990" s="183"/>
      <c r="C990" s="106"/>
      <c r="D990" s="106"/>
      <c r="E990" s="185"/>
    </row>
    <row r="991" ht="9.75" customHeight="1">
      <c r="A991" s="184"/>
      <c r="B991" s="183"/>
      <c r="C991" s="106"/>
      <c r="D991" s="106"/>
      <c r="E991" s="185"/>
    </row>
    <row r="992" ht="9.75" customHeight="1">
      <c r="A992" s="184"/>
      <c r="B992" s="183"/>
      <c r="C992" s="106"/>
      <c r="D992" s="106"/>
      <c r="E992" s="185"/>
    </row>
    <row r="993" ht="9.75" customHeight="1">
      <c r="A993" s="184"/>
      <c r="B993" s="183"/>
      <c r="C993" s="106"/>
      <c r="D993" s="106"/>
      <c r="E993" s="185"/>
    </row>
    <row r="994" ht="9.75" customHeight="1">
      <c r="A994" s="184"/>
      <c r="B994" s="183"/>
      <c r="C994" s="106"/>
      <c r="D994" s="106"/>
      <c r="E994" s="185"/>
    </row>
    <row r="995" ht="9.75" customHeight="1">
      <c r="A995" s="184"/>
      <c r="B995" s="183"/>
      <c r="C995" s="106"/>
      <c r="D995" s="106"/>
      <c r="E995" s="185"/>
    </row>
    <row r="996" ht="9.75" customHeight="1">
      <c r="A996" s="184"/>
      <c r="B996" s="183"/>
      <c r="C996" s="106"/>
      <c r="D996" s="106"/>
      <c r="E996" s="185"/>
    </row>
    <row r="997" ht="9.75" customHeight="1">
      <c r="A997" s="184"/>
      <c r="B997" s="183"/>
      <c r="C997" s="106"/>
      <c r="D997" s="106"/>
      <c r="E997" s="185"/>
    </row>
    <row r="998" ht="9.75" customHeight="1">
      <c r="A998" s="184"/>
      <c r="B998" s="183"/>
      <c r="C998" s="106"/>
      <c r="D998" s="106"/>
      <c r="E998" s="185"/>
    </row>
    <row r="999" ht="9.75" customHeight="1">
      <c r="A999" s="184"/>
      <c r="B999" s="183"/>
      <c r="C999" s="106"/>
      <c r="D999" s="106"/>
      <c r="E999" s="185"/>
    </row>
    <row r="1000" ht="9.75" customHeight="1">
      <c r="A1000" s="184"/>
      <c r="B1000" s="183"/>
      <c r="C1000" s="106"/>
      <c r="D1000" s="106"/>
      <c r="E1000" s="185"/>
    </row>
  </sheetData>
  <mergeCells count="11">
    <mergeCell ref="H3:H4"/>
    <mergeCell ref="I3:I4"/>
    <mergeCell ref="O1:O2"/>
    <mergeCell ref="O3:O4"/>
    <mergeCell ref="A1:A2"/>
    <mergeCell ref="B1:N1"/>
    <mergeCell ref="B2:N2"/>
    <mergeCell ref="C3:E3"/>
    <mergeCell ref="F3:F4"/>
    <mergeCell ref="G3:G4"/>
    <mergeCell ref="J3:N3"/>
  </mergeCells>
  <conditionalFormatting sqref="A5:A79">
    <cfRule type="expression" dxfId="0" priority="1">
      <formula>AND(#REF!="Total",#REF!="Total")</formula>
    </cfRule>
  </conditionalFormatting>
  <conditionalFormatting sqref="I5:I79">
    <cfRule type="cellIs" dxfId="1" priority="2" operator="greaterThan">
      <formula>0.25</formula>
    </cfRule>
  </conditionalFormatting>
  <conditionalFormatting sqref="I5:I79">
    <cfRule type="cellIs" dxfId="2" priority="3" operator="lessThan">
      <formula>-0.25</formula>
    </cfRule>
  </conditionalFormatting>
  <conditionalFormatting sqref="I5:I79">
    <cfRule type="cellIs" dxfId="2" priority="4" operator="lessThan">
      <formula>-25</formula>
    </cfRule>
  </conditionalFormatting>
  <conditionalFormatting sqref="N5:N81 O80">
    <cfRule type="cellIs" dxfId="2" priority="5" operator="lessThan">
      <formula>-0.25</formula>
    </cfRule>
  </conditionalFormatting>
  <conditionalFormatting sqref="N5:O81">
    <cfRule type="cellIs" dxfId="1" priority="6" operator="greaterThan">
      <formula>0.25</formula>
    </cfRule>
  </conditionalFormatting>
  <conditionalFormatting sqref="O5:O79">
    <cfRule type="cellIs" dxfId="2" priority="7" operator="greaterThan">
      <formula>0.25</formula>
    </cfRule>
  </conditionalFormatting>
  <printOptions/>
  <pageMargins bottom="0.787401575" footer="0.0" header="0.0" left="0.511811024" right="0.511811024" top="0.787401575"/>
  <pageSetup orientation="landscape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6.83" defaultRowHeight="15.0"/>
  <cols>
    <col customWidth="1" min="1" max="1" width="9.67"/>
    <col customWidth="1" min="2" max="2" width="22.5"/>
    <col customWidth="1" min="3" max="4" width="13.33"/>
    <col customWidth="1" min="5" max="5" width="17.5"/>
    <col customWidth="1" min="6" max="6" width="11.5"/>
    <col customWidth="1" min="7" max="8" width="8.83"/>
    <col customWidth="1" min="9" max="9" width="14.67"/>
    <col customWidth="1" min="10" max="10" width="12.67"/>
    <col customWidth="1" min="12" max="26" width="8.83"/>
  </cols>
  <sheetData>
    <row r="1" ht="9.75" customHeight="1">
      <c r="A1" s="111" t="s">
        <v>11</v>
      </c>
      <c r="B1" s="111" t="s">
        <v>126</v>
      </c>
      <c r="C1" s="99" t="s">
        <v>383</v>
      </c>
      <c r="D1" s="99" t="s">
        <v>384</v>
      </c>
      <c r="E1" s="99" t="s">
        <v>385</v>
      </c>
      <c r="F1" s="99" t="s">
        <v>104</v>
      </c>
      <c r="G1" s="99" t="s">
        <v>281</v>
      </c>
      <c r="H1" s="99" t="s">
        <v>370</v>
      </c>
      <c r="I1" s="99" t="s">
        <v>386</v>
      </c>
      <c r="J1" s="221" t="s">
        <v>387</v>
      </c>
      <c r="K1" s="222" t="s">
        <v>388</v>
      </c>
    </row>
    <row r="2" ht="9.75" customHeight="1">
      <c r="A2" s="119">
        <v>280010.0</v>
      </c>
      <c r="B2" s="110" t="s">
        <v>20</v>
      </c>
      <c r="C2" s="110" t="s">
        <v>282</v>
      </c>
      <c r="D2" s="110" t="s">
        <v>389</v>
      </c>
      <c r="E2" s="110" t="s">
        <v>390</v>
      </c>
      <c r="F2" s="223">
        <v>0.0164157452477953</v>
      </c>
      <c r="G2" s="100">
        <v>0.017941023379355443</v>
      </c>
      <c r="H2" s="100">
        <v>0.013333333333333334</v>
      </c>
      <c r="I2" s="153">
        <v>0.0037077784731830727</v>
      </c>
      <c r="J2" s="173">
        <v>0.016390955487227875</v>
      </c>
      <c r="K2" s="224">
        <v>0.003705230782808486</v>
      </c>
    </row>
    <row r="3" ht="9.75" customHeight="1">
      <c r="A3" s="119">
        <v>280020.0</v>
      </c>
      <c r="B3" s="110" t="s">
        <v>21</v>
      </c>
      <c r="C3" s="110" t="s">
        <v>282</v>
      </c>
      <c r="D3" s="110" t="s">
        <v>391</v>
      </c>
      <c r="E3" s="110" t="s">
        <v>392</v>
      </c>
      <c r="F3" s="223">
        <v>0.010637785272626632</v>
      </c>
      <c r="G3" s="100">
        <v>0.016161986560666666</v>
      </c>
      <c r="H3" s="100">
        <v>0.013333333333333334</v>
      </c>
      <c r="I3" s="153">
        <v>0.003108941421892589</v>
      </c>
      <c r="J3" s="173">
        <v>0.01069032168718946</v>
      </c>
      <c r="K3" s="224">
        <v>0.003114177356239934</v>
      </c>
    </row>
    <row r="4" ht="9.75" customHeight="1">
      <c r="A4" s="119">
        <v>280030.0</v>
      </c>
      <c r="B4" s="110" t="s">
        <v>22</v>
      </c>
      <c r="C4" s="110" t="s">
        <v>285</v>
      </c>
      <c r="D4" s="110" t="s">
        <v>393</v>
      </c>
      <c r="E4" s="110" t="s">
        <v>394</v>
      </c>
      <c r="F4" s="223">
        <v>0.015932000630015125</v>
      </c>
      <c r="G4" s="100">
        <v>0.013179346008417988</v>
      </c>
      <c r="H4" s="100">
        <v>0.013333333333333334</v>
      </c>
      <c r="I4" s="153">
        <v>0.0036112633215289926</v>
      </c>
      <c r="J4" s="173">
        <v>0.015879390962051217</v>
      </c>
      <c r="K4" s="224">
        <v>0.0036059199355196777</v>
      </c>
    </row>
    <row r="5" ht="9.75" customHeight="1">
      <c r="A5" s="119">
        <v>280040.0</v>
      </c>
      <c r="B5" s="110" t="s">
        <v>23</v>
      </c>
      <c r="C5" s="110" t="s">
        <v>286</v>
      </c>
      <c r="D5" s="110" t="s">
        <v>395</v>
      </c>
      <c r="E5" s="110" t="s">
        <v>396</v>
      </c>
      <c r="F5" s="223">
        <v>0.015001828135841565</v>
      </c>
      <c r="G5" s="100">
        <v>0.014878274826340906</v>
      </c>
      <c r="H5" s="100">
        <v>0.013333333333333334</v>
      </c>
      <c r="I5" s="153">
        <v>0.0035348204028438582</v>
      </c>
      <c r="J5" s="173">
        <v>0.015017186887246431</v>
      </c>
      <c r="K5" s="224">
        <v>0.0035363119923635454</v>
      </c>
    </row>
    <row r="6" ht="9.75" customHeight="1">
      <c r="A6" s="119">
        <v>280050.0</v>
      </c>
      <c r="B6" s="110" t="s">
        <v>24</v>
      </c>
      <c r="C6" s="110" t="s">
        <v>288</v>
      </c>
      <c r="D6" s="110" t="s">
        <v>397</v>
      </c>
      <c r="E6" s="110" t="s">
        <v>398</v>
      </c>
      <c r="F6" s="223">
        <v>0.015394131087481963</v>
      </c>
      <c r="G6" s="100">
        <v>0.013434574357824327</v>
      </c>
      <c r="H6" s="100">
        <v>0.013333333333333334</v>
      </c>
      <c r="I6" s="153">
        <v>0.003559749014069895</v>
      </c>
      <c r="J6" s="173">
        <v>0.015365863059450768</v>
      </c>
      <c r="K6" s="224">
        <v>0.0035568538083901166</v>
      </c>
    </row>
    <row r="7" ht="9.75" customHeight="1">
      <c r="A7" s="119">
        <v>280060.0</v>
      </c>
      <c r="B7" s="110" t="s">
        <v>25</v>
      </c>
      <c r="C7" s="110" t="s">
        <v>285</v>
      </c>
      <c r="D7" s="110" t="s">
        <v>399</v>
      </c>
      <c r="E7" s="110" t="s">
        <v>394</v>
      </c>
      <c r="F7" s="223">
        <v>0.013382401147354206</v>
      </c>
      <c r="G7" s="100">
        <v>0.013004556235041166</v>
      </c>
      <c r="H7" s="100">
        <v>0.013333333333333334</v>
      </c>
      <c r="I7" s="153">
        <v>0.0033531543747937153</v>
      </c>
      <c r="J7" s="173">
        <v>0.013328843357354937</v>
      </c>
      <c r="K7" s="224">
        <v>0.0033477195046298786</v>
      </c>
    </row>
    <row r="8" ht="9.75" customHeight="1">
      <c r="A8" s="119">
        <v>280067.0</v>
      </c>
      <c r="B8" s="110" t="s">
        <v>26</v>
      </c>
      <c r="C8" s="110" t="s">
        <v>286</v>
      </c>
      <c r="D8" s="110" t="s">
        <v>395</v>
      </c>
      <c r="E8" s="110" t="s">
        <v>396</v>
      </c>
      <c r="F8" s="223">
        <v>0.013040105469656468</v>
      </c>
      <c r="G8" s="100">
        <v>0.015358911178947698</v>
      </c>
      <c r="H8" s="100">
        <v>0.013333333333333334</v>
      </c>
      <c r="I8" s="153">
        <v>0.003342410032619871</v>
      </c>
      <c r="J8" s="173">
        <v>0.01303651389938199</v>
      </c>
      <c r="K8" s="224">
        <v>0.0033419991409799265</v>
      </c>
    </row>
    <row r="9" ht="9.75" customHeight="1">
      <c r="A9" s="119">
        <v>280070.0</v>
      </c>
      <c r="B9" s="110" t="s">
        <v>27</v>
      </c>
      <c r="C9" s="110" t="s">
        <v>282</v>
      </c>
      <c r="D9" s="110" t="s">
        <v>389</v>
      </c>
      <c r="E9" s="110" t="s">
        <v>390</v>
      </c>
      <c r="F9" s="223">
        <v>0.008220492382393757</v>
      </c>
      <c r="G9" s="100">
        <v>0.011930692220728015</v>
      </c>
      <c r="H9" s="100">
        <v>0.013333333333333334</v>
      </c>
      <c r="I9" s="153">
        <v>0.002823348898791471</v>
      </c>
      <c r="J9" s="173">
        <v>0.008233949811094257</v>
      </c>
      <c r="K9" s="224">
        <v>0.0028246599173574003</v>
      </c>
    </row>
    <row r="10" ht="9.75" customHeight="1">
      <c r="A10" s="119">
        <v>280100.0</v>
      </c>
      <c r="B10" s="110" t="s">
        <v>28</v>
      </c>
      <c r="C10" s="110" t="s">
        <v>288</v>
      </c>
      <c r="D10" s="110" t="s">
        <v>397</v>
      </c>
      <c r="E10" s="110" t="s">
        <v>398</v>
      </c>
      <c r="F10" s="223">
        <v>0.012762503435147426</v>
      </c>
      <c r="G10" s="100">
        <v>0.014612547619528925</v>
      </c>
      <c r="H10" s="100">
        <v>0.013333333333333334</v>
      </c>
      <c r="I10" s="153">
        <v>0.0033069939433278185</v>
      </c>
      <c r="J10" s="173">
        <v>0.012748869256380762</v>
      </c>
      <c r="K10" s="224">
        <v>0.0033055738521278887</v>
      </c>
    </row>
    <row r="11" ht="9.75" customHeight="1">
      <c r="A11" s="119">
        <v>280110.0</v>
      </c>
      <c r="B11" s="110" t="s">
        <v>29</v>
      </c>
      <c r="C11" s="110" t="s">
        <v>282</v>
      </c>
      <c r="D11" s="110" t="s">
        <v>389</v>
      </c>
      <c r="E11" s="110" t="s">
        <v>390</v>
      </c>
      <c r="F11" s="223">
        <v>0.017117999028338497</v>
      </c>
      <c r="G11" s="100">
        <v>0.013903092506459092</v>
      </c>
      <c r="H11" s="100">
        <v>0.013333333333333334</v>
      </c>
      <c r="I11" s="153">
        <v>0.003737787441112164</v>
      </c>
      <c r="J11" s="173">
        <v>0.017174535846902067</v>
      </c>
      <c r="K11" s="224">
        <v>0.003743416227640792</v>
      </c>
    </row>
    <row r="12" ht="9.75" customHeight="1">
      <c r="A12" s="119">
        <v>280120.0</v>
      </c>
      <c r="B12" s="110" t="s">
        <v>30</v>
      </c>
      <c r="C12" s="110" t="s">
        <v>295</v>
      </c>
      <c r="D12" s="110" t="s">
        <v>400</v>
      </c>
      <c r="E12" s="110" t="s">
        <v>401</v>
      </c>
      <c r="F12" s="223">
        <v>0.009565764607987925</v>
      </c>
      <c r="G12" s="100">
        <v>0.01407300269370116</v>
      </c>
      <c r="H12" s="100">
        <v>0.013333333333333334</v>
      </c>
      <c r="I12" s="153">
        <v>0.00298015039647396</v>
      </c>
      <c r="J12" s="173">
        <v>0.00956534230007264</v>
      </c>
      <c r="K12" s="224">
        <v>0.002980063551358617</v>
      </c>
    </row>
    <row r="13" ht="9.75" customHeight="1">
      <c r="A13" s="119">
        <v>280130.0</v>
      </c>
      <c r="B13" s="110" t="s">
        <v>31</v>
      </c>
      <c r="C13" s="110" t="s">
        <v>297</v>
      </c>
      <c r="D13" s="110" t="s">
        <v>402</v>
      </c>
      <c r="E13" s="110" t="s">
        <v>403</v>
      </c>
      <c r="F13" s="223">
        <v>0.01378145258260411</v>
      </c>
      <c r="G13" s="100">
        <v>0.013545868525007373</v>
      </c>
      <c r="H13" s="100">
        <v>0.013333333333333334</v>
      </c>
      <c r="I13" s="153">
        <v>0.003398719986429684</v>
      </c>
      <c r="J13" s="173">
        <v>0.013814427781025972</v>
      </c>
      <c r="K13" s="224">
        <v>0.0034019848362474288</v>
      </c>
    </row>
    <row r="14" ht="9.75" customHeight="1">
      <c r="A14" s="119">
        <v>280140.0</v>
      </c>
      <c r="B14" s="110" t="s">
        <v>32</v>
      </c>
      <c r="C14" s="110" t="s">
        <v>288</v>
      </c>
      <c r="D14" s="110" t="s">
        <v>397</v>
      </c>
      <c r="E14" s="110" t="s">
        <v>398</v>
      </c>
      <c r="F14" s="223">
        <v>0.013334452719945848</v>
      </c>
      <c r="G14" s="100">
        <v>0.012942336662829453</v>
      </c>
      <c r="H14" s="100">
        <v>0.013333333333333334</v>
      </c>
      <c r="I14" s="153">
        <v>0.0033477077703603702</v>
      </c>
      <c r="J14" s="173">
        <v>0.013320207527921946</v>
      </c>
      <c r="K14" s="224">
        <v>0.003346225638895383</v>
      </c>
    </row>
    <row r="15" ht="9.75" customHeight="1">
      <c r="A15" s="119">
        <v>280150.0</v>
      </c>
      <c r="B15" s="110" t="s">
        <v>33</v>
      </c>
      <c r="C15" s="110" t="s">
        <v>297</v>
      </c>
      <c r="D15" s="110" t="s">
        <v>402</v>
      </c>
      <c r="E15" s="110" t="s">
        <v>403</v>
      </c>
      <c r="F15" s="223">
        <v>0.012890686717115907</v>
      </c>
      <c r="G15" s="100">
        <v>0.01502001853076882</v>
      </c>
      <c r="H15" s="100">
        <v>0.013333333333333334</v>
      </c>
      <c r="I15" s="153">
        <v>0.003323979182131356</v>
      </c>
      <c r="J15" s="173">
        <v>0.012867015729036747</v>
      </c>
      <c r="K15" s="224">
        <v>0.003321549694013884</v>
      </c>
    </row>
    <row r="16" ht="9.75" customHeight="1">
      <c r="A16" s="119">
        <v>280160.0</v>
      </c>
      <c r="B16" s="110" t="s">
        <v>34</v>
      </c>
      <c r="C16" s="110" t="s">
        <v>282</v>
      </c>
      <c r="D16" s="110" t="s">
        <v>389</v>
      </c>
      <c r="E16" s="110" t="s">
        <v>390</v>
      </c>
      <c r="F16" s="223">
        <v>0.0117645202702641</v>
      </c>
      <c r="G16" s="100">
        <v>0.01127717202515369</v>
      </c>
      <c r="H16" s="100">
        <v>0.013333333333333334</v>
      </c>
      <c r="I16" s="153">
        <v>0.003173115132428195</v>
      </c>
      <c r="J16" s="173">
        <v>0.011765370837556329</v>
      </c>
      <c r="K16" s="224">
        <v>0.0031731533937636044</v>
      </c>
    </row>
    <row r="17" ht="9.75" customHeight="1">
      <c r="A17" s="119">
        <v>280170.0</v>
      </c>
      <c r="B17" s="110" t="s">
        <v>35</v>
      </c>
      <c r="C17" s="110" t="s">
        <v>286</v>
      </c>
      <c r="D17" s="110" t="s">
        <v>395</v>
      </c>
      <c r="E17" s="110" t="s">
        <v>396</v>
      </c>
      <c r="F17" s="223">
        <v>0.013105654186549598</v>
      </c>
      <c r="G17" s="100">
        <v>0.014546419583166107</v>
      </c>
      <c r="H17" s="100">
        <v>0.013333333333333334</v>
      </c>
      <c r="I17" s="153">
        <v>0.0033408314191151196</v>
      </c>
      <c r="J17" s="173">
        <v>0.013120663793532278</v>
      </c>
      <c r="K17" s="224">
        <v>0.0033422907933022433</v>
      </c>
    </row>
    <row r="18" ht="9.75" customHeight="1">
      <c r="A18" s="119">
        <v>280190.0</v>
      </c>
      <c r="B18" s="110" t="s">
        <v>36</v>
      </c>
      <c r="C18" s="110" t="s">
        <v>297</v>
      </c>
      <c r="D18" s="110" t="s">
        <v>391</v>
      </c>
      <c r="E18" s="110" t="s">
        <v>392</v>
      </c>
      <c r="F18" s="223">
        <v>0.00846279412332975</v>
      </c>
      <c r="G18" s="100">
        <v>0.011798928264095877</v>
      </c>
      <c r="H18" s="100">
        <v>0.013333333333333334</v>
      </c>
      <c r="I18" s="153">
        <v>0.0028463864889782344</v>
      </c>
      <c r="J18" s="173">
        <v>0.008467394227916697</v>
      </c>
      <c r="K18" s="224">
        <v>0.0028468066109985195</v>
      </c>
    </row>
    <row r="19" ht="9.75" customHeight="1">
      <c r="A19" s="119">
        <v>280200.0</v>
      </c>
      <c r="B19" s="110" t="s">
        <v>37</v>
      </c>
      <c r="C19" s="110" t="s">
        <v>285</v>
      </c>
      <c r="D19" s="110" t="s">
        <v>402</v>
      </c>
      <c r="E19" s="110" t="s">
        <v>403</v>
      </c>
      <c r="F19" s="223">
        <v>0.012073988753337428</v>
      </c>
      <c r="G19" s="100">
        <v>0.011247524303531074</v>
      </c>
      <c r="H19" s="100">
        <v>0.013333333333333334</v>
      </c>
      <c r="I19" s="153">
        <v>0.0032039327919685862</v>
      </c>
      <c r="J19" s="173">
        <v>0.012059747385519766</v>
      </c>
      <c r="K19" s="224">
        <v>0.0032024531862987074</v>
      </c>
    </row>
    <row r="20" ht="9.75" customHeight="1">
      <c r="A20" s="119">
        <v>280210.0</v>
      </c>
      <c r="B20" s="110" t="s">
        <v>38</v>
      </c>
      <c r="C20" s="110" t="s">
        <v>286</v>
      </c>
      <c r="D20" s="110" t="s">
        <v>395</v>
      </c>
      <c r="E20" s="110" t="s">
        <v>396</v>
      </c>
      <c r="F20" s="223">
        <v>0.0124131142297332</v>
      </c>
      <c r="G20" s="100">
        <v>0.012942907680650706</v>
      </c>
      <c r="H20" s="100">
        <v>0.013333333333333334</v>
      </c>
      <c r="I20" s="153">
        <v>0.0032550767999712745</v>
      </c>
      <c r="J20" s="173">
        <v>0.012401240049439393</v>
      </c>
      <c r="K20" s="224">
        <v>0.0032538344398038072</v>
      </c>
    </row>
    <row r="21" ht="9.75" customHeight="1">
      <c r="A21" s="119">
        <v>280220.0</v>
      </c>
      <c r="B21" s="110" t="s">
        <v>39</v>
      </c>
      <c r="C21" s="110" t="s">
        <v>295</v>
      </c>
      <c r="D21" s="110" t="s">
        <v>391</v>
      </c>
      <c r="E21" s="110" t="s">
        <v>392</v>
      </c>
      <c r="F21" s="223">
        <v>0.00926152831914988</v>
      </c>
      <c r="G21" s="100">
        <v>0.015074008926668846</v>
      </c>
      <c r="H21" s="100">
        <v>0.013333333333333334</v>
      </c>
      <c r="I21" s="153">
        <v>0.0029596254135235006</v>
      </c>
      <c r="J21" s="173">
        <v>0.009256855225658646</v>
      </c>
      <c r="K21" s="224">
        <v>0.002959111481840922</v>
      </c>
    </row>
    <row r="22" ht="9.75" customHeight="1">
      <c r="A22" s="119">
        <v>280230.0</v>
      </c>
      <c r="B22" s="110" t="s">
        <v>40</v>
      </c>
      <c r="C22" s="110" t="s">
        <v>288</v>
      </c>
      <c r="D22" s="110" t="s">
        <v>397</v>
      </c>
      <c r="E22" s="110" t="s">
        <v>398</v>
      </c>
      <c r="F22" s="223">
        <v>0.011188687469588619</v>
      </c>
      <c r="G22" s="100">
        <v>0.010042656828073662</v>
      </c>
      <c r="H22" s="100">
        <v>0.013333333333333334</v>
      </c>
      <c r="I22" s="153">
        <v>0.0031028050339192564</v>
      </c>
      <c r="J22" s="173">
        <v>0.01119080538423019</v>
      </c>
      <c r="K22" s="224">
        <v>0.003102971766958534</v>
      </c>
    </row>
    <row r="23" ht="9.75" customHeight="1">
      <c r="A23" s="119">
        <v>280240.0</v>
      </c>
      <c r="B23" s="110" t="s">
        <v>41</v>
      </c>
      <c r="C23" s="110" t="s">
        <v>295</v>
      </c>
      <c r="D23" s="110" t="s">
        <v>404</v>
      </c>
      <c r="E23" s="110" t="s">
        <v>401</v>
      </c>
      <c r="F23" s="223">
        <v>0.012479790575502386</v>
      </c>
      <c r="G23" s="100">
        <v>0.011497228267194072</v>
      </c>
      <c r="H23" s="100">
        <v>0.013333333333333334</v>
      </c>
      <c r="I23" s="153">
        <v>0.0032472451275050635</v>
      </c>
      <c r="J23" s="173">
        <v>0.012532767173851359</v>
      </c>
      <c r="K23" s="224">
        <v>0.0032525232600150184</v>
      </c>
    </row>
    <row r="24" ht="9.75" customHeight="1">
      <c r="A24" s="119">
        <v>280250.0</v>
      </c>
      <c r="B24" s="110" t="s">
        <v>42</v>
      </c>
      <c r="C24" s="110" t="s">
        <v>297</v>
      </c>
      <c r="D24" s="110" t="s">
        <v>402</v>
      </c>
      <c r="E24" s="110" t="s">
        <v>403</v>
      </c>
      <c r="F24" s="223">
        <v>0.017085398551620976</v>
      </c>
      <c r="G24" s="100">
        <v>0.010678300297718567</v>
      </c>
      <c r="H24" s="100">
        <v>0.013333333333333334</v>
      </c>
      <c r="I24" s="153">
        <v>0.0037020856703324375</v>
      </c>
      <c r="J24" s="173">
        <v>0.017010346727917392</v>
      </c>
      <c r="K24" s="224">
        <v>0.0036944845008701046</v>
      </c>
    </row>
    <row r="25" ht="9.75" customHeight="1">
      <c r="A25" s="119">
        <v>280260.0</v>
      </c>
      <c r="B25" s="110" t="s">
        <v>43</v>
      </c>
      <c r="C25" s="110" t="s">
        <v>295</v>
      </c>
      <c r="D25" s="110" t="s">
        <v>391</v>
      </c>
      <c r="E25" s="110" t="s">
        <v>392</v>
      </c>
      <c r="F25" s="223">
        <v>0.01141491309151217</v>
      </c>
      <c r="G25" s="100">
        <v>0.017178479347981213</v>
      </c>
      <c r="H25" s="100">
        <v>0.013333333333333334</v>
      </c>
      <c r="I25" s="153">
        <v>0.0031972987645353733</v>
      </c>
      <c r="J25" s="173">
        <v>0.011417073828563275</v>
      </c>
      <c r="K25" s="224">
        <v>0.003197468395794319</v>
      </c>
    </row>
    <row r="26" ht="9.75" customHeight="1">
      <c r="A26" s="119">
        <v>280270.0</v>
      </c>
      <c r="B26" s="110" t="s">
        <v>44</v>
      </c>
      <c r="C26" s="110" t="s">
        <v>282</v>
      </c>
      <c r="D26" s="110" t="s">
        <v>389</v>
      </c>
      <c r="E26" s="110" t="s">
        <v>390</v>
      </c>
      <c r="F26" s="223">
        <v>0.010199393887017464</v>
      </c>
      <c r="G26" s="100">
        <v>0.011332618410424745</v>
      </c>
      <c r="H26" s="100">
        <v>0.013333333333333334</v>
      </c>
      <c r="I26" s="153">
        <v>0.0030163057447333045</v>
      </c>
      <c r="J26" s="173">
        <v>0.010218635177253013</v>
      </c>
      <c r="K26" s="224">
        <v>0.00301819542382276</v>
      </c>
    </row>
    <row r="27" ht="9.75" customHeight="1">
      <c r="A27" s="119">
        <v>280280.0</v>
      </c>
      <c r="B27" s="110" t="s">
        <v>45</v>
      </c>
      <c r="C27" s="110" t="s">
        <v>286</v>
      </c>
      <c r="D27" s="110" t="s">
        <v>395</v>
      </c>
      <c r="E27" s="110" t="s">
        <v>396</v>
      </c>
      <c r="F27" s="223">
        <v>0.013138988280236045</v>
      </c>
      <c r="G27" s="100">
        <v>0.01525260847588807</v>
      </c>
      <c r="H27" s="100">
        <v>0.013333333333333334</v>
      </c>
      <c r="I27" s="153">
        <v>0.0033512834545162736</v>
      </c>
      <c r="J27" s="173">
        <v>0.013177208381160894</v>
      </c>
      <c r="K27" s="224">
        <v>0.0033550763558657074</v>
      </c>
    </row>
    <row r="28" ht="9.75" customHeight="1">
      <c r="A28" s="119">
        <v>280290.0</v>
      </c>
      <c r="B28" s="110" t="s">
        <v>46</v>
      </c>
      <c r="C28" s="110" t="s">
        <v>288</v>
      </c>
      <c r="D28" s="110" t="s">
        <v>397</v>
      </c>
      <c r="E28" s="110" t="s">
        <v>398</v>
      </c>
      <c r="F28" s="223">
        <v>0.012148771665239286</v>
      </c>
      <c r="G28" s="100">
        <v>0.01290666251937463</v>
      </c>
      <c r="H28" s="100">
        <v>0.013333333333333334</v>
      </c>
      <c r="I28" s="153">
        <v>0.003228133836592202</v>
      </c>
      <c r="J28" s="173">
        <v>0.012125154029835432</v>
      </c>
      <c r="K28" s="224">
        <v>0.0032257111402415784</v>
      </c>
    </row>
    <row r="29" ht="9.75" customHeight="1">
      <c r="A29" s="119">
        <v>280300.0</v>
      </c>
      <c r="B29" s="110" t="s">
        <v>47</v>
      </c>
      <c r="C29" s="110" t="s">
        <v>286</v>
      </c>
      <c r="D29" s="110" t="s">
        <v>395</v>
      </c>
      <c r="E29" s="110" t="s">
        <v>396</v>
      </c>
      <c r="F29" s="223">
        <v>0.0249602705916084</v>
      </c>
      <c r="G29" s="100">
        <v>0.012860978936383436</v>
      </c>
      <c r="H29" s="100">
        <v>0.013333333333333334</v>
      </c>
      <c r="I29" s="153">
        <v>0.004166666666666667</v>
      </c>
      <c r="J29" s="173">
        <v>0.0249768136246865</v>
      </c>
      <c r="K29" s="224">
        <v>0.004166666666666667</v>
      </c>
    </row>
    <row r="30" ht="9.75" customHeight="1">
      <c r="A30" s="119">
        <v>280310.0</v>
      </c>
      <c r="B30" s="110" t="s">
        <v>48</v>
      </c>
      <c r="C30" s="110" t="s">
        <v>295</v>
      </c>
      <c r="D30" s="110" t="s">
        <v>391</v>
      </c>
      <c r="E30" s="110" t="s">
        <v>392</v>
      </c>
      <c r="F30" s="223">
        <v>0.007329273768247824</v>
      </c>
      <c r="G30" s="100">
        <v>0.009280800803447245</v>
      </c>
      <c r="H30" s="100">
        <v>0.013333333333333334</v>
      </c>
      <c r="I30" s="153">
        <v>0.0027070970698247934</v>
      </c>
      <c r="J30" s="173">
        <v>0.007333257727373966</v>
      </c>
      <c r="K30" s="224">
        <v>0.0027074573164199396</v>
      </c>
    </row>
    <row r="31" ht="9.75" customHeight="1">
      <c r="A31" s="119">
        <v>280320.0</v>
      </c>
      <c r="B31" s="110" t="s">
        <v>49</v>
      </c>
      <c r="C31" s="110" t="s">
        <v>285</v>
      </c>
      <c r="D31" s="110" t="s">
        <v>399</v>
      </c>
      <c r="E31" s="110" t="s">
        <v>394</v>
      </c>
      <c r="F31" s="223">
        <v>0.012856546060921365</v>
      </c>
      <c r="G31" s="100">
        <v>0.014054911315506808</v>
      </c>
      <c r="H31" s="100">
        <v>0.013333333333333334</v>
      </c>
      <c r="I31" s="153">
        <v>0.0033108427353812898</v>
      </c>
      <c r="J31" s="173">
        <v>0.012863534468726784</v>
      </c>
      <c r="K31" s="224">
        <v>0.003311496070357397</v>
      </c>
    </row>
    <row r="32" ht="9.75" customHeight="1">
      <c r="A32" s="119">
        <v>280330.0</v>
      </c>
      <c r="B32" s="110" t="s">
        <v>50</v>
      </c>
      <c r="C32" s="110" t="s">
        <v>297</v>
      </c>
      <c r="D32" s="110" t="s">
        <v>402</v>
      </c>
      <c r="E32" s="110" t="s">
        <v>403</v>
      </c>
      <c r="F32" s="223">
        <v>0.015182877839862673</v>
      </c>
      <c r="G32" s="100">
        <v>0.015296498805032884</v>
      </c>
      <c r="H32" s="100">
        <v>0.013333333333333334</v>
      </c>
      <c r="I32" s="153">
        <v>0.003557229255698171</v>
      </c>
      <c r="J32" s="173">
        <v>0.015173489461126668</v>
      </c>
      <c r="K32" s="224">
        <v>0.0035562323286379522</v>
      </c>
    </row>
    <row r="33" ht="9.75" customHeight="1">
      <c r="A33" s="119">
        <v>280340.0</v>
      </c>
      <c r="B33" s="110" t="s">
        <v>51</v>
      </c>
      <c r="C33" s="110" t="s">
        <v>282</v>
      </c>
      <c r="D33" s="110" t="s">
        <v>389</v>
      </c>
      <c r="E33" s="110" t="s">
        <v>390</v>
      </c>
      <c r="F33" s="223">
        <v>0.011575276168653479</v>
      </c>
      <c r="G33" s="100">
        <v>0.01068357453826717</v>
      </c>
      <c r="H33" s="100">
        <v>0.013333333333333334</v>
      </c>
      <c r="I33" s="153">
        <v>0.0031481190604518384</v>
      </c>
      <c r="J33" s="173">
        <v>0.011570758774794418</v>
      </c>
      <c r="K33" s="224">
        <v>0.003147617976175185</v>
      </c>
    </row>
    <row r="34" ht="9.75" customHeight="1">
      <c r="A34" s="119">
        <v>280350.0</v>
      </c>
      <c r="B34" s="110" t="s">
        <v>52</v>
      </c>
      <c r="C34" s="110" t="s">
        <v>317</v>
      </c>
      <c r="D34" s="110" t="s">
        <v>405</v>
      </c>
      <c r="E34" s="110" t="s">
        <v>406</v>
      </c>
      <c r="F34" s="223">
        <v>0.013307033665136896</v>
      </c>
      <c r="G34" s="100">
        <v>0.01332882242552869</v>
      </c>
      <c r="H34" s="100">
        <v>0.013333333333333334</v>
      </c>
      <c r="I34" s="153">
        <v>0.0033488368515325268</v>
      </c>
      <c r="J34" s="173">
        <v>0.01328116432804916</v>
      </c>
      <c r="K34" s="224">
        <v>0.0033461859617421124</v>
      </c>
    </row>
    <row r="35" ht="9.75" customHeight="1">
      <c r="A35" s="119">
        <v>280360.0</v>
      </c>
      <c r="B35" s="110" t="s">
        <v>53</v>
      </c>
      <c r="C35" s="110" t="s">
        <v>285</v>
      </c>
      <c r="D35" s="110" t="s">
        <v>399</v>
      </c>
      <c r="E35" s="110" t="s">
        <v>394</v>
      </c>
      <c r="F35" s="223">
        <v>0.010315245109496286</v>
      </c>
      <c r="G35" s="100">
        <v>0.014247531740767178</v>
      </c>
      <c r="H35" s="100">
        <v>0.013333333333333334</v>
      </c>
      <c r="I35" s="153">
        <v>0.003057262326155436</v>
      </c>
      <c r="J35" s="173">
        <v>0.010320852147272718</v>
      </c>
      <c r="K35" s="224">
        <v>0.0030577805489163277</v>
      </c>
    </row>
    <row r="36" ht="9.75" customHeight="1">
      <c r="A36" s="119">
        <v>280370.0</v>
      </c>
      <c r="B36" s="110" t="s">
        <v>54</v>
      </c>
      <c r="C36" s="110" t="s">
        <v>288</v>
      </c>
      <c r="D36" s="110" t="s">
        <v>397</v>
      </c>
      <c r="E36" s="110" t="s">
        <v>398</v>
      </c>
      <c r="F36" s="223">
        <v>0.012624377412711645</v>
      </c>
      <c r="G36" s="100">
        <v>0.007871620743102919</v>
      </c>
      <c r="H36" s="100">
        <v>0.013333333333333334</v>
      </c>
      <c r="I36" s="153">
        <v>0.0032253287667296975</v>
      </c>
      <c r="J36" s="173">
        <v>0.012591799730963847</v>
      </c>
      <c r="K36" s="224">
        <v>0.003222005230582971</v>
      </c>
    </row>
    <row r="37" ht="9.75" customHeight="1">
      <c r="A37" s="119">
        <v>280380.0</v>
      </c>
      <c r="B37" s="110" t="s">
        <v>55</v>
      </c>
      <c r="C37" s="110" t="s">
        <v>282</v>
      </c>
      <c r="D37" s="110" t="s">
        <v>389</v>
      </c>
      <c r="E37" s="110" t="s">
        <v>390</v>
      </c>
      <c r="F37" s="223">
        <v>0.017462653917864137</v>
      </c>
      <c r="G37" s="100">
        <v>0.01505198249698829</v>
      </c>
      <c r="H37" s="100">
        <v>0.013333333333333334</v>
      </c>
      <c r="I37" s="153">
        <v>0.003783992647111091</v>
      </c>
      <c r="J37" s="173">
        <v>0.01743437607702774</v>
      </c>
      <c r="K37" s="224">
        <v>0.003781093115067822</v>
      </c>
    </row>
    <row r="38" ht="9.75" customHeight="1">
      <c r="A38" s="119">
        <v>280390.0</v>
      </c>
      <c r="B38" s="110" t="s">
        <v>56</v>
      </c>
      <c r="C38" s="110" t="s">
        <v>288</v>
      </c>
      <c r="D38" s="110" t="s">
        <v>397</v>
      </c>
      <c r="E38" s="110" t="s">
        <v>398</v>
      </c>
      <c r="F38" s="223">
        <v>0.02140538553913027</v>
      </c>
      <c r="G38" s="100">
        <v>0.012266779274353112</v>
      </c>
      <c r="H38" s="100">
        <v>0.013333333333333334</v>
      </c>
      <c r="I38" s="153">
        <v>0.004152413688282377</v>
      </c>
      <c r="J38" s="173">
        <v>0.02139214945381422</v>
      </c>
      <c r="K38" s="224">
        <v>0.004151021031965792</v>
      </c>
    </row>
    <row r="39" ht="9.75" customHeight="1">
      <c r="A39" s="119">
        <v>280400.0</v>
      </c>
      <c r="B39" s="110" t="s">
        <v>57</v>
      </c>
      <c r="C39" s="110" t="s">
        <v>297</v>
      </c>
      <c r="D39" s="110" t="s">
        <v>399</v>
      </c>
      <c r="E39" s="110" t="s">
        <v>394</v>
      </c>
      <c r="F39" s="223">
        <v>0.008851138256458838</v>
      </c>
      <c r="G39" s="100">
        <v>0.015924708888615073</v>
      </c>
      <c r="H39" s="100">
        <v>0.013333333333333334</v>
      </c>
      <c r="I39" s="153">
        <v>0.002926915848536037</v>
      </c>
      <c r="J39" s="173">
        <v>0.008840698266983086</v>
      </c>
      <c r="K39" s="224">
        <v>0.0029258225754983467</v>
      </c>
    </row>
    <row r="40" ht="9.75" customHeight="1">
      <c r="A40" s="119">
        <v>280410.0</v>
      </c>
      <c r="B40" s="110" t="s">
        <v>58</v>
      </c>
      <c r="C40" s="110" t="s">
        <v>288</v>
      </c>
      <c r="D40" s="110" t="s">
        <v>397</v>
      </c>
      <c r="E40" s="110" t="s">
        <v>398</v>
      </c>
      <c r="F40" s="223">
        <v>0.01607722547511754</v>
      </c>
      <c r="G40" s="100">
        <v>0.010859980645743991</v>
      </c>
      <c r="H40" s="100">
        <v>0.013333333333333334</v>
      </c>
      <c r="I40" s="153">
        <v>0.003602544825532482</v>
      </c>
      <c r="J40" s="173">
        <v>0.01604944317778865</v>
      </c>
      <c r="K40" s="224">
        <v>0.003599697819931799</v>
      </c>
    </row>
    <row r="41" ht="9.75" customHeight="1">
      <c r="A41" s="119">
        <v>280420.0</v>
      </c>
      <c r="B41" s="110" t="s">
        <v>59</v>
      </c>
      <c r="C41" s="110" t="s">
        <v>295</v>
      </c>
      <c r="D41" s="110" t="s">
        <v>400</v>
      </c>
      <c r="E41" s="110" t="s">
        <v>401</v>
      </c>
      <c r="F41" s="223">
        <v>0.007345494636039736</v>
      </c>
      <c r="G41" s="100">
        <v>0.013278647505019696</v>
      </c>
      <c r="H41" s="100">
        <v>0.013333333333333334</v>
      </c>
      <c r="I41" s="153">
        <v>0.00274892467771028</v>
      </c>
      <c r="J41" s="173">
        <v>0.007353014894573505</v>
      </c>
      <c r="K41" s="224">
        <v>0.0027496398560944405</v>
      </c>
    </row>
    <row r="42" ht="9.75" customHeight="1">
      <c r="A42" s="119">
        <v>280430.0</v>
      </c>
      <c r="B42" s="110" t="s">
        <v>60</v>
      </c>
      <c r="C42" s="110" t="s">
        <v>282</v>
      </c>
      <c r="D42" s="110" t="s">
        <v>389</v>
      </c>
      <c r="E42" s="110" t="s">
        <v>390</v>
      </c>
      <c r="F42" s="223">
        <v>0.009763797577457264</v>
      </c>
      <c r="G42" s="100">
        <v>0.009746123827474671</v>
      </c>
      <c r="H42" s="100">
        <v>0.013333333333333334</v>
      </c>
      <c r="I42" s="153">
        <v>0.0029565568310818344</v>
      </c>
      <c r="J42" s="173">
        <v>0.009769104865968308</v>
      </c>
      <c r="K42" s="224">
        <v>0.0029570464156066668</v>
      </c>
    </row>
    <row r="43" ht="9.75" customHeight="1">
      <c r="A43" s="119">
        <v>280440.0</v>
      </c>
      <c r="B43" s="110" t="s">
        <v>61</v>
      </c>
      <c r="C43" s="110" t="s">
        <v>282</v>
      </c>
      <c r="D43" s="110" t="s">
        <v>389</v>
      </c>
      <c r="E43" s="110" t="s">
        <v>390</v>
      </c>
      <c r="F43" s="223">
        <v>0.011231717825141175</v>
      </c>
      <c r="G43" s="100">
        <v>0.014711861732537792</v>
      </c>
      <c r="H43" s="100">
        <v>0.013333333333333334</v>
      </c>
      <c r="I43" s="153">
        <v>0.0031540784475677167</v>
      </c>
      <c r="J43" s="173">
        <v>0.01124595225629513</v>
      </c>
      <c r="K43" s="224">
        <v>0.0031554626636248638</v>
      </c>
    </row>
    <row r="44" ht="9.75" customHeight="1">
      <c r="A44" s="119">
        <v>280445.0</v>
      </c>
      <c r="B44" s="110" t="s">
        <v>62</v>
      </c>
      <c r="C44" s="110" t="s">
        <v>288</v>
      </c>
      <c r="D44" s="110" t="s">
        <v>397</v>
      </c>
      <c r="E44" s="110" t="s">
        <v>398</v>
      </c>
      <c r="F44" s="223">
        <v>0.0236792711106638</v>
      </c>
      <c r="G44" s="100">
        <v>0.012222905946196242</v>
      </c>
      <c r="H44" s="100">
        <v>0.013333333333333334</v>
      </c>
      <c r="I44" s="153">
        <v>0.004166666666666667</v>
      </c>
      <c r="J44" s="173">
        <v>0.023667323250236096</v>
      </c>
      <c r="K44" s="224">
        <v>0.004166666666666667</v>
      </c>
    </row>
    <row r="45" ht="9.75" customHeight="1">
      <c r="A45" s="119">
        <v>280450.0</v>
      </c>
      <c r="B45" s="110" t="s">
        <v>63</v>
      </c>
      <c r="C45" s="110" t="s">
        <v>295</v>
      </c>
      <c r="D45" s="110" t="s">
        <v>400</v>
      </c>
      <c r="E45" s="110" t="s">
        <v>401</v>
      </c>
      <c r="F45" s="223">
        <v>0.010519827786664231</v>
      </c>
      <c r="G45" s="100">
        <v>0.013556700529263733</v>
      </c>
      <c r="H45" s="100">
        <v>0.013333333333333334</v>
      </c>
      <c r="I45" s="153">
        <v>0.003070886236850717</v>
      </c>
      <c r="J45" s="173">
        <v>0.010507419564331995</v>
      </c>
      <c r="K45" s="224">
        <v>0.0030695929250181535</v>
      </c>
    </row>
    <row r="46" ht="9.75" customHeight="1">
      <c r="A46" s="119">
        <v>280460.0</v>
      </c>
      <c r="B46" s="110" t="s">
        <v>64</v>
      </c>
      <c r="C46" s="110" t="s">
        <v>297</v>
      </c>
      <c r="D46" s="110" t="s">
        <v>391</v>
      </c>
      <c r="E46" s="110" t="s">
        <v>392</v>
      </c>
      <c r="F46" s="223">
        <v>0.011673229084432574</v>
      </c>
      <c r="G46" s="100">
        <v>0.011533672373149763</v>
      </c>
      <c r="H46" s="100">
        <v>0.013333333333333334</v>
      </c>
      <c r="I46" s="153">
        <v>0.003166515190658068</v>
      </c>
      <c r="J46" s="173">
        <v>0.011685180042807539</v>
      </c>
      <c r="K46" s="224">
        <v>0.0031676696313218686</v>
      </c>
    </row>
    <row r="47" ht="9.75" customHeight="1">
      <c r="A47" s="119">
        <v>280470.0</v>
      </c>
      <c r="B47" s="110" t="s">
        <v>65</v>
      </c>
      <c r="C47" s="110" t="s">
        <v>282</v>
      </c>
      <c r="D47" s="110" t="s">
        <v>404</v>
      </c>
      <c r="E47" s="110" t="s">
        <v>401</v>
      </c>
      <c r="F47" s="223">
        <v>0.020384051682453216</v>
      </c>
      <c r="G47" s="100">
        <v>0.013471608356442547</v>
      </c>
      <c r="H47" s="100">
        <v>0.013333333333333334</v>
      </c>
      <c r="I47" s="153">
        <v>0.004061836912738593</v>
      </c>
      <c r="J47" s="173">
        <v>0.020407397072169226</v>
      </c>
      <c r="K47" s="224">
        <v>0.004064123664155315</v>
      </c>
    </row>
    <row r="48" ht="9.75" customHeight="1">
      <c r="A48" s="119">
        <v>280480.0</v>
      </c>
      <c r="B48" s="110" t="s">
        <v>66</v>
      </c>
      <c r="C48" s="110" t="s">
        <v>297</v>
      </c>
      <c r="D48" s="110" t="s">
        <v>399</v>
      </c>
      <c r="E48" s="110" t="s">
        <v>394</v>
      </c>
      <c r="F48" s="223">
        <v>0.013044176532962398</v>
      </c>
      <c r="G48" s="100">
        <v>0.012662062058884503</v>
      </c>
      <c r="H48" s="100">
        <v>0.013333333333333334</v>
      </c>
      <c r="I48" s="153">
        <v>0.0033157036768170964</v>
      </c>
      <c r="J48" s="173">
        <v>0.012997155979238142</v>
      </c>
      <c r="K48" s="224">
        <v>0.0033109266462546666</v>
      </c>
    </row>
    <row r="49" ht="9.75" customHeight="1">
      <c r="A49" s="119">
        <v>280490.0</v>
      </c>
      <c r="B49" s="110" t="s">
        <v>67</v>
      </c>
      <c r="C49" s="110" t="s">
        <v>282</v>
      </c>
      <c r="D49" s="110" t="s">
        <v>389</v>
      </c>
      <c r="E49" s="110" t="s">
        <v>390</v>
      </c>
      <c r="F49" s="223">
        <v>0.011893238619083847</v>
      </c>
      <c r="G49" s="100">
        <v>0.015799537157263375</v>
      </c>
      <c r="H49" s="100">
        <v>0.013333333333333334</v>
      </c>
      <c r="I49" s="153">
        <v>0.0032315277013761534</v>
      </c>
      <c r="J49" s="173">
        <v>0.011934096225768489</v>
      </c>
      <c r="K49" s="224">
        <v>0.0032355875724575846</v>
      </c>
    </row>
    <row r="50" ht="9.75" customHeight="1">
      <c r="A50" s="119">
        <v>280500.0</v>
      </c>
      <c r="B50" s="110" t="s">
        <v>68</v>
      </c>
      <c r="C50" s="110" t="s">
        <v>288</v>
      </c>
      <c r="D50" s="110" t="s">
        <v>397</v>
      </c>
      <c r="E50" s="110" t="s">
        <v>398</v>
      </c>
      <c r="F50" s="223">
        <v>0.02756713203069334</v>
      </c>
      <c r="G50" s="100">
        <v>0.019185866726904116</v>
      </c>
      <c r="H50" s="100">
        <v>0.013333333333333334</v>
      </c>
      <c r="I50" s="153">
        <v>0.004166666666666667</v>
      </c>
      <c r="J50" s="173">
        <v>0.02756912511671021</v>
      </c>
      <c r="K50" s="224">
        <v>0.004166666666666667</v>
      </c>
    </row>
    <row r="51" ht="9.75" customHeight="1">
      <c r="A51" s="119">
        <v>280510.0</v>
      </c>
      <c r="B51" s="110" t="s">
        <v>69</v>
      </c>
      <c r="C51" s="110" t="s">
        <v>286</v>
      </c>
      <c r="D51" s="110" t="s">
        <v>395</v>
      </c>
      <c r="E51" s="110" t="s">
        <v>396</v>
      </c>
      <c r="F51" s="223">
        <v>0.00918135856891081</v>
      </c>
      <c r="G51" s="100">
        <v>0.013171075754648607</v>
      </c>
      <c r="H51" s="100">
        <v>0.013333333333333334</v>
      </c>
      <c r="I51" s="153">
        <v>0.002932431489163257</v>
      </c>
      <c r="J51" s="173">
        <v>0.00920568503808446</v>
      </c>
      <c r="K51" s="224">
        <v>0.0029348337031708904</v>
      </c>
    </row>
    <row r="52" ht="9.75" customHeight="1">
      <c r="A52" s="119">
        <v>280520.0</v>
      </c>
      <c r="B52" s="110" t="s">
        <v>70</v>
      </c>
      <c r="C52" s="110" t="s">
        <v>288</v>
      </c>
      <c r="D52" s="110" t="s">
        <v>397</v>
      </c>
      <c r="E52" s="110" t="s">
        <v>398</v>
      </c>
      <c r="F52" s="223">
        <v>0.01940421642596909</v>
      </c>
      <c r="G52" s="100">
        <v>0.013410112119509815</v>
      </c>
      <c r="H52" s="100">
        <v>0.013333333333333334</v>
      </c>
      <c r="I52" s="153">
        <v>0.003962700278278408</v>
      </c>
      <c r="J52" s="173">
        <v>0.019419401093496325</v>
      </c>
      <c r="K52" s="224">
        <v>0.00396416799208636</v>
      </c>
    </row>
    <row r="53" ht="9.75" customHeight="1">
      <c r="A53" s="119">
        <v>280530.0</v>
      </c>
      <c r="B53" s="110" t="s">
        <v>71</v>
      </c>
      <c r="C53" s="110" t="s">
        <v>297</v>
      </c>
      <c r="D53" s="110" t="s">
        <v>402</v>
      </c>
      <c r="E53" s="110" t="s">
        <v>403</v>
      </c>
      <c r="F53" s="223">
        <v>0.011797121899163494</v>
      </c>
      <c r="G53" s="100">
        <v>0.009767115870821635</v>
      </c>
      <c r="H53" s="100">
        <v>0.013333333333333334</v>
      </c>
      <c r="I53" s="153">
        <v>0.0031612101093719397</v>
      </c>
      <c r="J53" s="173">
        <v>0.011793872677565095</v>
      </c>
      <c r="K53" s="224">
        <v>0.0031608363376157025</v>
      </c>
    </row>
    <row r="54" ht="9.75" customHeight="1">
      <c r="A54" s="119">
        <v>280540.0</v>
      </c>
      <c r="B54" s="110" t="s">
        <v>72</v>
      </c>
      <c r="C54" s="110" t="s">
        <v>295</v>
      </c>
      <c r="D54" s="110" t="s">
        <v>400</v>
      </c>
      <c r="E54" s="110" t="s">
        <v>401</v>
      </c>
      <c r="F54" s="223">
        <v>0.012184457986266535</v>
      </c>
      <c r="G54" s="100">
        <v>0.013403875413969073</v>
      </c>
      <c r="H54" s="100">
        <v>0.013333333333333334</v>
      </c>
      <c r="I54" s="153">
        <v>0.0032367212127590796</v>
      </c>
      <c r="J54" s="173">
        <v>0.01218110208264935</v>
      </c>
      <c r="K54" s="224">
        <v>0.0032363355901198253</v>
      </c>
    </row>
    <row r="55" ht="9.75" customHeight="1">
      <c r="A55" s="119">
        <v>280550.0</v>
      </c>
      <c r="B55" s="110" t="s">
        <v>73</v>
      </c>
      <c r="C55" s="110" t="s">
        <v>317</v>
      </c>
      <c r="D55" s="110" t="s">
        <v>405</v>
      </c>
      <c r="E55" s="110" t="s">
        <v>406</v>
      </c>
      <c r="F55" s="223">
        <v>0.015279686317616118</v>
      </c>
      <c r="G55" s="100">
        <v>0.013501918808307287</v>
      </c>
      <c r="H55" s="100">
        <v>0.013333333333333334</v>
      </c>
      <c r="I55" s="153">
        <v>0.003548919193741308</v>
      </c>
      <c r="J55" s="173">
        <v>0.015289813305432519</v>
      </c>
      <c r="K55" s="224">
        <v>0.0035498845492833333</v>
      </c>
    </row>
    <row r="56" ht="9.75" customHeight="1">
      <c r="A56" s="119">
        <v>280560.0</v>
      </c>
      <c r="B56" s="110" t="s">
        <v>74</v>
      </c>
      <c r="C56" s="110" t="s">
        <v>295</v>
      </c>
      <c r="D56" s="110" t="s">
        <v>404</v>
      </c>
      <c r="E56" s="110" t="s">
        <v>401</v>
      </c>
      <c r="F56" s="223">
        <v>0.010874696004047751</v>
      </c>
      <c r="G56" s="100">
        <v>0.015569421151156053</v>
      </c>
      <c r="H56" s="100">
        <v>0.013333333333333334</v>
      </c>
      <c r="I56" s="153">
        <v>0.003126803803857089</v>
      </c>
      <c r="J56" s="173">
        <v>0.010904915807007498</v>
      </c>
      <c r="K56" s="224">
        <v>0.0031297956641178322</v>
      </c>
    </row>
    <row r="57" ht="9.75" customHeight="1">
      <c r="A57" s="119">
        <v>280570.0</v>
      </c>
      <c r="B57" s="110" t="s">
        <v>75</v>
      </c>
      <c r="C57" s="110" t="s">
        <v>282</v>
      </c>
      <c r="D57" s="110" t="s">
        <v>389</v>
      </c>
      <c r="E57" s="110" t="s">
        <v>390</v>
      </c>
      <c r="F57" s="223">
        <v>0.014190531331121373</v>
      </c>
      <c r="G57" s="100">
        <v>0.012494183297367237</v>
      </c>
      <c r="H57" s="100">
        <v>0.013333333333333334</v>
      </c>
      <c r="I57" s="153">
        <v>0.003429276881940893</v>
      </c>
      <c r="J57" s="173">
        <v>0.014206783423166815</v>
      </c>
      <c r="K57" s="224">
        <v>0.003430859863666486</v>
      </c>
    </row>
    <row r="58" ht="9.75" customHeight="1">
      <c r="A58" s="119">
        <v>280580.0</v>
      </c>
      <c r="B58" s="110" t="s">
        <v>76</v>
      </c>
      <c r="C58" s="110" t="s">
        <v>317</v>
      </c>
      <c r="D58" s="110" t="s">
        <v>405</v>
      </c>
      <c r="E58" s="110" t="s">
        <v>406</v>
      </c>
      <c r="F58" s="223">
        <v>0.010663740295660959</v>
      </c>
      <c r="G58" s="100">
        <v>0.012875753817721656</v>
      </c>
      <c r="H58" s="100">
        <v>0.013333333333333334</v>
      </c>
      <c r="I58" s="153">
        <v>0.003078509401695196</v>
      </c>
      <c r="J58" s="173">
        <v>0.01070037412776857</v>
      </c>
      <c r="K58" s="224">
        <v>0.003082146875282417</v>
      </c>
    </row>
    <row r="59" ht="9.75" customHeight="1">
      <c r="A59" s="119">
        <v>280590.0</v>
      </c>
      <c r="B59" s="110" t="s">
        <v>77</v>
      </c>
      <c r="C59" s="110" t="s">
        <v>285</v>
      </c>
      <c r="D59" s="110" t="s">
        <v>399</v>
      </c>
      <c r="E59" s="110" t="s">
        <v>394</v>
      </c>
      <c r="F59" s="223">
        <v>0.008635102874452391</v>
      </c>
      <c r="G59" s="100">
        <v>0.011288693570793047</v>
      </c>
      <c r="H59" s="100">
        <v>0.013333333333333334</v>
      </c>
      <c r="I59" s="153">
        <v>0.0028585812141593003</v>
      </c>
      <c r="J59" s="173">
        <v>0.00862491770046468</v>
      </c>
      <c r="K59" s="224">
        <v>0.0028575145790985987</v>
      </c>
    </row>
    <row r="60" ht="9.75" customHeight="1">
      <c r="A60" s="119">
        <v>280600.0</v>
      </c>
      <c r="B60" s="110" t="s">
        <v>78</v>
      </c>
      <c r="C60" s="110" t="s">
        <v>288</v>
      </c>
      <c r="D60" s="110" t="s">
        <v>397</v>
      </c>
      <c r="E60" s="110" t="s">
        <v>398</v>
      </c>
      <c r="F60" s="223">
        <v>0.010710304319549524</v>
      </c>
      <c r="G60" s="100">
        <v>0.01293082587934369</v>
      </c>
      <c r="H60" s="100">
        <v>0.013333333333333334</v>
      </c>
      <c r="I60" s="153">
        <v>0.003083744944960835</v>
      </c>
      <c r="J60" s="173">
        <v>0.010687190491126703</v>
      </c>
      <c r="K60" s="224">
        <v>0.003081375053965842</v>
      </c>
    </row>
    <row r="61" ht="9.75" customHeight="1">
      <c r="A61" s="119">
        <v>280610.0</v>
      </c>
      <c r="B61" s="110" t="s">
        <v>79</v>
      </c>
      <c r="C61" s="110" t="s">
        <v>297</v>
      </c>
      <c r="D61" s="110" t="s">
        <v>402</v>
      </c>
      <c r="E61" s="110" t="s">
        <v>403</v>
      </c>
      <c r="F61" s="223">
        <v>0.011195548063743881</v>
      </c>
      <c r="G61" s="100">
        <v>0.013219738051150665</v>
      </c>
      <c r="H61" s="100">
        <v>0.013333333333333334</v>
      </c>
      <c r="I61" s="153">
        <v>0.003135439053819654</v>
      </c>
      <c r="J61" s="173">
        <v>0.011171387034390823</v>
      </c>
      <c r="K61" s="224">
        <v>0.003132963102842737</v>
      </c>
    </row>
    <row r="62" ht="9.75" customHeight="1">
      <c r="A62" s="119">
        <v>280620.0</v>
      </c>
      <c r="B62" s="110" t="s">
        <v>80</v>
      </c>
      <c r="C62" s="110" t="s">
        <v>317</v>
      </c>
      <c r="D62" s="110" t="s">
        <v>395</v>
      </c>
      <c r="E62" s="110" t="s">
        <v>396</v>
      </c>
      <c r="F62" s="223">
        <v>0.01298934728807647</v>
      </c>
      <c r="G62" s="100">
        <v>0.011908238637435297</v>
      </c>
      <c r="H62" s="100">
        <v>0.013333333333333334</v>
      </c>
      <c r="I62" s="153">
        <v>0.003302611449171947</v>
      </c>
      <c r="J62" s="173">
        <v>0.012991806050901031</v>
      </c>
      <c r="K62" s="224">
        <v>0.003302809476763118</v>
      </c>
    </row>
    <row r="63" ht="9.75" customHeight="1">
      <c r="A63" s="119">
        <v>280630.0</v>
      </c>
      <c r="B63" s="110" t="s">
        <v>81</v>
      </c>
      <c r="C63" s="110" t="s">
        <v>286</v>
      </c>
      <c r="D63" s="110" t="s">
        <v>395</v>
      </c>
      <c r="E63" s="110" t="s">
        <v>396</v>
      </c>
      <c r="F63" s="223">
        <v>0.013562476543295059</v>
      </c>
      <c r="G63" s="100">
        <v>0.015236475297046772</v>
      </c>
      <c r="H63" s="100">
        <v>0.013333333333333334</v>
      </c>
      <c r="I63" s="153">
        <v>0.0033937012066223597</v>
      </c>
      <c r="J63" s="173">
        <v>0.013594927792713535</v>
      </c>
      <c r="K63" s="224">
        <v>0.0033969134511016865</v>
      </c>
    </row>
    <row r="64" ht="9.75" customHeight="1">
      <c r="A64" s="119">
        <v>280640.0</v>
      </c>
      <c r="B64" s="110" t="s">
        <v>82</v>
      </c>
      <c r="C64" s="110" t="s">
        <v>282</v>
      </c>
      <c r="D64" s="110" t="s">
        <v>389</v>
      </c>
      <c r="E64" s="110" t="s">
        <v>390</v>
      </c>
      <c r="F64" s="223">
        <v>0.009809209638674533</v>
      </c>
      <c r="G64" s="100">
        <v>0.017250743388269263</v>
      </c>
      <c r="H64" s="100">
        <v>0.013333333333333334</v>
      </c>
      <c r="I64" s="153">
        <v>0.0030365786175365205</v>
      </c>
      <c r="J64" s="173">
        <v>0.009804260201374657</v>
      </c>
      <c r="K64" s="224">
        <v>0.0030360357549675744</v>
      </c>
    </row>
    <row r="65" ht="9.75" customHeight="1">
      <c r="A65" s="119">
        <v>280650.0</v>
      </c>
      <c r="B65" s="110" t="s">
        <v>83</v>
      </c>
      <c r="C65" s="110" t="s">
        <v>285</v>
      </c>
      <c r="D65" s="110" t="s">
        <v>402</v>
      </c>
      <c r="E65" s="110" t="s">
        <v>403</v>
      </c>
      <c r="F65" s="223">
        <v>0.008451160002217795</v>
      </c>
      <c r="G65" s="100">
        <v>0.011357309286274386</v>
      </c>
      <c r="H65" s="100">
        <v>0.013333333333333334</v>
      </c>
      <c r="I65" s="153">
        <v>0.0028407764338540184</v>
      </c>
      <c r="J65" s="173">
        <v>0.008444024214517672</v>
      </c>
      <c r="K65" s="224">
        <v>0.002840016662371126</v>
      </c>
    </row>
    <row r="66" ht="9.75" customHeight="1">
      <c r="A66" s="119">
        <v>280660.0</v>
      </c>
      <c r="B66" s="110" t="s">
        <v>84</v>
      </c>
      <c r="C66" s="110" t="s">
        <v>297</v>
      </c>
      <c r="D66" s="110" t="s">
        <v>399</v>
      </c>
      <c r="E66" s="110" t="s">
        <v>394</v>
      </c>
      <c r="F66" s="223">
        <v>0.01237771020120433</v>
      </c>
      <c r="G66" s="100">
        <v>0.014146905482802058</v>
      </c>
      <c r="H66" s="100">
        <v>0.013333333333333334</v>
      </c>
      <c r="I66" s="153">
        <v>0.0032636227654672914</v>
      </c>
      <c r="J66" s="173">
        <v>0.012380053186807911</v>
      </c>
      <c r="K66" s="224">
        <v>0.003263809732991639</v>
      </c>
    </row>
    <row r="67" ht="9.75" customHeight="1">
      <c r="A67" s="119">
        <v>280670.0</v>
      </c>
      <c r="B67" s="110" t="s">
        <v>85</v>
      </c>
      <c r="C67" s="110" t="s">
        <v>285</v>
      </c>
      <c r="D67" s="110" t="s">
        <v>399</v>
      </c>
      <c r="E67" s="110" t="s">
        <v>394</v>
      </c>
      <c r="F67" s="223">
        <v>0.019612932206075562</v>
      </c>
      <c r="G67" s="100">
        <v>0.013490936579290822</v>
      </c>
      <c r="H67" s="100">
        <v>0.013333333333333334</v>
      </c>
      <c r="I67" s="153">
        <v>0.00398449842845602</v>
      </c>
      <c r="J67" s="173">
        <v>0.01958979859321276</v>
      </c>
      <c r="K67" s="224">
        <v>0.0039821131329995894</v>
      </c>
    </row>
    <row r="68" ht="9.75" customHeight="1">
      <c r="A68" s="119">
        <v>280680.0</v>
      </c>
      <c r="B68" s="110" t="s">
        <v>86</v>
      </c>
      <c r="C68" s="110" t="s">
        <v>288</v>
      </c>
      <c r="D68" s="110" t="s">
        <v>397</v>
      </c>
      <c r="E68" s="110" t="s">
        <v>398</v>
      </c>
      <c r="F68" s="223">
        <v>0.022410077977008634</v>
      </c>
      <c r="G68" s="100">
        <v>0.016223782395685865</v>
      </c>
      <c r="H68" s="100">
        <v>0.013333333333333334</v>
      </c>
      <c r="I68" s="153">
        <v>0.004166666666666667</v>
      </c>
      <c r="J68" s="173">
        <v>0.022368926663638922</v>
      </c>
      <c r="K68" s="224">
        <v>0.004166666666666667</v>
      </c>
    </row>
    <row r="69" ht="9.75" customHeight="1">
      <c r="A69" s="119">
        <v>280690.0</v>
      </c>
      <c r="B69" s="110" t="s">
        <v>87</v>
      </c>
      <c r="C69" s="110" t="s">
        <v>282</v>
      </c>
      <c r="D69" s="110" t="s">
        <v>389</v>
      </c>
      <c r="E69" s="110" t="s">
        <v>390</v>
      </c>
      <c r="F69" s="223">
        <v>0.015169356945353022</v>
      </c>
      <c r="G69" s="100">
        <v>0.014594069656756616</v>
      </c>
      <c r="H69" s="100">
        <v>0.013333333333333334</v>
      </c>
      <c r="I69" s="153">
        <v>0.0035488071568260575</v>
      </c>
      <c r="J69" s="173">
        <v>0.015151464565607642</v>
      </c>
      <c r="K69" s="224">
        <v>0.0035469553263843797</v>
      </c>
    </row>
    <row r="70" ht="9.75" customHeight="1">
      <c r="A70" s="119">
        <v>280700.0</v>
      </c>
      <c r="B70" s="110" t="s">
        <v>88</v>
      </c>
      <c r="C70" s="110" t="s">
        <v>288</v>
      </c>
      <c r="D70" s="110" t="s">
        <v>397</v>
      </c>
      <c r="E70" s="110" t="s">
        <v>398</v>
      </c>
      <c r="F70" s="223">
        <v>0.007686786096405995</v>
      </c>
      <c r="G70" s="100">
        <v>0.007603411217753228</v>
      </c>
      <c r="H70" s="100">
        <v>0.013333333333333334</v>
      </c>
      <c r="I70" s="153">
        <v>0.0027261779842986697</v>
      </c>
      <c r="J70" s="173">
        <v>0.007688241133635737</v>
      </c>
      <c r="K70" s="224">
        <v>0.002726283678037116</v>
      </c>
    </row>
    <row r="71" ht="9.75" customHeight="1">
      <c r="A71" s="119">
        <v>280710.0</v>
      </c>
      <c r="B71" s="110" t="s">
        <v>89</v>
      </c>
      <c r="C71" s="110" t="s">
        <v>317</v>
      </c>
      <c r="D71" s="110" t="s">
        <v>405</v>
      </c>
      <c r="E71" s="110" t="s">
        <v>406</v>
      </c>
      <c r="F71" s="223">
        <v>0.014491100537521888</v>
      </c>
      <c r="G71" s="100">
        <v>0.01326781472653379</v>
      </c>
      <c r="H71" s="100">
        <v>0.013333333333333334</v>
      </c>
      <c r="I71" s="153">
        <v>0.003467276390775343</v>
      </c>
      <c r="J71" s="173">
        <v>0.014509465722274364</v>
      </c>
      <c r="K71" s="224">
        <v>0.0034690712659840714</v>
      </c>
    </row>
    <row r="72" ht="9.75" customHeight="1">
      <c r="A72" s="119">
        <v>280720.0</v>
      </c>
      <c r="B72" s="110" t="s">
        <v>90</v>
      </c>
      <c r="C72" s="110" t="s">
        <v>297</v>
      </c>
      <c r="D72" s="110" t="s">
        <v>402</v>
      </c>
      <c r="E72" s="110" t="s">
        <v>403</v>
      </c>
      <c r="F72" s="223">
        <v>0.014981453334737981</v>
      </c>
      <c r="G72" s="100">
        <v>0.01197078639945326</v>
      </c>
      <c r="H72" s="100">
        <v>0.013333333333333334</v>
      </c>
      <c r="I72" s="153">
        <v>0.0035035382284752067</v>
      </c>
      <c r="J72" s="173">
        <v>0.014989596774268699</v>
      </c>
      <c r="K72" s="224">
        <v>0.003504304825421762</v>
      </c>
    </row>
    <row r="73" ht="9.75" customHeight="1">
      <c r="A73" s="119">
        <v>280730.0</v>
      </c>
      <c r="B73" s="110" t="s">
        <v>91</v>
      </c>
      <c r="C73" s="110" t="s">
        <v>282</v>
      </c>
      <c r="D73" s="110" t="s">
        <v>389</v>
      </c>
      <c r="E73" s="110" t="s">
        <v>390</v>
      </c>
      <c r="F73" s="223">
        <v>0.011120509254154533</v>
      </c>
      <c r="G73" s="100">
        <v>0.014913651537792408</v>
      </c>
      <c r="H73" s="100">
        <v>0.013333333333333334</v>
      </c>
      <c r="I73" s="153">
        <v>0.003144925804950127</v>
      </c>
      <c r="J73" s="173">
        <v>0.011112373337204091</v>
      </c>
      <c r="K73" s="224">
        <v>0.0031440609463664238</v>
      </c>
    </row>
    <row r="74" ht="9.75" customHeight="1">
      <c r="A74" s="119">
        <v>280740.0</v>
      </c>
      <c r="B74" s="110" t="s">
        <v>92</v>
      </c>
      <c r="C74" s="110" t="s">
        <v>317</v>
      </c>
      <c r="D74" s="110" t="s">
        <v>405</v>
      </c>
      <c r="E74" s="110" t="s">
        <v>406</v>
      </c>
      <c r="F74" s="223">
        <v>0.01583602335232811</v>
      </c>
      <c r="G74" s="100">
        <v>0.014909173514000758</v>
      </c>
      <c r="H74" s="100">
        <v>0.013333333333333334</v>
      </c>
      <c r="I74" s="153">
        <v>0.003619005898082599</v>
      </c>
      <c r="J74" s="173">
        <v>0.015880030238147737</v>
      </c>
      <c r="K74" s="224">
        <v>0.003623376640371511</v>
      </c>
    </row>
    <row r="75" ht="9.75" customHeight="1">
      <c r="A75" s="119">
        <v>280750.0</v>
      </c>
      <c r="B75" s="110" t="s">
        <v>93</v>
      </c>
      <c r="C75" s="110" t="s">
        <v>286</v>
      </c>
      <c r="D75" s="110" t="s">
        <v>395</v>
      </c>
      <c r="E75" s="110" t="s">
        <v>396</v>
      </c>
      <c r="F75" s="223">
        <v>0.014385841055557892</v>
      </c>
      <c r="G75" s="100">
        <v>0.013474166066770498</v>
      </c>
      <c r="H75" s="100">
        <v>0.013333333333333334</v>
      </c>
      <c r="I75" s="153">
        <v>0.0034587677683645393</v>
      </c>
      <c r="J75" s="173">
        <v>0.014431456151322934</v>
      </c>
      <c r="K75" s="224">
        <v>0.003463302593478714</v>
      </c>
    </row>
    <row r="76" ht="9.75" customHeight="1">
      <c r="A76" s="119">
        <v>280760.0</v>
      </c>
      <c r="B76" s="110" t="s">
        <v>94</v>
      </c>
      <c r="C76" s="110" t="s">
        <v>286</v>
      </c>
      <c r="D76" s="110" t="s">
        <v>395</v>
      </c>
      <c r="E76" s="110" t="s">
        <v>396</v>
      </c>
      <c r="F76" s="223">
        <v>0.011735118922699798</v>
      </c>
      <c r="G76" s="100">
        <v>0.014360899016934731</v>
      </c>
      <c r="H76" s="100">
        <v>0.013333333333333334</v>
      </c>
      <c r="I76" s="153">
        <v>0.003201164528991787</v>
      </c>
      <c r="J76" s="173">
        <v>0.011737340271741363</v>
      </c>
      <c r="K76" s="224">
        <v>0.003201340196866552</v>
      </c>
    </row>
    <row r="77" ht="9.75" customHeight="1"/>
    <row r="78" ht="9.75" customHeight="1"/>
    <row r="79" ht="9.75" customHeight="1"/>
    <row r="80" ht="9.75" customHeight="1"/>
    <row r="81" ht="9.75" customHeight="1"/>
    <row r="82" ht="9.75" customHeight="1"/>
    <row r="83" ht="9.75" customHeight="1"/>
    <row r="84" ht="9.75" customHeight="1"/>
    <row r="85" ht="9.75" customHeight="1"/>
    <row r="86" ht="9.75" customHeight="1"/>
    <row r="87" ht="9.75" customHeight="1"/>
    <row r="88" ht="9.75" customHeight="1"/>
    <row r="89" ht="9.75" customHeight="1"/>
    <row r="90" ht="9.75" customHeight="1"/>
    <row r="91" ht="9.75" customHeight="1"/>
    <row r="92" ht="9.75" customHeight="1"/>
    <row r="93" ht="9.75" customHeight="1"/>
    <row r="94" ht="9.75" customHeight="1"/>
    <row r="95" ht="9.75" customHeight="1"/>
    <row r="96" ht="9.75" customHeight="1"/>
    <row r="97" ht="9.75" customHeight="1"/>
    <row r="98" ht="9.75" customHeight="1"/>
    <row r="99" ht="9.75" customHeight="1"/>
    <row r="100" ht="9.75" customHeight="1"/>
    <row r="101" ht="9.75" customHeight="1"/>
    <row r="102" ht="9.75" customHeight="1"/>
    <row r="103" ht="9.75" customHeight="1"/>
    <row r="104" ht="9.75" customHeight="1"/>
    <row r="105" ht="9.75" customHeight="1"/>
    <row r="106" ht="9.75" customHeight="1"/>
    <row r="107" ht="9.75" customHeight="1"/>
    <row r="108" ht="9.75" customHeight="1"/>
    <row r="109" ht="9.75" customHeight="1"/>
    <row r="110" ht="9.75" customHeight="1"/>
    <row r="111" ht="9.75" customHeight="1"/>
    <row r="112" ht="9.75" customHeight="1"/>
    <row r="113" ht="9.75" customHeight="1"/>
    <row r="114" ht="9.75" customHeight="1"/>
    <row r="115" ht="9.75" customHeight="1"/>
    <row r="116" ht="9.75" customHeight="1"/>
    <row r="117" ht="9.75" customHeight="1"/>
    <row r="118" ht="9.75" customHeight="1"/>
    <row r="119" ht="9.75" customHeight="1"/>
    <row r="120" ht="9.75" customHeight="1"/>
    <row r="121" ht="9.75" customHeight="1"/>
    <row r="122" ht="9.75" customHeight="1"/>
    <row r="123" ht="9.75" customHeight="1"/>
    <row r="124" ht="9.75" customHeight="1"/>
    <row r="125" ht="9.75" customHeight="1"/>
    <row r="126" ht="9.75" customHeight="1"/>
    <row r="127" ht="9.75" customHeight="1"/>
    <row r="128" ht="9.75" customHeight="1"/>
    <row r="129" ht="9.75" customHeight="1"/>
    <row r="130" ht="9.75" customHeight="1"/>
    <row r="131" ht="9.75" customHeight="1"/>
    <row r="132" ht="9.75" customHeight="1"/>
    <row r="133" ht="9.75" customHeight="1"/>
    <row r="134" ht="9.75" customHeight="1"/>
    <row r="135" ht="9.75" customHeight="1"/>
    <row r="136" ht="9.75" customHeight="1"/>
    <row r="137" ht="9.75" customHeight="1"/>
    <row r="138" ht="9.75" customHeight="1"/>
    <row r="139" ht="9.75" customHeight="1"/>
    <row r="140" ht="9.75" customHeight="1"/>
    <row r="141" ht="9.75" customHeight="1"/>
    <row r="142" ht="9.75" customHeight="1"/>
    <row r="143" ht="9.75" customHeight="1"/>
    <row r="144" ht="9.75" customHeight="1"/>
    <row r="145" ht="9.75" customHeight="1"/>
    <row r="146" ht="9.75" customHeight="1"/>
    <row r="147" ht="9.75" customHeight="1"/>
    <row r="148" ht="9.75" customHeight="1"/>
    <row r="149" ht="9.75" customHeight="1"/>
    <row r="150" ht="9.75" customHeight="1"/>
    <row r="151" ht="9.75" customHeight="1"/>
    <row r="152" ht="9.75" customHeight="1"/>
    <row r="153" ht="9.75" customHeight="1"/>
    <row r="154" ht="9.75" customHeight="1"/>
    <row r="155" ht="9.75" customHeight="1"/>
    <row r="156" ht="9.75" customHeight="1"/>
    <row r="157" ht="9.75" customHeight="1"/>
    <row r="158" ht="9.75" customHeight="1"/>
    <row r="159" ht="9.75" customHeight="1"/>
    <row r="160" ht="9.75" customHeight="1"/>
    <row r="161" ht="9.75" customHeight="1"/>
    <row r="162" ht="9.75" customHeight="1"/>
    <row r="163" ht="9.75" customHeight="1"/>
    <row r="164" ht="9.75" customHeight="1"/>
    <row r="165" ht="9.75" customHeight="1"/>
    <row r="166" ht="9.75" customHeight="1"/>
    <row r="167" ht="9.75" customHeight="1"/>
    <row r="168" ht="9.75" customHeight="1"/>
    <row r="169" ht="9.75" customHeight="1"/>
    <row r="170" ht="9.75" customHeight="1"/>
    <row r="171" ht="9.75" customHeight="1"/>
    <row r="172" ht="9.75" customHeight="1"/>
    <row r="173" ht="9.75" customHeight="1"/>
    <row r="174" ht="9.75" customHeight="1"/>
    <row r="175" ht="9.75" customHeight="1"/>
    <row r="176" ht="9.75" customHeight="1"/>
    <row r="177" ht="9.75" customHeight="1"/>
    <row r="178" ht="9.75" customHeight="1"/>
    <row r="179" ht="9.75" customHeight="1"/>
    <row r="180" ht="9.75" customHeight="1"/>
    <row r="181" ht="9.75" customHeight="1"/>
    <row r="182" ht="9.75" customHeight="1"/>
    <row r="183" ht="9.75" customHeight="1"/>
    <row r="184" ht="9.75" customHeight="1"/>
    <row r="185" ht="9.75" customHeight="1"/>
    <row r="186" ht="9.75" customHeight="1"/>
    <row r="187" ht="9.75" customHeight="1"/>
    <row r="188" ht="9.75" customHeight="1"/>
    <row r="189" ht="9.75" customHeight="1"/>
    <row r="190" ht="9.75" customHeight="1"/>
    <row r="191" ht="9.75" customHeight="1"/>
    <row r="192" ht="9.75" customHeight="1"/>
    <row r="193" ht="9.75" customHeight="1"/>
    <row r="194" ht="9.75" customHeight="1"/>
    <row r="195" ht="9.75" customHeight="1"/>
    <row r="196" ht="9.75" customHeight="1"/>
    <row r="197" ht="9.75" customHeight="1"/>
    <row r="198" ht="9.75" customHeight="1"/>
    <row r="199" ht="9.75" customHeight="1"/>
    <row r="200" ht="9.75" customHeight="1"/>
    <row r="201" ht="9.75" customHeight="1"/>
    <row r="202" ht="9.75" customHeight="1"/>
    <row r="203" ht="9.75" customHeight="1"/>
    <row r="204" ht="9.75" customHeight="1"/>
    <row r="205" ht="9.75" customHeight="1"/>
    <row r="206" ht="9.75" customHeight="1"/>
    <row r="207" ht="9.75" customHeight="1"/>
    <row r="208" ht="9.75" customHeight="1"/>
    <row r="209" ht="9.75" customHeight="1"/>
    <row r="210" ht="9.75" customHeight="1"/>
    <row r="211" ht="9.75" customHeight="1"/>
    <row r="212" ht="9.75" customHeight="1"/>
    <row r="213" ht="9.75" customHeight="1"/>
    <row r="214" ht="9.75" customHeight="1"/>
    <row r="215" ht="9.75" customHeight="1"/>
    <row r="216" ht="9.75" customHeight="1"/>
    <row r="217" ht="9.75" customHeight="1"/>
    <row r="218" ht="9.75" customHeight="1"/>
    <row r="219" ht="9.75" customHeight="1"/>
    <row r="220" ht="9.75" customHeight="1"/>
    <row r="221" ht="9.75" customHeight="1"/>
    <row r="222" ht="9.75" customHeight="1"/>
    <row r="223" ht="9.75" customHeight="1"/>
    <row r="224" ht="9.75" customHeight="1"/>
    <row r="225" ht="9.75" customHeight="1"/>
    <row r="226" ht="9.75" customHeight="1"/>
    <row r="227" ht="9.75" customHeight="1"/>
    <row r="228" ht="9.75" customHeight="1"/>
    <row r="229" ht="9.75" customHeight="1"/>
    <row r="230" ht="9.75" customHeight="1"/>
    <row r="231" ht="9.75" customHeight="1"/>
    <row r="232" ht="9.75" customHeight="1"/>
    <row r="233" ht="9.75" customHeight="1"/>
    <row r="234" ht="9.75" customHeight="1"/>
    <row r="235" ht="9.75" customHeight="1"/>
    <row r="236" ht="9.75" customHeight="1"/>
    <row r="237" ht="9.75" customHeight="1"/>
    <row r="238" ht="9.75" customHeight="1"/>
    <row r="239" ht="9.75" customHeight="1"/>
    <row r="240" ht="9.75" customHeight="1"/>
    <row r="241" ht="9.75" customHeight="1"/>
    <row r="242" ht="9.75" customHeight="1"/>
    <row r="243" ht="9.75" customHeight="1"/>
    <row r="244" ht="9.75" customHeight="1"/>
    <row r="245" ht="9.75" customHeight="1"/>
    <row r="246" ht="9.75" customHeight="1"/>
    <row r="247" ht="9.75" customHeight="1"/>
    <row r="248" ht="9.75" customHeight="1"/>
    <row r="249" ht="9.75" customHeight="1"/>
    <row r="250" ht="9.75" customHeight="1"/>
    <row r="251" ht="9.75" customHeight="1"/>
    <row r="252" ht="9.75" customHeight="1"/>
    <row r="253" ht="9.75" customHeight="1"/>
    <row r="254" ht="9.75" customHeight="1"/>
    <row r="255" ht="9.75" customHeight="1"/>
    <row r="256" ht="9.75" customHeight="1"/>
    <row r="257" ht="9.75" customHeight="1"/>
    <row r="258" ht="9.75" customHeight="1"/>
    <row r="259" ht="9.75" customHeight="1"/>
    <row r="260" ht="9.75" customHeight="1"/>
    <row r="261" ht="9.75" customHeight="1"/>
    <row r="262" ht="9.75" customHeight="1"/>
    <row r="263" ht="9.75" customHeight="1"/>
    <row r="264" ht="9.75" customHeight="1"/>
    <row r="265" ht="9.75" customHeight="1"/>
    <row r="266" ht="9.75" customHeight="1"/>
    <row r="267" ht="9.75" customHeight="1"/>
    <row r="268" ht="9.75" customHeight="1"/>
    <row r="269" ht="9.75" customHeight="1"/>
    <row r="270" ht="9.75" customHeight="1"/>
    <row r="271" ht="9.75" customHeight="1"/>
    <row r="272" ht="9.75" customHeight="1"/>
    <row r="273" ht="9.75" customHeight="1"/>
    <row r="274" ht="9.75" customHeight="1"/>
    <row r="275" ht="9.75" customHeight="1"/>
    <row r="276" ht="9.75" customHeight="1"/>
    <row r="277" ht="9.75" customHeight="1"/>
    <row r="278" ht="9.75" customHeight="1"/>
    <row r="279" ht="9.75" customHeight="1"/>
    <row r="280" ht="9.75" customHeight="1"/>
    <row r="281" ht="9.75" customHeight="1"/>
    <row r="282" ht="9.75" customHeight="1"/>
    <row r="283" ht="9.75" customHeight="1"/>
    <row r="284" ht="9.75" customHeight="1"/>
    <row r="285" ht="9.75" customHeight="1"/>
    <row r="286" ht="9.75" customHeight="1"/>
    <row r="287" ht="9.75" customHeight="1"/>
    <row r="288" ht="9.75" customHeight="1"/>
    <row r="289" ht="9.75" customHeight="1"/>
    <row r="290" ht="9.75" customHeight="1"/>
    <row r="291" ht="9.75" customHeight="1"/>
    <row r="292" ht="9.75" customHeight="1"/>
    <row r="293" ht="9.75" customHeight="1"/>
    <row r="294" ht="9.75" customHeight="1"/>
    <row r="295" ht="9.75" customHeight="1"/>
    <row r="296" ht="9.75" customHeight="1"/>
    <row r="297" ht="9.75" customHeight="1"/>
    <row r="298" ht="9.75" customHeight="1"/>
    <row r="299" ht="9.75" customHeight="1"/>
    <row r="300" ht="9.75" customHeight="1"/>
    <row r="301" ht="9.75" customHeight="1"/>
    <row r="302" ht="9.75" customHeight="1"/>
    <row r="303" ht="9.75" customHeight="1"/>
    <row r="304" ht="9.75" customHeight="1"/>
    <row r="305" ht="9.75" customHeight="1"/>
    <row r="306" ht="9.75" customHeight="1"/>
    <row r="307" ht="9.75" customHeight="1"/>
    <row r="308" ht="9.75" customHeight="1"/>
    <row r="309" ht="9.75" customHeight="1"/>
    <row r="310" ht="9.75" customHeight="1"/>
    <row r="311" ht="9.75" customHeight="1"/>
    <row r="312" ht="9.75" customHeight="1"/>
    <row r="313" ht="9.75" customHeight="1"/>
    <row r="314" ht="9.75" customHeight="1"/>
    <row r="315" ht="9.75" customHeight="1"/>
    <row r="316" ht="9.75" customHeight="1"/>
    <row r="317" ht="9.75" customHeight="1"/>
    <row r="318" ht="9.75" customHeight="1"/>
    <row r="319" ht="9.75" customHeight="1"/>
    <row r="320" ht="9.75" customHeight="1"/>
    <row r="321" ht="9.75" customHeight="1"/>
    <row r="322" ht="9.75" customHeight="1"/>
    <row r="323" ht="9.75" customHeight="1"/>
    <row r="324" ht="9.75" customHeight="1"/>
    <row r="325" ht="9.75" customHeight="1"/>
    <row r="326" ht="9.75" customHeight="1"/>
    <row r="327" ht="9.75" customHeight="1"/>
    <row r="328" ht="9.75" customHeight="1"/>
    <row r="329" ht="9.75" customHeight="1"/>
    <row r="330" ht="9.75" customHeight="1"/>
    <row r="331" ht="9.75" customHeight="1"/>
    <row r="332" ht="9.75" customHeight="1"/>
    <row r="333" ht="9.75" customHeight="1"/>
    <row r="334" ht="9.75" customHeight="1"/>
    <row r="335" ht="9.75" customHeight="1"/>
    <row r="336" ht="9.75" customHeight="1"/>
    <row r="337" ht="9.75" customHeight="1"/>
    <row r="338" ht="9.75" customHeight="1"/>
    <row r="339" ht="9.75" customHeight="1"/>
    <row r="340" ht="9.75" customHeight="1"/>
    <row r="341" ht="9.75" customHeight="1"/>
    <row r="342" ht="9.75" customHeight="1"/>
    <row r="343" ht="9.75" customHeight="1"/>
    <row r="344" ht="9.75" customHeight="1"/>
    <row r="345" ht="9.75" customHeight="1"/>
    <row r="346" ht="9.75" customHeight="1"/>
    <row r="347" ht="9.75" customHeight="1"/>
    <row r="348" ht="9.75" customHeight="1"/>
    <row r="349" ht="9.75" customHeight="1"/>
    <row r="350" ht="9.75" customHeight="1"/>
    <row r="351" ht="9.75" customHeight="1"/>
    <row r="352" ht="9.75" customHeight="1"/>
    <row r="353" ht="9.75" customHeight="1"/>
    <row r="354" ht="9.75" customHeight="1"/>
    <row r="355" ht="9.75" customHeight="1"/>
    <row r="356" ht="9.75" customHeight="1"/>
    <row r="357" ht="9.75" customHeight="1"/>
    <row r="358" ht="9.75" customHeight="1"/>
    <row r="359" ht="9.75" customHeight="1"/>
    <row r="360" ht="9.75" customHeight="1"/>
    <row r="361" ht="9.75" customHeight="1"/>
    <row r="362" ht="9.75" customHeight="1"/>
    <row r="363" ht="9.75" customHeight="1"/>
    <row r="364" ht="9.75" customHeight="1"/>
    <row r="365" ht="9.75" customHeight="1"/>
    <row r="366" ht="9.75" customHeight="1"/>
    <row r="367" ht="9.75" customHeight="1"/>
    <row r="368" ht="9.75" customHeight="1"/>
    <row r="369" ht="9.75" customHeight="1"/>
    <row r="370" ht="9.75" customHeight="1"/>
    <row r="371" ht="9.75" customHeight="1"/>
    <row r="372" ht="9.75" customHeight="1"/>
    <row r="373" ht="9.75" customHeight="1"/>
    <row r="374" ht="9.75" customHeight="1"/>
    <row r="375" ht="9.75" customHeight="1"/>
    <row r="376" ht="9.75" customHeight="1"/>
    <row r="377" ht="9.75" customHeight="1"/>
    <row r="378" ht="9.75" customHeight="1"/>
    <row r="379" ht="9.75" customHeight="1"/>
    <row r="380" ht="9.75" customHeight="1"/>
    <row r="381" ht="9.75" customHeight="1"/>
    <row r="382" ht="9.75" customHeight="1"/>
    <row r="383" ht="9.75" customHeight="1"/>
    <row r="384" ht="9.75" customHeight="1"/>
    <row r="385" ht="9.75" customHeight="1"/>
    <row r="386" ht="9.75" customHeight="1"/>
    <row r="387" ht="9.75" customHeight="1"/>
    <row r="388" ht="9.75" customHeight="1"/>
    <row r="389" ht="9.75" customHeight="1"/>
    <row r="390" ht="9.75" customHeight="1"/>
    <row r="391" ht="9.75" customHeight="1"/>
    <row r="392" ht="9.75" customHeight="1"/>
    <row r="393" ht="9.75" customHeight="1"/>
    <row r="394" ht="9.75" customHeight="1"/>
    <row r="395" ht="9.75" customHeight="1"/>
    <row r="396" ht="9.75" customHeight="1"/>
    <row r="397" ht="9.75" customHeight="1"/>
    <row r="398" ht="9.75" customHeight="1"/>
    <row r="399" ht="9.75" customHeight="1"/>
    <row r="400" ht="9.75" customHeight="1"/>
    <row r="401" ht="9.75" customHeight="1"/>
    <row r="402" ht="9.75" customHeight="1"/>
    <row r="403" ht="9.75" customHeight="1"/>
    <row r="404" ht="9.75" customHeight="1"/>
    <row r="405" ht="9.75" customHeight="1"/>
    <row r="406" ht="9.75" customHeight="1"/>
    <row r="407" ht="9.75" customHeight="1"/>
    <row r="408" ht="9.75" customHeight="1"/>
    <row r="409" ht="9.75" customHeight="1"/>
    <row r="410" ht="9.75" customHeight="1"/>
    <row r="411" ht="9.75" customHeight="1"/>
    <row r="412" ht="9.75" customHeight="1"/>
    <row r="413" ht="9.75" customHeight="1"/>
    <row r="414" ht="9.75" customHeight="1"/>
    <row r="415" ht="9.75" customHeight="1"/>
    <row r="416" ht="9.75" customHeight="1"/>
    <row r="417" ht="9.75" customHeight="1"/>
    <row r="418" ht="9.75" customHeight="1"/>
    <row r="419" ht="9.75" customHeight="1"/>
    <row r="420" ht="9.75" customHeight="1"/>
    <row r="421" ht="9.75" customHeight="1"/>
    <row r="422" ht="9.75" customHeight="1"/>
    <row r="423" ht="9.75" customHeight="1"/>
    <row r="424" ht="9.75" customHeight="1"/>
    <row r="425" ht="9.75" customHeight="1"/>
    <row r="426" ht="9.75" customHeight="1"/>
    <row r="427" ht="9.75" customHeight="1"/>
    <row r="428" ht="9.75" customHeight="1"/>
    <row r="429" ht="9.75" customHeight="1"/>
    <row r="430" ht="9.75" customHeight="1"/>
    <row r="431" ht="9.75" customHeight="1"/>
    <row r="432" ht="9.75" customHeight="1"/>
    <row r="433" ht="9.75" customHeight="1"/>
    <row r="434" ht="9.75" customHeight="1"/>
    <row r="435" ht="9.75" customHeight="1"/>
    <row r="436" ht="9.75" customHeight="1"/>
    <row r="437" ht="9.75" customHeight="1"/>
    <row r="438" ht="9.75" customHeight="1"/>
    <row r="439" ht="9.75" customHeight="1"/>
    <row r="440" ht="9.75" customHeight="1"/>
    <row r="441" ht="9.75" customHeight="1"/>
    <row r="442" ht="9.75" customHeight="1"/>
    <row r="443" ht="9.75" customHeight="1"/>
    <row r="444" ht="9.75" customHeight="1"/>
    <row r="445" ht="9.75" customHeight="1"/>
    <row r="446" ht="9.75" customHeight="1"/>
    <row r="447" ht="9.75" customHeight="1"/>
    <row r="448" ht="9.75" customHeight="1"/>
    <row r="449" ht="9.75" customHeight="1"/>
    <row r="450" ht="9.75" customHeight="1"/>
    <row r="451" ht="9.75" customHeight="1"/>
    <row r="452" ht="9.75" customHeight="1"/>
    <row r="453" ht="9.75" customHeight="1"/>
    <row r="454" ht="9.75" customHeight="1"/>
    <row r="455" ht="9.75" customHeight="1"/>
    <row r="456" ht="9.75" customHeight="1"/>
    <row r="457" ht="9.75" customHeight="1"/>
    <row r="458" ht="9.75" customHeight="1"/>
    <row r="459" ht="9.75" customHeight="1"/>
    <row r="460" ht="9.75" customHeight="1"/>
    <row r="461" ht="9.75" customHeight="1"/>
    <row r="462" ht="9.75" customHeight="1"/>
    <row r="463" ht="9.75" customHeight="1"/>
    <row r="464" ht="9.75" customHeight="1"/>
    <row r="465" ht="9.75" customHeight="1"/>
    <row r="466" ht="9.75" customHeight="1"/>
    <row r="467" ht="9.75" customHeight="1"/>
    <row r="468" ht="9.75" customHeight="1"/>
    <row r="469" ht="9.75" customHeight="1"/>
    <row r="470" ht="9.75" customHeight="1"/>
    <row r="471" ht="9.75" customHeight="1"/>
    <row r="472" ht="9.75" customHeight="1"/>
    <row r="473" ht="9.75" customHeight="1"/>
    <row r="474" ht="9.75" customHeight="1"/>
    <row r="475" ht="9.75" customHeight="1"/>
    <row r="476" ht="9.75" customHeight="1"/>
    <row r="477" ht="9.75" customHeight="1"/>
    <row r="478" ht="9.75" customHeight="1"/>
    <row r="479" ht="9.75" customHeight="1"/>
    <row r="480" ht="9.75" customHeight="1"/>
    <row r="481" ht="9.75" customHeight="1"/>
    <row r="482" ht="9.75" customHeight="1"/>
    <row r="483" ht="9.75" customHeight="1"/>
    <row r="484" ht="9.75" customHeight="1"/>
    <row r="485" ht="9.75" customHeight="1"/>
    <row r="486" ht="9.75" customHeight="1"/>
    <row r="487" ht="9.75" customHeight="1"/>
    <row r="488" ht="9.75" customHeight="1"/>
    <row r="489" ht="9.75" customHeight="1"/>
    <row r="490" ht="9.75" customHeight="1"/>
    <row r="491" ht="9.75" customHeight="1"/>
    <row r="492" ht="9.75" customHeight="1"/>
    <row r="493" ht="9.75" customHeight="1"/>
    <row r="494" ht="9.75" customHeight="1"/>
    <row r="495" ht="9.75" customHeight="1"/>
    <row r="496" ht="9.75" customHeight="1"/>
    <row r="497" ht="9.75" customHeight="1"/>
    <row r="498" ht="9.75" customHeight="1"/>
    <row r="499" ht="9.75" customHeight="1"/>
    <row r="500" ht="9.75" customHeight="1"/>
    <row r="501" ht="9.75" customHeight="1"/>
    <row r="502" ht="9.75" customHeight="1"/>
    <row r="503" ht="9.75" customHeight="1"/>
    <row r="504" ht="9.75" customHeight="1"/>
    <row r="505" ht="9.75" customHeight="1"/>
    <row r="506" ht="9.75" customHeight="1"/>
    <row r="507" ht="9.75" customHeight="1"/>
    <row r="508" ht="9.75" customHeight="1"/>
    <row r="509" ht="9.75" customHeight="1"/>
    <row r="510" ht="9.75" customHeight="1"/>
    <row r="511" ht="9.75" customHeight="1"/>
    <row r="512" ht="9.75" customHeight="1"/>
    <row r="513" ht="9.75" customHeight="1"/>
    <row r="514" ht="9.75" customHeight="1"/>
    <row r="515" ht="9.75" customHeight="1"/>
    <row r="516" ht="9.75" customHeight="1"/>
    <row r="517" ht="9.75" customHeight="1"/>
    <row r="518" ht="9.75" customHeight="1"/>
    <row r="519" ht="9.75" customHeight="1"/>
    <row r="520" ht="9.75" customHeight="1"/>
    <row r="521" ht="9.75" customHeight="1"/>
    <row r="522" ht="9.75" customHeight="1"/>
    <row r="523" ht="9.75" customHeight="1"/>
    <row r="524" ht="9.75" customHeight="1"/>
    <row r="525" ht="9.75" customHeight="1"/>
    <row r="526" ht="9.75" customHeight="1"/>
    <row r="527" ht="9.75" customHeight="1"/>
    <row r="528" ht="9.75" customHeight="1"/>
    <row r="529" ht="9.75" customHeight="1"/>
    <row r="530" ht="9.75" customHeight="1"/>
    <row r="531" ht="9.75" customHeight="1"/>
    <row r="532" ht="9.75" customHeight="1"/>
    <row r="533" ht="9.75" customHeight="1"/>
    <row r="534" ht="9.75" customHeight="1"/>
    <row r="535" ht="9.75" customHeight="1"/>
    <row r="536" ht="9.75" customHeight="1"/>
    <row r="537" ht="9.75" customHeight="1"/>
    <row r="538" ht="9.75" customHeight="1"/>
    <row r="539" ht="9.75" customHeight="1"/>
    <row r="540" ht="9.75" customHeight="1"/>
    <row r="541" ht="9.75" customHeight="1"/>
    <row r="542" ht="9.75" customHeight="1"/>
    <row r="543" ht="9.75" customHeight="1"/>
    <row r="544" ht="9.75" customHeight="1"/>
    <row r="545" ht="9.75" customHeight="1"/>
    <row r="546" ht="9.75" customHeight="1"/>
    <row r="547" ht="9.75" customHeight="1"/>
    <row r="548" ht="9.75" customHeight="1"/>
    <row r="549" ht="9.75" customHeight="1"/>
    <row r="550" ht="9.75" customHeight="1"/>
    <row r="551" ht="9.75" customHeight="1"/>
    <row r="552" ht="9.75" customHeight="1"/>
    <row r="553" ht="9.75" customHeight="1"/>
    <row r="554" ht="9.75" customHeight="1"/>
    <row r="555" ht="9.75" customHeight="1"/>
    <row r="556" ht="9.75" customHeight="1"/>
    <row r="557" ht="9.75" customHeight="1"/>
    <row r="558" ht="9.75" customHeight="1"/>
    <row r="559" ht="9.75" customHeight="1"/>
    <row r="560" ht="9.75" customHeight="1"/>
    <row r="561" ht="9.75" customHeight="1"/>
    <row r="562" ht="9.75" customHeight="1"/>
    <row r="563" ht="9.75" customHeight="1"/>
    <row r="564" ht="9.75" customHeight="1"/>
    <row r="565" ht="9.75" customHeight="1"/>
    <row r="566" ht="9.75" customHeight="1"/>
    <row r="567" ht="9.75" customHeight="1"/>
    <row r="568" ht="9.75" customHeight="1"/>
    <row r="569" ht="9.75" customHeight="1"/>
    <row r="570" ht="9.75" customHeight="1"/>
    <row r="571" ht="9.75" customHeight="1"/>
    <row r="572" ht="9.75" customHeight="1"/>
    <row r="573" ht="9.75" customHeight="1"/>
    <row r="574" ht="9.75" customHeight="1"/>
    <row r="575" ht="9.75" customHeight="1"/>
    <row r="576" ht="9.75" customHeight="1"/>
    <row r="577" ht="9.75" customHeight="1"/>
    <row r="578" ht="9.75" customHeight="1"/>
    <row r="579" ht="9.75" customHeight="1"/>
    <row r="580" ht="9.75" customHeight="1"/>
    <row r="581" ht="9.75" customHeight="1"/>
    <row r="582" ht="9.75" customHeight="1"/>
    <row r="583" ht="9.75" customHeight="1"/>
    <row r="584" ht="9.75" customHeight="1"/>
    <row r="585" ht="9.75" customHeight="1"/>
    <row r="586" ht="9.75" customHeight="1"/>
    <row r="587" ht="9.75" customHeight="1"/>
    <row r="588" ht="9.75" customHeight="1"/>
    <row r="589" ht="9.75" customHeight="1"/>
    <row r="590" ht="9.75" customHeight="1"/>
    <row r="591" ht="9.75" customHeight="1"/>
    <row r="592" ht="9.75" customHeight="1"/>
    <row r="593" ht="9.75" customHeight="1"/>
    <row r="594" ht="9.75" customHeight="1"/>
    <row r="595" ht="9.75" customHeight="1"/>
    <row r="596" ht="9.75" customHeight="1"/>
    <row r="597" ht="9.75" customHeight="1"/>
    <row r="598" ht="9.75" customHeight="1"/>
    <row r="599" ht="9.75" customHeight="1"/>
    <row r="600" ht="9.75" customHeight="1"/>
    <row r="601" ht="9.75" customHeight="1"/>
    <row r="602" ht="9.75" customHeight="1"/>
    <row r="603" ht="9.75" customHeight="1"/>
    <row r="604" ht="9.75" customHeight="1"/>
    <row r="605" ht="9.75" customHeight="1"/>
    <row r="606" ht="9.75" customHeight="1"/>
    <row r="607" ht="9.75" customHeight="1"/>
    <row r="608" ht="9.75" customHeight="1"/>
    <row r="609" ht="9.75" customHeight="1"/>
    <row r="610" ht="9.75" customHeight="1"/>
    <row r="611" ht="9.75" customHeight="1"/>
    <row r="612" ht="9.75" customHeight="1"/>
    <row r="613" ht="9.75" customHeight="1"/>
    <row r="614" ht="9.75" customHeight="1"/>
    <row r="615" ht="9.75" customHeight="1"/>
    <row r="616" ht="9.75" customHeight="1"/>
    <row r="617" ht="9.75" customHeight="1"/>
    <row r="618" ht="9.75" customHeight="1"/>
    <row r="619" ht="9.75" customHeight="1"/>
    <row r="620" ht="9.75" customHeight="1"/>
    <row r="621" ht="9.75" customHeight="1"/>
    <row r="622" ht="9.75" customHeight="1"/>
    <row r="623" ht="9.75" customHeight="1"/>
    <row r="624" ht="9.75" customHeight="1"/>
    <row r="625" ht="9.75" customHeight="1"/>
    <row r="626" ht="9.75" customHeight="1"/>
    <row r="627" ht="9.75" customHeight="1"/>
    <row r="628" ht="9.75" customHeight="1"/>
    <row r="629" ht="9.75" customHeight="1"/>
    <row r="630" ht="9.75" customHeight="1"/>
    <row r="631" ht="9.75" customHeight="1"/>
    <row r="632" ht="9.75" customHeight="1"/>
    <row r="633" ht="9.75" customHeight="1"/>
    <row r="634" ht="9.75" customHeight="1"/>
    <row r="635" ht="9.75" customHeight="1"/>
    <row r="636" ht="9.75" customHeight="1"/>
    <row r="637" ht="9.75" customHeight="1"/>
    <row r="638" ht="9.75" customHeight="1"/>
    <row r="639" ht="9.75" customHeight="1"/>
    <row r="640" ht="9.75" customHeight="1"/>
    <row r="641" ht="9.75" customHeight="1"/>
    <row r="642" ht="9.75" customHeight="1"/>
    <row r="643" ht="9.75" customHeight="1"/>
    <row r="644" ht="9.75" customHeight="1"/>
    <row r="645" ht="9.75" customHeight="1"/>
    <row r="646" ht="9.75" customHeight="1"/>
    <row r="647" ht="9.75" customHeight="1"/>
    <row r="648" ht="9.75" customHeight="1"/>
    <row r="649" ht="9.75" customHeight="1"/>
    <row r="650" ht="9.75" customHeight="1"/>
    <row r="651" ht="9.75" customHeight="1"/>
    <row r="652" ht="9.75" customHeight="1"/>
    <row r="653" ht="9.75" customHeight="1"/>
    <row r="654" ht="9.75" customHeight="1"/>
    <row r="655" ht="9.75" customHeight="1"/>
    <row r="656" ht="9.75" customHeight="1"/>
    <row r="657" ht="9.75" customHeight="1"/>
    <row r="658" ht="9.75" customHeight="1"/>
    <row r="659" ht="9.75" customHeight="1"/>
    <row r="660" ht="9.75" customHeight="1"/>
    <row r="661" ht="9.75" customHeight="1"/>
    <row r="662" ht="9.75" customHeight="1"/>
    <row r="663" ht="9.75" customHeight="1"/>
    <row r="664" ht="9.75" customHeight="1"/>
    <row r="665" ht="9.75" customHeight="1"/>
    <row r="666" ht="9.75" customHeight="1"/>
    <row r="667" ht="9.75" customHeight="1"/>
    <row r="668" ht="9.75" customHeight="1"/>
    <row r="669" ht="9.75" customHeight="1"/>
    <row r="670" ht="9.75" customHeight="1"/>
    <row r="671" ht="9.75" customHeight="1"/>
    <row r="672" ht="9.75" customHeight="1"/>
    <row r="673" ht="9.75" customHeight="1"/>
    <row r="674" ht="9.75" customHeight="1"/>
    <row r="675" ht="9.75" customHeight="1"/>
    <row r="676" ht="9.75" customHeight="1"/>
    <row r="677" ht="9.75" customHeight="1"/>
    <row r="678" ht="9.75" customHeight="1"/>
    <row r="679" ht="9.75" customHeight="1"/>
    <row r="680" ht="9.75" customHeight="1"/>
    <row r="681" ht="9.75" customHeight="1"/>
    <row r="682" ht="9.75" customHeight="1"/>
    <row r="683" ht="9.75" customHeight="1"/>
    <row r="684" ht="9.75" customHeight="1"/>
    <row r="685" ht="9.75" customHeight="1"/>
    <row r="686" ht="9.75" customHeight="1"/>
    <row r="687" ht="9.75" customHeight="1"/>
    <row r="688" ht="9.75" customHeight="1"/>
    <row r="689" ht="9.75" customHeight="1"/>
    <row r="690" ht="9.75" customHeight="1"/>
    <row r="691" ht="9.75" customHeight="1"/>
    <row r="692" ht="9.75" customHeight="1"/>
    <row r="693" ht="9.75" customHeight="1"/>
    <row r="694" ht="9.75" customHeight="1"/>
    <row r="695" ht="9.75" customHeight="1"/>
    <row r="696" ht="9.75" customHeight="1"/>
    <row r="697" ht="9.75" customHeight="1"/>
    <row r="698" ht="9.75" customHeight="1"/>
    <row r="699" ht="9.75" customHeight="1"/>
    <row r="700" ht="9.75" customHeight="1"/>
    <row r="701" ht="9.75" customHeight="1"/>
    <row r="702" ht="9.75" customHeight="1"/>
    <row r="703" ht="9.75" customHeight="1"/>
    <row r="704" ht="9.75" customHeight="1"/>
    <row r="705" ht="9.75" customHeight="1"/>
    <row r="706" ht="9.75" customHeight="1"/>
    <row r="707" ht="9.75" customHeight="1"/>
    <row r="708" ht="9.75" customHeight="1"/>
    <row r="709" ht="9.75" customHeight="1"/>
    <row r="710" ht="9.75" customHeight="1"/>
    <row r="711" ht="9.75" customHeight="1"/>
    <row r="712" ht="9.75" customHeight="1"/>
    <row r="713" ht="9.75" customHeight="1"/>
    <row r="714" ht="9.75" customHeight="1"/>
    <row r="715" ht="9.75" customHeight="1"/>
    <row r="716" ht="9.75" customHeight="1"/>
    <row r="717" ht="9.75" customHeight="1"/>
    <row r="718" ht="9.75" customHeight="1"/>
    <row r="719" ht="9.75" customHeight="1"/>
    <row r="720" ht="9.75" customHeight="1"/>
    <row r="721" ht="9.75" customHeight="1"/>
    <row r="722" ht="9.75" customHeight="1"/>
    <row r="723" ht="9.75" customHeight="1"/>
    <row r="724" ht="9.75" customHeight="1"/>
    <row r="725" ht="9.75" customHeight="1"/>
    <row r="726" ht="9.75" customHeight="1"/>
    <row r="727" ht="9.75" customHeight="1"/>
    <row r="728" ht="9.75" customHeight="1"/>
    <row r="729" ht="9.75" customHeight="1"/>
    <row r="730" ht="9.75" customHeight="1"/>
    <row r="731" ht="9.75" customHeight="1"/>
    <row r="732" ht="9.75" customHeight="1"/>
    <row r="733" ht="9.75" customHeight="1"/>
    <row r="734" ht="9.75" customHeight="1"/>
    <row r="735" ht="9.75" customHeight="1"/>
    <row r="736" ht="9.75" customHeight="1"/>
    <row r="737" ht="9.75" customHeight="1"/>
    <row r="738" ht="9.75" customHeight="1"/>
    <row r="739" ht="9.75" customHeight="1"/>
    <row r="740" ht="9.75" customHeight="1"/>
    <row r="741" ht="9.75" customHeight="1"/>
    <row r="742" ht="9.75" customHeight="1"/>
    <row r="743" ht="9.75" customHeight="1"/>
    <row r="744" ht="9.75" customHeight="1"/>
    <row r="745" ht="9.75" customHeight="1"/>
    <row r="746" ht="9.75" customHeight="1"/>
    <row r="747" ht="9.75" customHeight="1"/>
    <row r="748" ht="9.75" customHeight="1"/>
    <row r="749" ht="9.75" customHeight="1"/>
    <row r="750" ht="9.75" customHeight="1"/>
    <row r="751" ht="9.75" customHeight="1"/>
    <row r="752" ht="9.75" customHeight="1"/>
    <row r="753" ht="9.75" customHeight="1"/>
    <row r="754" ht="9.75" customHeight="1"/>
    <row r="755" ht="9.75" customHeight="1"/>
    <row r="756" ht="9.75" customHeight="1"/>
    <row r="757" ht="9.75" customHeight="1"/>
    <row r="758" ht="9.75" customHeight="1"/>
    <row r="759" ht="9.75" customHeight="1"/>
    <row r="760" ht="9.75" customHeight="1"/>
    <row r="761" ht="9.75" customHeight="1"/>
    <row r="762" ht="9.75" customHeight="1"/>
    <row r="763" ht="9.75" customHeight="1"/>
    <row r="764" ht="9.75" customHeight="1"/>
    <row r="765" ht="9.75" customHeight="1"/>
    <row r="766" ht="9.75" customHeight="1"/>
    <row r="767" ht="9.75" customHeight="1"/>
    <row r="768" ht="9.75" customHeight="1"/>
    <row r="769" ht="9.75" customHeight="1"/>
    <row r="770" ht="9.75" customHeight="1"/>
    <row r="771" ht="9.75" customHeight="1"/>
    <row r="772" ht="9.75" customHeight="1"/>
    <row r="773" ht="9.75" customHeight="1"/>
    <row r="774" ht="9.75" customHeight="1"/>
    <row r="775" ht="9.75" customHeight="1"/>
    <row r="776" ht="9.75" customHeight="1"/>
    <row r="777" ht="9.75" customHeight="1"/>
    <row r="778" ht="9.75" customHeight="1"/>
    <row r="779" ht="9.75" customHeight="1"/>
    <row r="780" ht="9.75" customHeight="1"/>
    <row r="781" ht="9.75" customHeight="1"/>
    <row r="782" ht="9.75" customHeight="1"/>
    <row r="783" ht="9.75" customHeight="1"/>
    <row r="784" ht="9.75" customHeight="1"/>
    <row r="785" ht="9.75" customHeight="1"/>
    <row r="786" ht="9.75" customHeight="1"/>
    <row r="787" ht="9.75" customHeight="1"/>
    <row r="788" ht="9.75" customHeight="1"/>
    <row r="789" ht="9.75" customHeight="1"/>
    <row r="790" ht="9.75" customHeight="1"/>
    <row r="791" ht="9.75" customHeight="1"/>
    <row r="792" ht="9.75" customHeight="1"/>
    <row r="793" ht="9.75" customHeight="1"/>
    <row r="794" ht="9.75" customHeight="1"/>
    <row r="795" ht="9.75" customHeight="1"/>
    <row r="796" ht="9.75" customHeight="1"/>
    <row r="797" ht="9.75" customHeight="1"/>
    <row r="798" ht="9.75" customHeight="1"/>
    <row r="799" ht="9.75" customHeight="1"/>
    <row r="800" ht="9.75" customHeight="1"/>
    <row r="801" ht="9.75" customHeight="1"/>
    <row r="802" ht="9.75" customHeight="1"/>
    <row r="803" ht="9.75" customHeight="1"/>
    <row r="804" ht="9.75" customHeight="1"/>
    <row r="805" ht="9.75" customHeight="1"/>
    <row r="806" ht="9.75" customHeight="1"/>
    <row r="807" ht="9.75" customHeight="1"/>
    <row r="808" ht="9.75" customHeight="1"/>
    <row r="809" ht="9.75" customHeight="1"/>
    <row r="810" ht="9.75" customHeight="1"/>
    <row r="811" ht="9.75" customHeight="1"/>
    <row r="812" ht="9.75" customHeight="1"/>
    <row r="813" ht="9.75" customHeight="1"/>
    <row r="814" ht="9.75" customHeight="1"/>
    <row r="815" ht="9.75" customHeight="1"/>
    <row r="816" ht="9.75" customHeight="1"/>
    <row r="817" ht="9.75" customHeight="1"/>
    <row r="818" ht="9.75" customHeight="1"/>
    <row r="819" ht="9.75" customHeight="1"/>
    <row r="820" ht="9.75" customHeight="1"/>
    <row r="821" ht="9.75" customHeight="1"/>
    <row r="822" ht="9.75" customHeight="1"/>
    <row r="823" ht="9.75" customHeight="1"/>
    <row r="824" ht="9.75" customHeight="1"/>
    <row r="825" ht="9.75" customHeight="1"/>
    <row r="826" ht="9.75" customHeight="1"/>
    <row r="827" ht="9.75" customHeight="1"/>
    <row r="828" ht="9.75" customHeight="1"/>
    <row r="829" ht="9.75" customHeight="1"/>
    <row r="830" ht="9.75" customHeight="1"/>
    <row r="831" ht="9.75" customHeight="1"/>
    <row r="832" ht="9.75" customHeight="1"/>
    <row r="833" ht="9.75" customHeight="1"/>
    <row r="834" ht="9.75" customHeight="1"/>
    <row r="835" ht="9.75" customHeight="1"/>
    <row r="836" ht="9.75" customHeight="1"/>
    <row r="837" ht="9.75" customHeight="1"/>
    <row r="838" ht="9.75" customHeight="1"/>
    <row r="839" ht="9.75" customHeight="1"/>
    <row r="840" ht="9.75" customHeight="1"/>
    <row r="841" ht="9.75" customHeight="1"/>
    <row r="842" ht="9.75" customHeight="1"/>
    <row r="843" ht="9.75" customHeight="1"/>
    <row r="844" ht="9.75" customHeight="1"/>
    <row r="845" ht="9.75" customHeight="1"/>
    <row r="846" ht="9.75" customHeight="1"/>
    <row r="847" ht="9.75" customHeight="1"/>
    <row r="848" ht="9.75" customHeight="1"/>
    <row r="849" ht="9.75" customHeight="1"/>
    <row r="850" ht="9.75" customHeight="1"/>
    <row r="851" ht="9.75" customHeight="1"/>
    <row r="852" ht="9.75" customHeight="1"/>
    <row r="853" ht="9.75" customHeight="1"/>
    <row r="854" ht="9.75" customHeight="1"/>
    <row r="855" ht="9.75" customHeight="1"/>
    <row r="856" ht="9.75" customHeight="1"/>
    <row r="857" ht="9.75" customHeight="1"/>
    <row r="858" ht="9.75" customHeight="1"/>
    <row r="859" ht="9.75" customHeight="1"/>
    <row r="860" ht="9.75" customHeight="1"/>
    <row r="861" ht="9.75" customHeight="1"/>
    <row r="862" ht="9.75" customHeight="1"/>
    <row r="863" ht="9.75" customHeight="1"/>
    <row r="864" ht="9.75" customHeight="1"/>
    <row r="865" ht="9.75" customHeight="1"/>
    <row r="866" ht="9.75" customHeight="1"/>
    <row r="867" ht="9.75" customHeight="1"/>
    <row r="868" ht="9.75" customHeight="1"/>
    <row r="869" ht="9.75" customHeight="1"/>
    <row r="870" ht="9.75" customHeight="1"/>
    <row r="871" ht="9.75" customHeight="1"/>
    <row r="872" ht="9.75" customHeight="1"/>
    <row r="873" ht="9.75" customHeight="1"/>
    <row r="874" ht="9.75" customHeight="1"/>
    <row r="875" ht="9.75" customHeight="1"/>
    <row r="876" ht="9.75" customHeight="1"/>
    <row r="877" ht="9.75" customHeight="1"/>
    <row r="878" ht="9.75" customHeight="1"/>
    <row r="879" ht="9.75" customHeight="1"/>
    <row r="880" ht="9.75" customHeight="1"/>
    <row r="881" ht="9.75" customHeight="1"/>
    <row r="882" ht="9.75" customHeight="1"/>
    <row r="883" ht="9.75" customHeight="1"/>
    <row r="884" ht="9.75" customHeight="1"/>
    <row r="885" ht="9.75" customHeight="1"/>
    <row r="886" ht="9.75" customHeight="1"/>
    <row r="887" ht="9.75" customHeight="1"/>
    <row r="888" ht="9.75" customHeight="1"/>
    <row r="889" ht="9.75" customHeight="1"/>
    <row r="890" ht="9.75" customHeight="1"/>
    <row r="891" ht="9.75" customHeight="1"/>
    <row r="892" ht="9.75" customHeight="1"/>
    <row r="893" ht="9.75" customHeight="1"/>
    <row r="894" ht="9.75" customHeight="1"/>
    <row r="895" ht="9.75" customHeight="1"/>
    <row r="896" ht="9.75" customHeight="1"/>
    <row r="897" ht="9.75" customHeight="1"/>
    <row r="898" ht="9.75" customHeight="1"/>
    <row r="899" ht="9.75" customHeight="1"/>
    <row r="900" ht="9.75" customHeight="1"/>
    <row r="901" ht="9.75" customHeight="1"/>
    <row r="902" ht="9.75" customHeight="1"/>
    <row r="903" ht="9.75" customHeight="1"/>
    <row r="904" ht="9.75" customHeight="1"/>
    <row r="905" ht="9.75" customHeight="1"/>
    <row r="906" ht="9.75" customHeight="1"/>
    <row r="907" ht="9.75" customHeight="1"/>
    <row r="908" ht="9.75" customHeight="1"/>
    <row r="909" ht="9.75" customHeight="1"/>
    <row r="910" ht="9.75" customHeight="1"/>
    <row r="911" ht="9.75" customHeight="1"/>
    <row r="912" ht="9.75" customHeight="1"/>
    <row r="913" ht="9.75" customHeight="1"/>
    <row r="914" ht="9.75" customHeight="1"/>
    <row r="915" ht="9.75" customHeight="1"/>
    <row r="916" ht="9.75" customHeight="1"/>
    <row r="917" ht="9.75" customHeight="1"/>
    <row r="918" ht="9.75" customHeight="1"/>
    <row r="919" ht="9.75" customHeight="1"/>
    <row r="920" ht="9.75" customHeight="1"/>
    <row r="921" ht="9.75" customHeight="1"/>
    <row r="922" ht="9.75" customHeight="1"/>
    <row r="923" ht="9.75" customHeight="1"/>
    <row r="924" ht="9.75" customHeight="1"/>
    <row r="925" ht="9.75" customHeight="1"/>
    <row r="926" ht="9.75" customHeight="1"/>
    <row r="927" ht="9.75" customHeight="1"/>
    <row r="928" ht="9.75" customHeight="1"/>
    <row r="929" ht="9.75" customHeight="1"/>
    <row r="930" ht="9.75" customHeight="1"/>
    <row r="931" ht="9.75" customHeight="1"/>
    <row r="932" ht="9.75" customHeight="1"/>
    <row r="933" ht="9.75" customHeight="1"/>
    <row r="934" ht="9.75" customHeight="1"/>
    <row r="935" ht="9.75" customHeight="1"/>
    <row r="936" ht="9.75" customHeight="1"/>
    <row r="937" ht="9.75" customHeight="1"/>
    <row r="938" ht="9.75" customHeight="1"/>
    <row r="939" ht="9.75" customHeight="1"/>
    <row r="940" ht="9.75" customHeight="1"/>
    <row r="941" ht="9.75" customHeight="1"/>
    <row r="942" ht="9.75" customHeight="1"/>
    <row r="943" ht="9.75" customHeight="1"/>
    <row r="944" ht="9.75" customHeight="1"/>
    <row r="945" ht="9.75" customHeight="1"/>
    <row r="946" ht="9.75" customHeight="1"/>
    <row r="947" ht="9.75" customHeight="1"/>
    <row r="948" ht="9.75" customHeight="1"/>
    <row r="949" ht="9.75" customHeight="1"/>
    <row r="950" ht="9.75" customHeight="1"/>
    <row r="951" ht="9.75" customHeight="1"/>
    <row r="952" ht="9.75" customHeight="1"/>
    <row r="953" ht="9.75" customHeight="1"/>
    <row r="954" ht="9.75" customHeight="1"/>
    <row r="955" ht="9.75" customHeight="1"/>
    <row r="956" ht="9.75" customHeight="1"/>
    <row r="957" ht="9.75" customHeight="1"/>
    <row r="958" ht="9.75" customHeight="1"/>
    <row r="959" ht="9.75" customHeight="1"/>
    <row r="960" ht="9.75" customHeight="1"/>
    <row r="961" ht="9.75" customHeight="1"/>
    <row r="962" ht="9.75" customHeight="1"/>
    <row r="963" ht="9.75" customHeight="1"/>
    <row r="964" ht="9.75" customHeight="1"/>
    <row r="965" ht="9.75" customHeight="1"/>
    <row r="966" ht="9.75" customHeight="1"/>
    <row r="967" ht="9.75" customHeight="1"/>
    <row r="968" ht="9.75" customHeight="1"/>
    <row r="969" ht="9.75" customHeight="1"/>
    <row r="970" ht="9.75" customHeight="1"/>
    <row r="971" ht="9.75" customHeight="1"/>
    <row r="972" ht="9.75" customHeight="1"/>
    <row r="973" ht="9.75" customHeight="1"/>
    <row r="974" ht="9.75" customHeight="1"/>
    <row r="975" ht="9.75" customHeight="1"/>
    <row r="976" ht="9.75" customHeight="1"/>
    <row r="977" ht="9.75" customHeight="1"/>
    <row r="978" ht="9.75" customHeight="1"/>
    <row r="979" ht="9.75" customHeight="1"/>
    <row r="980" ht="9.75" customHeight="1"/>
    <row r="981" ht="9.75" customHeight="1"/>
    <row r="982" ht="9.75" customHeight="1"/>
    <row r="983" ht="9.75" customHeight="1"/>
    <row r="984" ht="9.75" customHeight="1"/>
    <row r="985" ht="9.75" customHeight="1"/>
    <row r="986" ht="9.75" customHeight="1"/>
    <row r="987" ht="9.75" customHeight="1"/>
    <row r="988" ht="9.75" customHeight="1"/>
    <row r="989" ht="9.75" customHeight="1"/>
    <row r="990" ht="9.75" customHeight="1"/>
    <row r="991" ht="9.75" customHeight="1"/>
    <row r="992" ht="9.75" customHeight="1"/>
    <row r="993" ht="9.75" customHeight="1"/>
    <row r="994" ht="9.75" customHeight="1"/>
    <row r="995" ht="9.75" customHeight="1"/>
    <row r="996" ht="9.75" customHeight="1"/>
    <row r="997" ht="9.75" customHeight="1"/>
    <row r="998" ht="9.75" customHeight="1"/>
    <row r="999" ht="9.75" customHeight="1"/>
    <row r="1000" ht="9.75" customHeight="1"/>
  </sheetData>
  <conditionalFormatting sqref="B2:B76">
    <cfRule type="expression" dxfId="0" priority="1">
      <formula>AND(#REF!="Total",#REF!="Total")</formula>
    </cfRule>
  </conditionalFormatting>
  <printOptions/>
  <pageMargins bottom="0.787401575" footer="0.0" header="0.0" left="0.511811024" right="0.511811024" top="0.7874015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6.83" defaultRowHeight="15.0"/>
  <cols>
    <col customWidth="1" min="1" max="1" width="15.0"/>
    <col customWidth="1" min="2" max="2" width="36.33"/>
    <col customWidth="1" min="3" max="3" width="13.17"/>
    <col customWidth="1" min="4" max="4" width="17.17"/>
    <col customWidth="1" min="5" max="5" width="28.5"/>
    <col customWidth="1" min="6" max="6" width="13.17"/>
    <col customWidth="1" min="7" max="7" width="17.17"/>
    <col customWidth="1" min="8" max="8" width="28.5"/>
    <col customWidth="1" min="9" max="9" width="15.5"/>
    <col customWidth="1" min="10" max="10" width="21.33"/>
    <col customWidth="1" min="11" max="11" width="19.0"/>
    <col customWidth="1" min="12" max="13" width="20.33"/>
    <col customWidth="1" min="14" max="26" width="8.83"/>
  </cols>
  <sheetData>
    <row r="1">
      <c r="A1" s="1" t="s">
        <v>0</v>
      </c>
    </row>
    <row r="4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>
      <c r="A5" s="1" t="s">
        <v>1</v>
      </c>
      <c r="B5" s="3"/>
      <c r="C5" s="4" t="s">
        <v>2</v>
      </c>
      <c r="D5" s="5"/>
      <c r="E5" s="6"/>
      <c r="F5" s="4" t="s">
        <v>3</v>
      </c>
      <c r="G5" s="5"/>
      <c r="H5" s="6"/>
      <c r="I5" s="7" t="s">
        <v>4</v>
      </c>
      <c r="J5" s="8"/>
      <c r="K5" s="9" t="s">
        <v>5</v>
      </c>
      <c r="L5" s="10" t="s">
        <v>6</v>
      </c>
      <c r="M5" s="10" t="s">
        <v>7</v>
      </c>
    </row>
    <row r="6">
      <c r="B6" s="3"/>
      <c r="C6" s="11" t="s">
        <v>8</v>
      </c>
      <c r="D6" s="11" t="s">
        <v>9</v>
      </c>
      <c r="E6" s="11" t="s">
        <v>10</v>
      </c>
      <c r="F6" s="11" t="s">
        <v>8</v>
      </c>
      <c r="G6" s="11" t="s">
        <v>9</v>
      </c>
      <c r="H6" s="11" t="s">
        <v>10</v>
      </c>
      <c r="I6" s="12"/>
      <c r="J6" s="13"/>
      <c r="K6" s="14"/>
      <c r="L6" s="14"/>
      <c r="M6" s="14"/>
    </row>
    <row r="7">
      <c r="A7" s="9" t="s">
        <v>11</v>
      </c>
      <c r="B7" s="15" t="s">
        <v>1</v>
      </c>
      <c r="C7" s="11" t="s">
        <v>12</v>
      </c>
      <c r="D7" s="11" t="s">
        <v>13</v>
      </c>
      <c r="E7" s="11" t="s">
        <v>14</v>
      </c>
      <c r="F7" s="11" t="s">
        <v>15</v>
      </c>
      <c r="G7" s="11" t="s">
        <v>16</v>
      </c>
      <c r="H7" s="11" t="s">
        <v>17</v>
      </c>
      <c r="I7" s="16" t="s">
        <v>18</v>
      </c>
      <c r="J7" s="16" t="s">
        <v>19</v>
      </c>
      <c r="K7" s="17"/>
      <c r="L7" s="17"/>
      <c r="M7" s="17"/>
    </row>
    <row r="8">
      <c r="A8" s="18">
        <v>280010.0</v>
      </c>
      <c r="B8" s="19" t="s">
        <v>20</v>
      </c>
      <c r="C8" s="20">
        <v>0.018337679776565374</v>
      </c>
      <c r="D8" s="20">
        <v>0.018337679776565374</v>
      </c>
      <c r="E8" s="20">
        <v>0.0033007823597817672</v>
      </c>
      <c r="F8" s="20">
        <v>0.013940739580997747</v>
      </c>
      <c r="G8" s="20">
        <v>0.013940739580997752</v>
      </c>
      <c r="H8" s="20">
        <v>4.1822218742993257E-4</v>
      </c>
      <c r="I8" s="20">
        <v>0.013333333333333334</v>
      </c>
      <c r="J8" s="21">
        <v>5.333333333333334E-4</v>
      </c>
      <c r="K8" s="20">
        <v>0.004252337880545033</v>
      </c>
      <c r="L8" s="22">
        <v>0.44467423155457647</v>
      </c>
      <c r="M8" s="22">
        <f t="shared" ref="M8:M82" si="1">L8*4</f>
        <v>1.778696926</v>
      </c>
    </row>
    <row r="9">
      <c r="A9" s="18">
        <v>280020.0</v>
      </c>
      <c r="B9" s="19" t="s">
        <v>21</v>
      </c>
      <c r="C9" s="20">
        <v>0.005091580725215197</v>
      </c>
      <c r="D9" s="20">
        <v>0.005091580725215197</v>
      </c>
      <c r="E9" s="20">
        <v>9.164845305387354E-4</v>
      </c>
      <c r="F9" s="20">
        <v>0.010319211066255793</v>
      </c>
      <c r="G9" s="20">
        <v>0.010319211066255796</v>
      </c>
      <c r="H9" s="20">
        <v>3.095763319876739E-4</v>
      </c>
      <c r="I9" s="20">
        <v>0.013333333333333334</v>
      </c>
      <c r="J9" s="21">
        <v>5.333333333333334E-4</v>
      </c>
      <c r="K9" s="20">
        <v>0.0017593941958597425</v>
      </c>
      <c r="L9" s="22">
        <v>0.19438018209372027</v>
      </c>
      <c r="M9" s="22">
        <f t="shared" si="1"/>
        <v>0.7775207284</v>
      </c>
    </row>
    <row r="10">
      <c r="A10" s="18">
        <v>280030.0</v>
      </c>
      <c r="B10" s="19" t="s">
        <v>22</v>
      </c>
      <c r="C10" s="20">
        <v>0.02023848000533124</v>
      </c>
      <c r="D10" s="20">
        <v>0.02023848000533124</v>
      </c>
      <c r="E10" s="20">
        <v>0.0036429264009596226</v>
      </c>
      <c r="F10" s="20">
        <v>0.013022207252577606</v>
      </c>
      <c r="G10" s="20">
        <v>0.01302220725257761</v>
      </c>
      <c r="H10" s="20">
        <v>3.906662175773283E-4</v>
      </c>
      <c r="I10" s="20">
        <v>0.013333333333333334</v>
      </c>
      <c r="J10" s="21">
        <v>5.333333333333334E-4</v>
      </c>
      <c r="K10" s="20">
        <v>0.004566925951870284</v>
      </c>
      <c r="L10" s="22">
        <v>0.43718406746955435</v>
      </c>
      <c r="M10" s="22">
        <f t="shared" si="1"/>
        <v>1.74873627</v>
      </c>
    </row>
    <row r="11">
      <c r="A11" s="18">
        <v>280040.0</v>
      </c>
      <c r="B11" s="19" t="s">
        <v>23</v>
      </c>
      <c r="C11" s="20">
        <v>0.017306488132456756</v>
      </c>
      <c r="D11" s="20">
        <v>0.017306488132456756</v>
      </c>
      <c r="E11" s="20">
        <v>0.003115167863842216</v>
      </c>
      <c r="F11" s="20">
        <v>0.016634023594703784</v>
      </c>
      <c r="G11" s="20">
        <v>0.01663402359470379</v>
      </c>
      <c r="H11" s="20">
        <v>4.990207078411137E-4</v>
      </c>
      <c r="I11" s="20">
        <v>0.013333333333333334</v>
      </c>
      <c r="J11" s="21">
        <v>5.333333333333334E-4</v>
      </c>
      <c r="K11" s="20">
        <v>0.004147521905016663</v>
      </c>
      <c r="L11" s="22">
        <v>0.4337134460568005</v>
      </c>
      <c r="M11" s="22">
        <f t="shared" si="1"/>
        <v>1.734853784</v>
      </c>
    </row>
    <row r="12">
      <c r="A12" s="18">
        <v>280050.0</v>
      </c>
      <c r="B12" s="19" t="s">
        <v>24</v>
      </c>
      <c r="C12" s="20">
        <v>0.01543268433619387</v>
      </c>
      <c r="D12" s="20">
        <v>0.01543268433619387</v>
      </c>
      <c r="E12" s="20">
        <v>0.0027778831805148965</v>
      </c>
      <c r="F12" s="20">
        <v>0.010486492333898364</v>
      </c>
      <c r="G12" s="20">
        <v>0.010486492333898367</v>
      </c>
      <c r="H12" s="20">
        <v>3.14594770016951E-4</v>
      </c>
      <c r="I12" s="20">
        <v>0.013333333333333334</v>
      </c>
      <c r="J12" s="21">
        <v>5.333333333333334E-4</v>
      </c>
      <c r="K12" s="20">
        <v>0.003625811283865181</v>
      </c>
      <c r="L12" s="22">
        <v>0.34756833592332603</v>
      </c>
      <c r="M12" s="22">
        <f t="shared" si="1"/>
        <v>1.390273344</v>
      </c>
    </row>
    <row r="13">
      <c r="A13" s="18">
        <v>280060.0</v>
      </c>
      <c r="B13" s="19" t="s">
        <v>25</v>
      </c>
      <c r="C13" s="20">
        <v>0.013995853539836518</v>
      </c>
      <c r="D13" s="20">
        <v>0.013995853539836518</v>
      </c>
      <c r="E13" s="20">
        <v>0.002519253637170573</v>
      </c>
      <c r="F13" s="20">
        <v>0.013875006923630202</v>
      </c>
      <c r="G13" s="20">
        <v>0.013875006923630208</v>
      </c>
      <c r="H13" s="20">
        <v>4.1625020770890623E-4</v>
      </c>
      <c r="I13" s="20">
        <v>0.013333333333333334</v>
      </c>
      <c r="J13" s="21">
        <v>5.333333333333334E-4</v>
      </c>
      <c r="K13" s="20">
        <v>0.0034688371782128124</v>
      </c>
      <c r="L13" s="22">
        <v>0.36274222555711433</v>
      </c>
      <c r="M13" s="22">
        <f t="shared" si="1"/>
        <v>1.450968902</v>
      </c>
    </row>
    <row r="14">
      <c r="A14" s="18">
        <v>280067.0</v>
      </c>
      <c r="B14" s="19" t="s">
        <v>26</v>
      </c>
      <c r="C14" s="20">
        <v>0.010760727991634253</v>
      </c>
      <c r="D14" s="20">
        <v>0.010760727991634253</v>
      </c>
      <c r="E14" s="20">
        <v>0.0019369310384941656</v>
      </c>
      <c r="F14" s="20">
        <v>0.013168676583745938</v>
      </c>
      <c r="G14" s="20">
        <v>0.013168676583745943</v>
      </c>
      <c r="H14" s="20">
        <v>3.9506029751237826E-4</v>
      </c>
      <c r="I14" s="20">
        <v>0.013333333333333334</v>
      </c>
      <c r="J14" s="21">
        <v>5.333333333333334E-4</v>
      </c>
      <c r="K14" s="20">
        <v>0.0028653246693398767</v>
      </c>
      <c r="L14" s="22">
        <v>0.29963189221684594</v>
      </c>
      <c r="M14" s="22">
        <f t="shared" si="1"/>
        <v>1.198527569</v>
      </c>
    </row>
    <row r="15">
      <c r="A15" s="18">
        <v>280070.0</v>
      </c>
      <c r="B15" s="19" t="s">
        <v>27</v>
      </c>
      <c r="C15" s="20">
        <v>0.00655021204301108</v>
      </c>
      <c r="D15" s="20">
        <v>0.00655021204301108</v>
      </c>
      <c r="E15" s="20">
        <v>0.0011790381677419942</v>
      </c>
      <c r="F15" s="20">
        <v>0.014625430770042185</v>
      </c>
      <c r="G15" s="20">
        <v>0.01462543077004219</v>
      </c>
      <c r="H15" s="20">
        <v>4.3876292310126566E-4</v>
      </c>
      <c r="I15" s="20">
        <v>0.013333333333333334</v>
      </c>
      <c r="J15" s="21">
        <v>5.333333333333334E-4</v>
      </c>
      <c r="K15" s="20">
        <v>0.002151134424176593</v>
      </c>
      <c r="L15" s="22">
        <v>0.2564966295835417</v>
      </c>
      <c r="M15" s="22">
        <f t="shared" si="1"/>
        <v>1.025986518</v>
      </c>
    </row>
    <row r="16">
      <c r="A16" s="18">
        <v>280100.0</v>
      </c>
      <c r="B16" s="19" t="s">
        <v>28</v>
      </c>
      <c r="C16" s="20">
        <v>0.013034630529618143</v>
      </c>
      <c r="D16" s="20">
        <v>0.013034630529618143</v>
      </c>
      <c r="E16" s="20">
        <v>0.0023462334953312657</v>
      </c>
      <c r="F16" s="20">
        <v>0.01688267254130061</v>
      </c>
      <c r="G16" s="20">
        <v>0.016882672541300617</v>
      </c>
      <c r="H16" s="20">
        <v>5.064801762390185E-4</v>
      </c>
      <c r="I16" s="20">
        <v>0.013333333333333334</v>
      </c>
      <c r="J16" s="21">
        <v>5.333333333333334E-4</v>
      </c>
      <c r="K16" s="20">
        <v>0.003386047004903617</v>
      </c>
      <c r="L16" s="22">
        <v>0.3540847157987839</v>
      </c>
      <c r="M16" s="22">
        <f t="shared" si="1"/>
        <v>1.416338863</v>
      </c>
    </row>
    <row r="17">
      <c r="A17" s="18">
        <v>280110.0</v>
      </c>
      <c r="B17" s="19" t="s">
        <v>29</v>
      </c>
      <c r="C17" s="20">
        <v>0.01575573698146405</v>
      </c>
      <c r="D17" s="20">
        <v>0.01575573698146405</v>
      </c>
      <c r="E17" s="20">
        <v>0.0028360326566635287</v>
      </c>
      <c r="F17" s="20">
        <v>0.012561596224183598</v>
      </c>
      <c r="G17" s="20">
        <v>0.012561596224183602</v>
      </c>
      <c r="H17" s="20">
        <v>3.7684788672550805E-4</v>
      </c>
      <c r="I17" s="20">
        <v>0.013333333333333334</v>
      </c>
      <c r="J17" s="21">
        <v>5.333333333333334E-4</v>
      </c>
      <c r="K17" s="20">
        <v>0.00374621387672237</v>
      </c>
      <c r="L17" s="22">
        <v>0.3917479804443703</v>
      </c>
      <c r="M17" s="22">
        <f t="shared" si="1"/>
        <v>1.566991922</v>
      </c>
    </row>
    <row r="18">
      <c r="A18" s="18">
        <v>280120.0</v>
      </c>
      <c r="B18" s="19" t="s">
        <v>30</v>
      </c>
      <c r="C18" s="20">
        <v>0.012254203205285917</v>
      </c>
      <c r="D18" s="20">
        <v>0.012254203205285917</v>
      </c>
      <c r="E18" s="20">
        <v>0.002205756576951465</v>
      </c>
      <c r="F18" s="20">
        <v>0.013390441669128058</v>
      </c>
      <c r="G18" s="20">
        <v>0.013390441669128063</v>
      </c>
      <c r="H18" s="20">
        <v>4.017132500738419E-4</v>
      </c>
      <c r="I18" s="20">
        <v>0.013333333333333334</v>
      </c>
      <c r="J18" s="21">
        <v>5.333333333333334E-4</v>
      </c>
      <c r="K18" s="20">
        <v>0.0031408031603586397</v>
      </c>
      <c r="L18" s="22">
        <v>0.32843914830626136</v>
      </c>
      <c r="M18" s="22">
        <f t="shared" si="1"/>
        <v>1.313756593</v>
      </c>
    </row>
    <row r="19">
      <c r="A19" s="18">
        <v>280130.0</v>
      </c>
      <c r="B19" s="19" t="s">
        <v>31</v>
      </c>
      <c r="C19" s="20">
        <v>0.010039137369738115</v>
      </c>
      <c r="D19" s="20">
        <v>0.010039137369738115</v>
      </c>
      <c r="E19" s="20">
        <v>0.0018070447265528607</v>
      </c>
      <c r="F19" s="20">
        <v>0.013244326677628478</v>
      </c>
      <c r="G19" s="20">
        <v>0.013244326677628484</v>
      </c>
      <c r="H19" s="20">
        <v>3.973298003288545E-4</v>
      </c>
      <c r="I19" s="20">
        <v>0.013333333333333334</v>
      </c>
      <c r="J19" s="21">
        <v>5.333333333333334E-4</v>
      </c>
      <c r="K19" s="20">
        <v>0.0027377078602150483</v>
      </c>
      <c r="L19" s="22">
        <v>0.2862867846254058</v>
      </c>
      <c r="M19" s="22">
        <f t="shared" si="1"/>
        <v>1.145147139</v>
      </c>
    </row>
    <row r="20">
      <c r="A20" s="18">
        <v>280140.0</v>
      </c>
      <c r="B20" s="19" t="s">
        <v>32</v>
      </c>
      <c r="C20" s="20">
        <v>0.013753317064232048</v>
      </c>
      <c r="D20" s="20">
        <v>0.013753317064232048</v>
      </c>
      <c r="E20" s="20">
        <v>0.0024755970715617686</v>
      </c>
      <c r="F20" s="20">
        <v>0.01389428515726134</v>
      </c>
      <c r="G20" s="20">
        <v>0.013894285157261346</v>
      </c>
      <c r="H20" s="20">
        <v>4.1682855471784035E-4</v>
      </c>
      <c r="I20" s="20">
        <v>0.013333333333333334</v>
      </c>
      <c r="J20" s="21">
        <v>5.333333333333334E-4</v>
      </c>
      <c r="K20" s="20">
        <v>0.003425758959612942</v>
      </c>
      <c r="L20" s="22">
        <v>0.35823746269707035</v>
      </c>
      <c r="M20" s="22">
        <f t="shared" si="1"/>
        <v>1.432949851</v>
      </c>
    </row>
    <row r="21">
      <c r="A21" s="18">
        <v>280150.0</v>
      </c>
      <c r="B21" s="19" t="s">
        <v>33</v>
      </c>
      <c r="C21" s="20">
        <v>0.008607762300810283</v>
      </c>
      <c r="D21" s="20">
        <v>0.008607762300810283</v>
      </c>
      <c r="E21" s="20">
        <v>0.001549397214145851</v>
      </c>
      <c r="F21" s="20">
        <v>0.013995664615216372</v>
      </c>
      <c r="G21" s="20">
        <v>0.013995664615216378</v>
      </c>
      <c r="H21" s="20">
        <v>4.198699384564913E-4</v>
      </c>
      <c r="I21" s="20">
        <v>0.013333333333333334</v>
      </c>
      <c r="J21" s="21">
        <v>5.333333333333334E-4</v>
      </c>
      <c r="K21" s="20">
        <v>0.002502600485935675</v>
      </c>
      <c r="L21" s="22">
        <v>0.2617012051330503</v>
      </c>
      <c r="M21" s="22">
        <f t="shared" si="1"/>
        <v>1.046804821</v>
      </c>
    </row>
    <row r="22">
      <c r="A22" s="18">
        <v>280160.0</v>
      </c>
      <c r="B22" s="19" t="s">
        <v>34</v>
      </c>
      <c r="C22" s="20">
        <v>0.012832479192339269</v>
      </c>
      <c r="D22" s="20">
        <v>0.012832479192339269</v>
      </c>
      <c r="E22" s="20">
        <v>0.002309846254621068</v>
      </c>
      <c r="F22" s="20">
        <v>0.010471702982038526</v>
      </c>
      <c r="G22" s="20">
        <v>0.01047170298203853</v>
      </c>
      <c r="H22" s="20">
        <v>3.1415108946115586E-4</v>
      </c>
      <c r="I22" s="20">
        <v>0.013333333333333334</v>
      </c>
      <c r="J22" s="21">
        <v>5.333333333333334E-4</v>
      </c>
      <c r="K22" s="20">
        <v>0.0031573306774155575</v>
      </c>
      <c r="L22" s="22">
        <v>0.33016745897988264</v>
      </c>
      <c r="M22" s="22">
        <f t="shared" si="1"/>
        <v>1.320669836</v>
      </c>
    </row>
    <row r="23">
      <c r="A23" s="18">
        <v>280170.0</v>
      </c>
      <c r="B23" s="19" t="s">
        <v>35</v>
      </c>
      <c r="C23" s="20">
        <v>0.009222612148879426</v>
      </c>
      <c r="D23" s="20">
        <v>0.009222612148879426</v>
      </c>
      <c r="E23" s="20">
        <v>0.0016600701867982967</v>
      </c>
      <c r="F23" s="20">
        <v>0.010759060575705411</v>
      </c>
      <c r="G23" s="20">
        <v>0.010759060575705415</v>
      </c>
      <c r="H23" s="20">
        <v>3.2277181727116244E-4</v>
      </c>
      <c r="I23" s="20">
        <v>0.013333333333333334</v>
      </c>
      <c r="J23" s="21">
        <v>5.333333333333334E-4</v>
      </c>
      <c r="K23" s="20">
        <v>0.002516175337402792</v>
      </c>
      <c r="L23" s="22">
        <v>0.26312075052529793</v>
      </c>
      <c r="M23" s="22">
        <f t="shared" si="1"/>
        <v>1.052483002</v>
      </c>
    </row>
    <row r="24">
      <c r="A24" s="18">
        <v>280190.0</v>
      </c>
      <c r="B24" s="19" t="s">
        <v>36</v>
      </c>
      <c r="C24" s="20">
        <v>0.018526914563844112</v>
      </c>
      <c r="D24" s="20">
        <v>0.018526914563844112</v>
      </c>
      <c r="E24" s="20">
        <v>0.00333484462149194</v>
      </c>
      <c r="F24" s="20">
        <v>0.0176307223787033</v>
      </c>
      <c r="G24" s="20">
        <v>0.017630722378703306</v>
      </c>
      <c r="H24" s="20">
        <v>5.289216713610992E-4</v>
      </c>
      <c r="I24" s="20">
        <v>0.013333333333333334</v>
      </c>
      <c r="J24" s="21">
        <v>5.333333333333334E-4</v>
      </c>
      <c r="K24" s="20">
        <v>0.0043970996261863725</v>
      </c>
      <c r="L24" s="22">
        <v>0.4447478889028491</v>
      </c>
      <c r="M24" s="22">
        <f t="shared" si="1"/>
        <v>1.778991556</v>
      </c>
    </row>
    <row r="25">
      <c r="A25" s="18">
        <v>280200.0</v>
      </c>
      <c r="B25" s="19" t="s">
        <v>37</v>
      </c>
      <c r="C25" s="20">
        <v>0.003662315291146256</v>
      </c>
      <c r="D25" s="20">
        <v>0.003662315291146256</v>
      </c>
      <c r="E25" s="20">
        <v>6.592167524063261E-4</v>
      </c>
      <c r="F25" s="20">
        <v>0.014638831258300717</v>
      </c>
      <c r="G25" s="20">
        <v>0.014638831258300723</v>
      </c>
      <c r="H25" s="20">
        <v>4.3916493774902164E-4</v>
      </c>
      <c r="I25" s="20">
        <v>0.013333333333333334</v>
      </c>
      <c r="J25" s="21">
        <v>5.333333333333334E-4</v>
      </c>
      <c r="K25" s="20">
        <v>0.001631715023488681</v>
      </c>
      <c r="L25" s="22">
        <v>0.2803817283167794</v>
      </c>
      <c r="M25" s="22">
        <f t="shared" si="1"/>
        <v>1.121526913</v>
      </c>
    </row>
    <row r="26">
      <c r="A26" s="18">
        <v>280210.0</v>
      </c>
      <c r="B26" s="19" t="s">
        <v>38</v>
      </c>
      <c r="C26" s="20">
        <v>0.007485980070996449</v>
      </c>
      <c r="D26" s="20">
        <v>0.007485980070996449</v>
      </c>
      <c r="E26" s="20">
        <v>0.0013474764127793608</v>
      </c>
      <c r="F26" s="20">
        <v>0.014351969886224756</v>
      </c>
      <c r="G26" s="20">
        <v>0.014351969886224761</v>
      </c>
      <c r="H26" s="20">
        <v>4.3055909658674284E-4</v>
      </c>
      <c r="I26" s="20">
        <v>0.013333333333333334</v>
      </c>
      <c r="J26" s="21">
        <v>5.333333333333334E-4</v>
      </c>
      <c r="K26" s="20">
        <v>0.0023113688426994366</v>
      </c>
      <c r="L26" s="22">
        <v>0.25892722146854963</v>
      </c>
      <c r="M26" s="22">
        <f t="shared" si="1"/>
        <v>1.035708886</v>
      </c>
    </row>
    <row r="27">
      <c r="A27" s="18">
        <v>280220.0</v>
      </c>
      <c r="B27" s="19" t="s">
        <v>39</v>
      </c>
      <c r="C27" s="20">
        <v>0.006089300625571828</v>
      </c>
      <c r="D27" s="20">
        <v>0.006089300625571828</v>
      </c>
      <c r="E27" s="20">
        <v>0.001096074112602929</v>
      </c>
      <c r="F27" s="20">
        <v>0.01065150325033538</v>
      </c>
      <c r="G27" s="20">
        <v>0.010651503250335384</v>
      </c>
      <c r="H27" s="20">
        <v>3.195450975100615E-4</v>
      </c>
      <c r="I27" s="20">
        <v>0.013333333333333334</v>
      </c>
      <c r="J27" s="21">
        <v>5.333333333333334E-4</v>
      </c>
      <c r="K27" s="20">
        <v>0.0019489525434463236</v>
      </c>
      <c r="L27" s="22">
        <v>0.23738517185381888</v>
      </c>
      <c r="M27" s="22">
        <f t="shared" si="1"/>
        <v>0.9495406874</v>
      </c>
    </row>
    <row r="28">
      <c r="A28" s="18">
        <v>280230.0</v>
      </c>
      <c r="B28" s="19" t="s">
        <v>40</v>
      </c>
      <c r="C28" s="20">
        <v>0.014599888282852046</v>
      </c>
      <c r="D28" s="20">
        <v>0.014599888282852046</v>
      </c>
      <c r="E28" s="20">
        <v>0.002627979890913368</v>
      </c>
      <c r="F28" s="20">
        <v>0.010442080857279733</v>
      </c>
      <c r="G28" s="20">
        <v>0.010442080857279736</v>
      </c>
      <c r="H28" s="20">
        <v>3.132624257183921E-4</v>
      </c>
      <c r="I28" s="20">
        <v>0.013333333333333334</v>
      </c>
      <c r="J28" s="21">
        <v>5.333333333333334E-4</v>
      </c>
      <c r="K28" s="20">
        <v>0.0034745756499650936</v>
      </c>
      <c r="L28" s="22">
        <v>0.304793691024304</v>
      </c>
      <c r="M28" s="22">
        <f t="shared" si="1"/>
        <v>1.219174764</v>
      </c>
    </row>
    <row r="29">
      <c r="A29" s="18">
        <v>280240.0</v>
      </c>
      <c r="B29" s="19" t="s">
        <v>41</v>
      </c>
      <c r="C29" s="20">
        <v>0.02306429333697055</v>
      </c>
      <c r="D29" s="20">
        <v>0.02306429333697055</v>
      </c>
      <c r="E29" s="20">
        <v>0.004151572800654699</v>
      </c>
      <c r="F29" s="20">
        <v>0.01166661379459885</v>
      </c>
      <c r="G29" s="20">
        <v>0.011666613794598853</v>
      </c>
      <c r="H29" s="20">
        <v>3.499984138379656E-4</v>
      </c>
      <c r="I29" s="20">
        <v>0.013333333333333334</v>
      </c>
      <c r="J29" s="21">
        <v>5.333333333333334E-4</v>
      </c>
      <c r="K29" s="20">
        <v>0.005034904547825998</v>
      </c>
      <c r="L29" s="22">
        <v>0.3219112114323222</v>
      </c>
      <c r="M29" s="22">
        <f t="shared" si="1"/>
        <v>1.287644846</v>
      </c>
    </row>
    <row r="30">
      <c r="A30" s="18">
        <v>280250.0</v>
      </c>
      <c r="B30" s="19" t="s">
        <v>42</v>
      </c>
      <c r="C30" s="20">
        <v>0.008203774951459603</v>
      </c>
      <c r="D30" s="20">
        <v>0.008203774951459603</v>
      </c>
      <c r="E30" s="20">
        <v>0.0014766794912627285</v>
      </c>
      <c r="F30" s="20">
        <v>0.013224652804797173</v>
      </c>
      <c r="G30" s="20">
        <v>0.013224652804797178</v>
      </c>
      <c r="H30" s="20">
        <v>3.967395841439153E-4</v>
      </c>
      <c r="I30" s="20">
        <v>0.013333333333333334</v>
      </c>
      <c r="J30" s="21">
        <v>5.333333333333334E-4</v>
      </c>
      <c r="K30" s="20">
        <v>0.002406752408739977</v>
      </c>
      <c r="L30" s="22">
        <v>0.25167820807348507</v>
      </c>
      <c r="M30" s="22">
        <f t="shared" si="1"/>
        <v>1.006712832</v>
      </c>
    </row>
    <row r="31">
      <c r="A31" s="18">
        <v>280260.0</v>
      </c>
      <c r="B31" s="19" t="s">
        <v>43</v>
      </c>
      <c r="C31" s="20">
        <v>0.009030274356042613</v>
      </c>
      <c r="D31" s="20">
        <v>0.009030274356042613</v>
      </c>
      <c r="E31" s="20">
        <v>0.0016254493840876703</v>
      </c>
      <c r="F31" s="20">
        <v>0.012995724646665475</v>
      </c>
      <c r="G31" s="20">
        <v>0.012995724646665478</v>
      </c>
      <c r="H31" s="20">
        <v>3.8987173939996435E-4</v>
      </c>
      <c r="I31" s="20">
        <v>0.013333333333333334</v>
      </c>
      <c r="J31" s="21">
        <v>5.333333333333334E-4</v>
      </c>
      <c r="K31" s="20">
        <v>0.0025486544568209682</v>
      </c>
      <c r="L31" s="22">
        <v>0.2665171474896416</v>
      </c>
      <c r="M31" s="22">
        <f t="shared" si="1"/>
        <v>1.06606859</v>
      </c>
    </row>
    <row r="32">
      <c r="A32" s="18">
        <v>280270.0</v>
      </c>
      <c r="B32" s="19" t="s">
        <v>44</v>
      </c>
      <c r="C32" s="20">
        <v>0.005990314845128487</v>
      </c>
      <c r="D32" s="20">
        <v>0.005990314845128487</v>
      </c>
      <c r="E32" s="20">
        <v>0.0010782566721231276</v>
      </c>
      <c r="F32" s="20">
        <v>0.013087176309802304</v>
      </c>
      <c r="G32" s="20">
        <v>0.01308717630980231</v>
      </c>
      <c r="H32" s="20">
        <v>3.9261528929406924E-4</v>
      </c>
      <c r="I32" s="20">
        <v>0.013333333333333334</v>
      </c>
      <c r="J32" s="21">
        <v>5.333333333333334E-4</v>
      </c>
      <c r="K32" s="20">
        <v>0.00200420529475053</v>
      </c>
      <c r="L32" s="22">
        <v>0.24317188928268837</v>
      </c>
      <c r="M32" s="22">
        <f t="shared" si="1"/>
        <v>0.9726875571</v>
      </c>
    </row>
    <row r="33">
      <c r="A33" s="18">
        <v>280280.0</v>
      </c>
      <c r="B33" s="19" t="s">
        <v>45</v>
      </c>
      <c r="C33" s="20">
        <v>0.014277406808878722</v>
      </c>
      <c r="D33" s="20">
        <v>0.014277406808878722</v>
      </c>
      <c r="E33" s="20">
        <v>0.00256993322559817</v>
      </c>
      <c r="F33" s="20">
        <v>0.013978829307268213</v>
      </c>
      <c r="G33" s="20">
        <v>0.013978829307268218</v>
      </c>
      <c r="H33" s="20">
        <v>4.193648792180465E-4</v>
      </c>
      <c r="I33" s="20">
        <v>0.013333333333333334</v>
      </c>
      <c r="J33" s="21">
        <v>5.333333333333334E-4</v>
      </c>
      <c r="K33" s="20">
        <v>0.0035226314381495497</v>
      </c>
      <c r="L33" s="22">
        <v>0.36836758315366297</v>
      </c>
      <c r="M33" s="22">
        <f t="shared" si="1"/>
        <v>1.473470333</v>
      </c>
    </row>
    <row r="34">
      <c r="A34" s="18">
        <v>280290.0</v>
      </c>
      <c r="B34" s="19" t="s">
        <v>46</v>
      </c>
      <c r="C34" s="20">
        <v>0.016002709344244387</v>
      </c>
      <c r="D34" s="20">
        <v>0.016002709344244387</v>
      </c>
      <c r="E34" s="20">
        <v>0.0028804876819639893</v>
      </c>
      <c r="F34" s="20">
        <v>0.014009893451238205</v>
      </c>
      <c r="G34" s="20">
        <v>0.01400989345123821</v>
      </c>
      <c r="H34" s="20">
        <v>4.202968035371463E-4</v>
      </c>
      <c r="I34" s="20">
        <v>0.013333333333333334</v>
      </c>
      <c r="J34" s="21">
        <v>5.333333333333334E-4</v>
      </c>
      <c r="K34" s="20">
        <v>0.0038341178188344687</v>
      </c>
      <c r="L34" s="22">
        <v>0.40094024573639964</v>
      </c>
      <c r="M34" s="22">
        <f t="shared" si="1"/>
        <v>1.603760983</v>
      </c>
    </row>
    <row r="35">
      <c r="A35" s="18">
        <v>280300.0</v>
      </c>
      <c r="B35" s="19" t="s">
        <v>47</v>
      </c>
      <c r="C35" s="20">
        <v>0.020436369027035932</v>
      </c>
      <c r="D35" s="20">
        <v>0.020436369027035932</v>
      </c>
      <c r="E35" s="20">
        <v>0.0036785464248664675</v>
      </c>
      <c r="F35" s="20">
        <v>0.013791064285471817</v>
      </c>
      <c r="G35" s="20">
        <v>0.013791064285471822</v>
      </c>
      <c r="H35" s="20">
        <v>4.1373192856415463E-4</v>
      </c>
      <c r="I35" s="20">
        <v>0.013333333333333334</v>
      </c>
      <c r="J35" s="21">
        <v>5.333333333333334E-4</v>
      </c>
      <c r="K35" s="20">
        <v>0.0046256116867639556</v>
      </c>
      <c r="L35" s="22">
        <v>0.48370811070591435</v>
      </c>
      <c r="M35" s="22">
        <f t="shared" si="1"/>
        <v>1.934832443</v>
      </c>
    </row>
    <row r="36">
      <c r="A36" s="18">
        <v>280310.0</v>
      </c>
      <c r="B36" s="19" t="s">
        <v>48</v>
      </c>
      <c r="C36" s="20">
        <v>0.006429465640233103</v>
      </c>
      <c r="D36" s="20">
        <v>0.006429465640233103</v>
      </c>
      <c r="E36" s="20">
        <v>0.0011573038152419585</v>
      </c>
      <c r="F36" s="20">
        <v>0.016187500112344832</v>
      </c>
      <c r="G36" s="20">
        <v>0.01618750011234484</v>
      </c>
      <c r="H36" s="20">
        <v>4.856250033703451E-4</v>
      </c>
      <c r="I36" s="20">
        <v>0.013333333333333334</v>
      </c>
      <c r="J36" s="21">
        <v>5.333333333333334E-4</v>
      </c>
      <c r="K36" s="20">
        <v>0.0021762621519456366</v>
      </c>
      <c r="L36" s="22">
        <v>0.2275754484386595</v>
      </c>
      <c r="M36" s="22">
        <f t="shared" si="1"/>
        <v>0.9103017938</v>
      </c>
    </row>
    <row r="37">
      <c r="A37" s="18">
        <v>280320.0</v>
      </c>
      <c r="B37" s="19" t="s">
        <v>49</v>
      </c>
      <c r="C37" s="20">
        <v>0.012626656825546473</v>
      </c>
      <c r="D37" s="20">
        <v>0.012626656825546473</v>
      </c>
      <c r="E37" s="20">
        <v>0.002272798228598365</v>
      </c>
      <c r="F37" s="20">
        <v>0.013561524565106165</v>
      </c>
      <c r="G37" s="20">
        <v>0.01356152456510617</v>
      </c>
      <c r="H37" s="20">
        <v>4.068457369531851E-4</v>
      </c>
      <c r="I37" s="20">
        <v>0.013333333333333334</v>
      </c>
      <c r="J37" s="21">
        <v>5.333333333333334E-4</v>
      </c>
      <c r="K37" s="20">
        <v>0.0032129772988848835</v>
      </c>
      <c r="L37" s="22">
        <v>0.3359865211841564</v>
      </c>
      <c r="M37" s="22">
        <f t="shared" si="1"/>
        <v>1.343946085</v>
      </c>
    </row>
    <row r="38">
      <c r="A38" s="18">
        <v>280330.0</v>
      </c>
      <c r="B38" s="19" t="s">
        <v>50</v>
      </c>
      <c r="C38" s="20">
        <v>0.015127864682495157</v>
      </c>
      <c r="D38" s="20">
        <v>0.015127864682495157</v>
      </c>
      <c r="E38" s="20">
        <v>0.002723015642849128</v>
      </c>
      <c r="F38" s="20">
        <v>0.01578763998278026</v>
      </c>
      <c r="G38" s="20">
        <v>0.015787639982780266</v>
      </c>
      <c r="H38" s="20">
        <v>4.7362919948340797E-4</v>
      </c>
      <c r="I38" s="20">
        <v>0.013333333333333334</v>
      </c>
      <c r="J38" s="21">
        <v>5.333333333333334E-4</v>
      </c>
      <c r="K38" s="20">
        <v>0.003729978175665869</v>
      </c>
      <c r="L38" s="22">
        <v>0.39005018546808684</v>
      </c>
      <c r="M38" s="22">
        <f t="shared" si="1"/>
        <v>1.560200742</v>
      </c>
    </row>
    <row r="39">
      <c r="A39" s="18">
        <v>280340.0</v>
      </c>
      <c r="B39" s="19" t="s">
        <v>51</v>
      </c>
      <c r="C39" s="20">
        <v>0.012947485646817764</v>
      </c>
      <c r="D39" s="20">
        <v>0.012947485646817764</v>
      </c>
      <c r="E39" s="20">
        <v>0.0023305474164271975</v>
      </c>
      <c r="F39" s="20">
        <v>0.013810406984223547</v>
      </c>
      <c r="G39" s="20">
        <v>0.013810406984223552</v>
      </c>
      <c r="H39" s="20">
        <v>4.1431220952670655E-4</v>
      </c>
      <c r="I39" s="20">
        <v>0.013333333333333334</v>
      </c>
      <c r="J39" s="21">
        <v>5.333333333333334E-4</v>
      </c>
      <c r="K39" s="20">
        <v>0.0032781929592872374</v>
      </c>
      <c r="L39" s="22">
        <v>0.34280623412545824</v>
      </c>
      <c r="M39" s="22">
        <f t="shared" si="1"/>
        <v>1.371224937</v>
      </c>
    </row>
    <row r="40">
      <c r="A40" s="18">
        <v>280350.0</v>
      </c>
      <c r="B40" s="19" t="s">
        <v>52</v>
      </c>
      <c r="C40" s="20">
        <v>0.01063519076751169</v>
      </c>
      <c r="D40" s="20">
        <v>0.01063519076751169</v>
      </c>
      <c r="E40" s="20">
        <v>0.0019143343381521041</v>
      </c>
      <c r="F40" s="20">
        <v>0.014121520949072444</v>
      </c>
      <c r="G40" s="20">
        <v>0.01412152094907245</v>
      </c>
      <c r="H40" s="20">
        <v>4.2364562847217345E-4</v>
      </c>
      <c r="I40" s="20">
        <v>0.013333333333333334</v>
      </c>
      <c r="J40" s="21">
        <v>5.333333333333334E-4</v>
      </c>
      <c r="K40" s="20">
        <v>0.002871313299957611</v>
      </c>
      <c r="L40" s="22">
        <v>0.3002581335440436</v>
      </c>
      <c r="M40" s="22">
        <f t="shared" si="1"/>
        <v>1.201032534</v>
      </c>
    </row>
    <row r="41">
      <c r="A41" s="18">
        <v>280360.0</v>
      </c>
      <c r="B41" s="19" t="s">
        <v>53</v>
      </c>
      <c r="C41" s="20">
        <v>0.009912773428917812</v>
      </c>
      <c r="D41" s="20">
        <v>0.009912773428917812</v>
      </c>
      <c r="E41" s="20">
        <v>0.0017842992172052061</v>
      </c>
      <c r="F41" s="20">
        <v>0.013749558890857456</v>
      </c>
      <c r="G41" s="20">
        <v>0.013749558890857461</v>
      </c>
      <c r="H41" s="20">
        <v>4.124867667257238E-4</v>
      </c>
      <c r="I41" s="20">
        <v>0.013333333333333334</v>
      </c>
      <c r="J41" s="21">
        <v>5.333333333333334E-4</v>
      </c>
      <c r="K41" s="20">
        <v>0.002730119317264263</v>
      </c>
      <c r="L41" s="22">
        <v>0.28549323773424795</v>
      </c>
      <c r="M41" s="22">
        <f t="shared" si="1"/>
        <v>1.141972951</v>
      </c>
    </row>
    <row r="42">
      <c r="A42" s="18">
        <v>280370.0</v>
      </c>
      <c r="B42" s="19" t="s">
        <v>54</v>
      </c>
      <c r="C42" s="20">
        <v>0.007169359782378413</v>
      </c>
      <c r="D42" s="20">
        <v>0.007169359782378413</v>
      </c>
      <c r="E42" s="20">
        <v>0.0012904847608281142</v>
      </c>
      <c r="F42" s="20">
        <v>0.0072862216903379394</v>
      </c>
      <c r="G42" s="20">
        <v>0.007286221690337942</v>
      </c>
      <c r="H42" s="20">
        <v>2.1858665071013825E-4</v>
      </c>
      <c r="I42" s="20">
        <v>0.013333333333333334</v>
      </c>
      <c r="J42" s="21">
        <v>5.333333333333334E-4</v>
      </c>
      <c r="K42" s="20">
        <v>0.0020424047448715857</v>
      </c>
      <c r="L42" s="22">
        <v>0.28858178366310544</v>
      </c>
      <c r="M42" s="22">
        <f t="shared" si="1"/>
        <v>1.154327135</v>
      </c>
    </row>
    <row r="43">
      <c r="A43" s="18">
        <v>280380.0</v>
      </c>
      <c r="B43" s="19" t="s">
        <v>55</v>
      </c>
      <c r="C43" s="20">
        <v>0.013287413224583992</v>
      </c>
      <c r="D43" s="20">
        <v>0.013287413224583992</v>
      </c>
      <c r="E43" s="20">
        <v>0.0023917343804251185</v>
      </c>
      <c r="F43" s="20">
        <v>0.017525831473145816</v>
      </c>
      <c r="G43" s="20">
        <v>0.017525831473145823</v>
      </c>
      <c r="H43" s="20">
        <v>5.257749441943747E-4</v>
      </c>
      <c r="I43" s="20">
        <v>0.013333333333333334</v>
      </c>
      <c r="J43" s="21">
        <v>5.333333333333334E-4</v>
      </c>
      <c r="K43" s="20">
        <v>0.0034508426579528267</v>
      </c>
      <c r="L43" s="22">
        <v>0.3608605078541512</v>
      </c>
      <c r="M43" s="22">
        <f t="shared" si="1"/>
        <v>1.443442031</v>
      </c>
    </row>
    <row r="44">
      <c r="A44" s="18">
        <v>280390.0</v>
      </c>
      <c r="B44" s="19" t="s">
        <v>56</v>
      </c>
      <c r="C44" s="20">
        <v>0.011041682633017995</v>
      </c>
      <c r="D44" s="20">
        <v>0.011041682633017995</v>
      </c>
      <c r="E44" s="20">
        <v>0.001987502873943239</v>
      </c>
      <c r="F44" s="20">
        <v>0.00831987774854271</v>
      </c>
      <c r="G44" s="20">
        <v>0.008319877748542714</v>
      </c>
      <c r="H44" s="20">
        <v>2.495963324562814E-4</v>
      </c>
      <c r="I44" s="20">
        <v>0.013333333333333334</v>
      </c>
      <c r="J44" s="21">
        <v>5.333333333333334E-4</v>
      </c>
      <c r="K44" s="20">
        <v>0.0027704325397328537</v>
      </c>
      <c r="L44" s="22">
        <v>0.28970886022857606</v>
      </c>
      <c r="M44" s="22">
        <f t="shared" si="1"/>
        <v>1.158835441</v>
      </c>
    </row>
    <row r="45">
      <c r="A45" s="18">
        <v>280400.0</v>
      </c>
      <c r="B45" s="19" t="s">
        <v>57</v>
      </c>
      <c r="C45" s="20">
        <v>0.009942175655412491</v>
      </c>
      <c r="D45" s="20">
        <v>0.009942175655412491</v>
      </c>
      <c r="E45" s="20">
        <v>0.0017895916179742483</v>
      </c>
      <c r="F45" s="20">
        <v>0.012720244306432378</v>
      </c>
      <c r="G45" s="20">
        <v>0.012720244306432382</v>
      </c>
      <c r="H45" s="20">
        <v>3.8160732919297145E-4</v>
      </c>
      <c r="I45" s="20">
        <v>0.013333333333333334</v>
      </c>
      <c r="J45" s="21">
        <v>5.333333333333334E-4</v>
      </c>
      <c r="K45" s="20">
        <v>0.0027045322805005533</v>
      </c>
      <c r="L45" s="22">
        <v>0.2828175576189127</v>
      </c>
      <c r="M45" s="22">
        <f t="shared" si="1"/>
        <v>1.13127023</v>
      </c>
    </row>
    <row r="46">
      <c r="A46" s="18">
        <v>280410.0</v>
      </c>
      <c r="B46" s="19" t="s">
        <v>58</v>
      </c>
      <c r="C46" s="20">
        <v>0.027256696150396182</v>
      </c>
      <c r="D46" s="20">
        <v>0.027256696150396182</v>
      </c>
      <c r="E46" s="20">
        <v>0.004906205307071312</v>
      </c>
      <c r="F46" s="20">
        <v>0.011814654173946391</v>
      </c>
      <c r="G46" s="20">
        <v>0.011814654173946395</v>
      </c>
      <c r="H46" s="20">
        <v>3.5443962521839183E-4</v>
      </c>
      <c r="I46" s="20">
        <v>0.013333333333333334</v>
      </c>
      <c r="J46" s="21">
        <v>5.333333333333334E-4</v>
      </c>
      <c r="K46" s="20">
        <v>0.005793978265623037</v>
      </c>
      <c r="L46" s="22">
        <v>0.4656246402674209</v>
      </c>
      <c r="M46" s="22">
        <f t="shared" si="1"/>
        <v>1.862498561</v>
      </c>
    </row>
    <row r="47">
      <c r="A47" s="18">
        <v>280420.0</v>
      </c>
      <c r="B47" s="19" t="s">
        <v>59</v>
      </c>
      <c r="C47" s="20">
        <v>0.009177362183902051</v>
      </c>
      <c r="D47" s="20">
        <v>0.009177362183902051</v>
      </c>
      <c r="E47" s="20">
        <v>0.0016519251931023692</v>
      </c>
      <c r="F47" s="20">
        <v>0.013765018583214049</v>
      </c>
      <c r="G47" s="20">
        <v>0.013765018583214054</v>
      </c>
      <c r="H47" s="20">
        <v>4.129505574964216E-4</v>
      </c>
      <c r="I47" s="20">
        <v>0.013333333333333334</v>
      </c>
      <c r="J47" s="21">
        <v>5.333333333333334E-4</v>
      </c>
      <c r="K47" s="20">
        <v>0.002598209083932124</v>
      </c>
      <c r="L47" s="22">
        <v>0.2716991594439227</v>
      </c>
      <c r="M47" s="22">
        <f t="shared" si="1"/>
        <v>1.086796638</v>
      </c>
    </row>
    <row r="48">
      <c r="A48" s="18">
        <v>280430.0</v>
      </c>
      <c r="B48" s="19" t="s">
        <v>60</v>
      </c>
      <c r="C48" s="20">
        <v>0.01769848943997185</v>
      </c>
      <c r="D48" s="20">
        <v>0.01769848943997185</v>
      </c>
      <c r="E48" s="20">
        <v>0.0031857280991949327</v>
      </c>
      <c r="F48" s="20">
        <v>0.010295300920836007</v>
      </c>
      <c r="G48" s="20">
        <v>0.01029530092083601</v>
      </c>
      <c r="H48" s="20">
        <v>3.088590276250803E-4</v>
      </c>
      <c r="I48" s="20">
        <v>0.013333333333333334</v>
      </c>
      <c r="J48" s="21">
        <v>5.333333333333334E-4</v>
      </c>
      <c r="K48" s="20">
        <v>0.004027920460153346</v>
      </c>
      <c r="L48" s="22">
        <v>0.33128301366514185</v>
      </c>
      <c r="M48" s="22">
        <f t="shared" si="1"/>
        <v>1.325132055</v>
      </c>
    </row>
    <row r="49">
      <c r="A49" s="18">
        <v>280440.0</v>
      </c>
      <c r="B49" s="19" t="s">
        <v>61</v>
      </c>
      <c r="C49" s="20">
        <v>0.011133288047568309</v>
      </c>
      <c r="D49" s="20">
        <v>0.011133288047568309</v>
      </c>
      <c r="E49" s="20">
        <v>0.0020039918485622956</v>
      </c>
      <c r="F49" s="20">
        <v>0.01380073397784443</v>
      </c>
      <c r="G49" s="20">
        <v>0.013800733977844435</v>
      </c>
      <c r="H49" s="20">
        <v>4.1402201933533303E-4</v>
      </c>
      <c r="I49" s="20">
        <v>0.013333333333333334</v>
      </c>
      <c r="J49" s="21">
        <v>5.333333333333334E-4</v>
      </c>
      <c r="K49" s="20">
        <v>0.0029513472012309616</v>
      </c>
      <c r="L49" s="22">
        <v>0.3086274152302111</v>
      </c>
      <c r="M49" s="22">
        <f t="shared" si="1"/>
        <v>1.234509661</v>
      </c>
    </row>
    <row r="50">
      <c r="A50" s="18">
        <v>280445.0</v>
      </c>
      <c r="B50" s="19" t="s">
        <v>62</v>
      </c>
      <c r="C50" s="20">
        <v>0.027303894585427896</v>
      </c>
      <c r="D50" s="20">
        <v>0.027303894585427896</v>
      </c>
      <c r="E50" s="20">
        <v>0.004914701025377021</v>
      </c>
      <c r="F50" s="20">
        <v>0.013462588038031477</v>
      </c>
      <c r="G50" s="20">
        <v>0.013462588038031482</v>
      </c>
      <c r="H50" s="20">
        <v>4.0387764114094445E-4</v>
      </c>
      <c r="I50" s="20">
        <v>0.013333333333333334</v>
      </c>
      <c r="J50" s="21">
        <v>5.333333333333334E-4</v>
      </c>
      <c r="K50" s="20">
        <v>0.005851911999851299</v>
      </c>
      <c r="L50" s="22">
        <v>0.42431288859804467</v>
      </c>
      <c r="M50" s="22">
        <f t="shared" si="1"/>
        <v>1.697251554</v>
      </c>
    </row>
    <row r="51">
      <c r="A51" s="18">
        <v>280450.0</v>
      </c>
      <c r="B51" s="19" t="s">
        <v>63</v>
      </c>
      <c r="C51" s="20">
        <v>0.013695490008573162</v>
      </c>
      <c r="D51" s="20">
        <v>0.013695490008573162</v>
      </c>
      <c r="E51" s="20">
        <v>0.002465188201543169</v>
      </c>
      <c r="F51" s="20">
        <v>0.012993580718860814</v>
      </c>
      <c r="G51" s="20">
        <v>0.012993580718860817</v>
      </c>
      <c r="H51" s="20">
        <v>3.898074215658245E-4</v>
      </c>
      <c r="I51" s="20">
        <v>0.013333333333333334</v>
      </c>
      <c r="J51" s="21">
        <v>5.333333333333334E-4</v>
      </c>
      <c r="K51" s="20">
        <v>0.0033883289564423267</v>
      </c>
      <c r="L51" s="22">
        <v>0.35432334336682436</v>
      </c>
      <c r="M51" s="22">
        <f t="shared" si="1"/>
        <v>1.417293373</v>
      </c>
    </row>
    <row r="52">
      <c r="A52" s="18">
        <v>280460.0</v>
      </c>
      <c r="B52" s="19" t="s">
        <v>64</v>
      </c>
      <c r="C52" s="20">
        <v>0.007391821754841544</v>
      </c>
      <c r="D52" s="20">
        <v>0.007391821754841544</v>
      </c>
      <c r="E52" s="20">
        <v>0.0013305279158714778</v>
      </c>
      <c r="F52" s="20">
        <v>0.014830957730639915</v>
      </c>
      <c r="G52" s="20">
        <v>0.01483095773063992</v>
      </c>
      <c r="H52" s="20">
        <v>4.449287319191976E-4</v>
      </c>
      <c r="I52" s="20">
        <v>0.013333333333333334</v>
      </c>
      <c r="J52" s="21">
        <v>5.333333333333334E-4</v>
      </c>
      <c r="K52" s="20">
        <v>0.0023087899811240088</v>
      </c>
      <c r="L52" s="22">
        <v>0.23195553636145144</v>
      </c>
      <c r="M52" s="22">
        <f t="shared" si="1"/>
        <v>0.9278221454</v>
      </c>
    </row>
    <row r="53">
      <c r="A53" s="18">
        <v>280470.0</v>
      </c>
      <c r="B53" s="19" t="s">
        <v>65</v>
      </c>
      <c r="C53" s="20">
        <v>0.025651751498745254</v>
      </c>
      <c r="D53" s="20">
        <v>0.025651751498745254</v>
      </c>
      <c r="E53" s="20">
        <v>0.004617315269774145</v>
      </c>
      <c r="F53" s="20">
        <v>0.014729497375486319</v>
      </c>
      <c r="G53" s="20">
        <v>0.014729497375486324</v>
      </c>
      <c r="H53" s="20">
        <v>4.418849212645897E-4</v>
      </c>
      <c r="I53" s="20">
        <v>0.013333333333333334</v>
      </c>
      <c r="J53" s="21">
        <v>5.333333333333334E-4</v>
      </c>
      <c r="K53" s="20">
        <v>0.0055925335243720686</v>
      </c>
      <c r="L53" s="22">
        <v>0.3807972105692431</v>
      </c>
      <c r="M53" s="22">
        <f t="shared" si="1"/>
        <v>1.523188842</v>
      </c>
    </row>
    <row r="54">
      <c r="A54" s="18">
        <v>280480.0</v>
      </c>
      <c r="B54" s="19" t="s">
        <v>66</v>
      </c>
      <c r="C54" s="20">
        <v>0.012398733549530711</v>
      </c>
      <c r="D54" s="20">
        <v>0.012398733549530711</v>
      </c>
      <c r="E54" s="20">
        <v>0.002231772038915528</v>
      </c>
      <c r="F54" s="20">
        <v>0.012993055615756071</v>
      </c>
      <c r="G54" s="20">
        <v>0.012993055615756074</v>
      </c>
      <c r="H54" s="20">
        <v>3.897916684726822E-4</v>
      </c>
      <c r="I54" s="20">
        <v>0.013333333333333334</v>
      </c>
      <c r="J54" s="21">
        <v>5.333333333333334E-4</v>
      </c>
      <c r="K54" s="20">
        <v>0.0031548970407215436</v>
      </c>
      <c r="L54" s="22">
        <v>0.3299129694362025</v>
      </c>
      <c r="M54" s="22">
        <f t="shared" si="1"/>
        <v>1.319651878</v>
      </c>
    </row>
    <row r="55">
      <c r="A55" s="18">
        <v>280490.0</v>
      </c>
      <c r="B55" s="19" t="s">
        <v>67</v>
      </c>
      <c r="C55" s="20">
        <v>0.012829867613086004</v>
      </c>
      <c r="D55" s="20">
        <v>0.012829867613086004</v>
      </c>
      <c r="E55" s="20">
        <v>0.0023093761703554807</v>
      </c>
      <c r="F55" s="20">
        <v>0.01370394992326407</v>
      </c>
      <c r="G55" s="20">
        <v>0.013703949923264075</v>
      </c>
      <c r="H55" s="20">
        <v>4.1111849769792224E-4</v>
      </c>
      <c r="I55" s="20">
        <v>0.013333333333333334</v>
      </c>
      <c r="J55" s="21">
        <v>5.333333333333334E-4</v>
      </c>
      <c r="K55" s="20">
        <v>0.0032538280013867365</v>
      </c>
      <c r="L55" s="22">
        <v>0.3029557220040144</v>
      </c>
      <c r="M55" s="22">
        <f t="shared" si="1"/>
        <v>1.211822888</v>
      </c>
    </row>
    <row r="56">
      <c r="A56" s="18">
        <v>280500.0</v>
      </c>
      <c r="B56" s="19" t="s">
        <v>68</v>
      </c>
      <c r="C56" s="20">
        <v>0.013585639438198016</v>
      </c>
      <c r="D56" s="20">
        <v>0.013585639438198016</v>
      </c>
      <c r="E56" s="20">
        <v>0.0024454150988756427</v>
      </c>
      <c r="F56" s="20">
        <v>0.012240589259674611</v>
      </c>
      <c r="G56" s="20">
        <v>0.012240589259674615</v>
      </c>
      <c r="H56" s="20">
        <v>3.672176777902384E-4</v>
      </c>
      <c r="I56" s="20">
        <v>0.013333333333333334</v>
      </c>
      <c r="J56" s="21">
        <v>5.333333333333334E-4</v>
      </c>
      <c r="K56" s="20">
        <v>0.0033459661099992143</v>
      </c>
      <c r="L56" s="22">
        <v>0.3498933881944613</v>
      </c>
      <c r="M56" s="22">
        <f t="shared" si="1"/>
        <v>1.399573553</v>
      </c>
    </row>
    <row r="57">
      <c r="A57" s="18">
        <v>280510.0</v>
      </c>
      <c r="B57" s="19" t="s">
        <v>69</v>
      </c>
      <c r="C57" s="20">
        <v>0.004599391723602377</v>
      </c>
      <c r="D57" s="20">
        <v>0.004599391723602377</v>
      </c>
      <c r="E57" s="20">
        <v>8.278905102484279E-4</v>
      </c>
      <c r="F57" s="20">
        <v>0.01570367091584345</v>
      </c>
      <c r="G57" s="20">
        <v>0.015703670915843456</v>
      </c>
      <c r="H57" s="20">
        <v>4.7111012747530365E-4</v>
      </c>
      <c r="I57" s="20">
        <v>0.013333333333333334</v>
      </c>
      <c r="J57" s="21">
        <v>5.333333333333334E-4</v>
      </c>
      <c r="K57" s="20">
        <v>0.0018323339710570646</v>
      </c>
      <c r="L57" s="22">
        <v>0.2355968090238571</v>
      </c>
      <c r="M57" s="22">
        <f t="shared" si="1"/>
        <v>0.9423872361</v>
      </c>
    </row>
    <row r="58">
      <c r="A58" s="18">
        <v>280520.0</v>
      </c>
      <c r="B58" s="19" t="s">
        <v>70</v>
      </c>
      <c r="C58" s="20">
        <v>0.017516617785012525</v>
      </c>
      <c r="D58" s="20">
        <v>0.017516617785012525</v>
      </c>
      <c r="E58" s="20">
        <v>0.0031529912013022543</v>
      </c>
      <c r="F58" s="20">
        <v>0.012229892912377053</v>
      </c>
      <c r="G58" s="20">
        <v>0.012229892912377057</v>
      </c>
      <c r="H58" s="20">
        <v>3.6689678737131167E-4</v>
      </c>
      <c r="I58" s="20">
        <v>0.013333333333333334</v>
      </c>
      <c r="J58" s="21">
        <v>5.333333333333334E-4</v>
      </c>
      <c r="K58" s="20">
        <v>0.0040532213220068995</v>
      </c>
      <c r="L58" s="22">
        <v>0.37150315108860077</v>
      </c>
      <c r="M58" s="22">
        <f t="shared" si="1"/>
        <v>1.486012604</v>
      </c>
    </row>
    <row r="59">
      <c r="A59" s="18">
        <v>280530.0</v>
      </c>
      <c r="B59" s="19" t="s">
        <v>71</v>
      </c>
      <c r="C59" s="20">
        <v>0.016705260337260608</v>
      </c>
      <c r="D59" s="20">
        <v>0.016705260337260608</v>
      </c>
      <c r="E59" s="20">
        <v>0.0030069468607069093</v>
      </c>
      <c r="F59" s="20">
        <v>0.013172911115673053</v>
      </c>
      <c r="G59" s="20">
        <v>0.013172911115673059</v>
      </c>
      <c r="H59" s="20">
        <v>3.9518733347019175E-4</v>
      </c>
      <c r="I59" s="20">
        <v>0.013333333333333334</v>
      </c>
      <c r="J59" s="21">
        <v>5.333333333333334E-4</v>
      </c>
      <c r="K59" s="20">
        <v>0.003935467527510434</v>
      </c>
      <c r="L59" s="22">
        <v>0.3860868822003573</v>
      </c>
      <c r="M59" s="22">
        <f t="shared" si="1"/>
        <v>1.544347529</v>
      </c>
    </row>
    <row r="60">
      <c r="A60" s="18">
        <v>280540.0</v>
      </c>
      <c r="B60" s="19" t="s">
        <v>72</v>
      </c>
      <c r="C60" s="20">
        <v>0.007860759878908203</v>
      </c>
      <c r="D60" s="20">
        <v>0.007860759878908203</v>
      </c>
      <c r="E60" s="20">
        <v>0.0014149367782034766</v>
      </c>
      <c r="F60" s="20">
        <v>0.013316598879793516</v>
      </c>
      <c r="G60" s="20">
        <v>0.013316598879793522</v>
      </c>
      <c r="H60" s="20">
        <v>3.9949796639380565E-4</v>
      </c>
      <c r="I60" s="20">
        <v>0.013333333333333334</v>
      </c>
      <c r="J60" s="21">
        <v>5.333333333333334E-4</v>
      </c>
      <c r="K60" s="20">
        <v>0.002347768077930615</v>
      </c>
      <c r="L60" s="22">
        <v>0.24551011590554753</v>
      </c>
      <c r="M60" s="22">
        <f t="shared" si="1"/>
        <v>0.9820404636</v>
      </c>
    </row>
    <row r="61">
      <c r="A61" s="18">
        <v>280550.0</v>
      </c>
      <c r="B61" s="19" t="s">
        <v>73</v>
      </c>
      <c r="C61" s="20">
        <v>0.01714511843220301</v>
      </c>
      <c r="D61" s="20">
        <v>0.01714511843220301</v>
      </c>
      <c r="E61" s="20">
        <v>0.003086121317796542</v>
      </c>
      <c r="F61" s="20">
        <v>0.012689455942576477</v>
      </c>
      <c r="G61" s="20">
        <v>0.012689455942576481</v>
      </c>
      <c r="H61" s="20">
        <v>3.806836782772944E-4</v>
      </c>
      <c r="I61" s="20">
        <v>0.013333333333333334</v>
      </c>
      <c r="J61" s="21">
        <v>5.333333333333334E-4</v>
      </c>
      <c r="K61" s="20">
        <v>0.004000138329407169</v>
      </c>
      <c r="L61" s="22">
        <v>0.4183012939491893</v>
      </c>
      <c r="M61" s="22">
        <f t="shared" si="1"/>
        <v>1.673205176</v>
      </c>
    </row>
    <row r="62">
      <c r="A62" s="18">
        <v>280560.0</v>
      </c>
      <c r="B62" s="19" t="s">
        <v>74</v>
      </c>
      <c r="C62" s="20">
        <v>0.00616835603201697</v>
      </c>
      <c r="D62" s="20">
        <v>0.00616835603201697</v>
      </c>
      <c r="E62" s="20">
        <v>0.0011103040857630545</v>
      </c>
      <c r="F62" s="20">
        <v>0.014704618851147058</v>
      </c>
      <c r="G62" s="20">
        <v>0.014704618851147063</v>
      </c>
      <c r="H62" s="20">
        <v>4.411385655344119E-4</v>
      </c>
      <c r="I62" s="20">
        <v>0.013333333333333334</v>
      </c>
      <c r="J62" s="21">
        <v>5.333333333333334E-4</v>
      </c>
      <c r="K62" s="20">
        <v>0.0020847759846307993</v>
      </c>
      <c r="L62" s="22">
        <v>0.21015256485386755</v>
      </c>
      <c r="M62" s="22">
        <f t="shared" si="1"/>
        <v>0.8406102594</v>
      </c>
    </row>
    <row r="63">
      <c r="A63" s="18">
        <v>280570.0</v>
      </c>
      <c r="B63" s="19" t="s">
        <v>75</v>
      </c>
      <c r="C63" s="20">
        <v>0.010384227042114133</v>
      </c>
      <c r="D63" s="20">
        <v>0.010384227042114133</v>
      </c>
      <c r="E63" s="20">
        <v>0.0018691608675805438</v>
      </c>
      <c r="F63" s="20">
        <v>0.011980253249335245</v>
      </c>
      <c r="G63" s="20">
        <v>0.011980253249335248</v>
      </c>
      <c r="H63" s="20">
        <v>3.5940759748005746E-4</v>
      </c>
      <c r="I63" s="20">
        <v>0.013333333333333334</v>
      </c>
      <c r="J63" s="21">
        <v>5.333333333333334E-4</v>
      </c>
      <c r="K63" s="20">
        <v>0.002761901798393935</v>
      </c>
      <c r="L63" s="22">
        <v>0.2888167860434955</v>
      </c>
      <c r="M63" s="22">
        <f t="shared" si="1"/>
        <v>1.155267144</v>
      </c>
    </row>
    <row r="64">
      <c r="A64" s="18">
        <v>280580.0</v>
      </c>
      <c r="B64" s="19" t="s">
        <v>76</v>
      </c>
      <c r="C64" s="20">
        <v>0.009417830680600793</v>
      </c>
      <c r="D64" s="20">
        <v>0.009417830680600793</v>
      </c>
      <c r="E64" s="20">
        <v>0.0016952095225081427</v>
      </c>
      <c r="F64" s="20">
        <v>0.015115539434601005</v>
      </c>
      <c r="G64" s="20">
        <v>0.01511553943460101</v>
      </c>
      <c r="H64" s="20">
        <v>4.534661830380303E-4</v>
      </c>
      <c r="I64" s="20">
        <v>0.013333333333333334</v>
      </c>
      <c r="J64" s="21">
        <v>5.333333333333334E-4</v>
      </c>
      <c r="K64" s="20">
        <v>0.0026820090388795063</v>
      </c>
      <c r="L64" s="22">
        <v>0.2804622637920088</v>
      </c>
      <c r="M64" s="22">
        <f t="shared" si="1"/>
        <v>1.121849055</v>
      </c>
    </row>
    <row r="65">
      <c r="A65" s="18">
        <v>280590.0</v>
      </c>
      <c r="B65" s="19" t="s">
        <v>77</v>
      </c>
      <c r="C65" s="20">
        <v>0.01440331828088367</v>
      </c>
      <c r="D65" s="20">
        <v>0.01440331828088367</v>
      </c>
      <c r="E65" s="20">
        <v>0.0025925972905590606</v>
      </c>
      <c r="F65" s="20">
        <v>0.010527498829282781</v>
      </c>
      <c r="G65" s="20">
        <v>0.010527498829282785</v>
      </c>
      <c r="H65" s="20">
        <v>3.158249648784835E-4</v>
      </c>
      <c r="I65" s="20">
        <v>0.013333333333333334</v>
      </c>
      <c r="J65" s="21">
        <v>5.333333333333334E-4</v>
      </c>
      <c r="K65" s="20">
        <v>0.003441755588770877</v>
      </c>
      <c r="L65" s="22">
        <v>0.3297987515643231</v>
      </c>
      <c r="M65" s="22">
        <f t="shared" si="1"/>
        <v>1.319195006</v>
      </c>
    </row>
    <row r="66">
      <c r="A66" s="18">
        <v>280600.0</v>
      </c>
      <c r="B66" s="19" t="s">
        <v>78</v>
      </c>
      <c r="C66" s="20">
        <v>0.017643219133872894</v>
      </c>
      <c r="D66" s="20">
        <v>0.017643219133872894</v>
      </c>
      <c r="E66" s="20">
        <v>0.0031757794440971207</v>
      </c>
      <c r="F66" s="20">
        <v>0.01153591835398875</v>
      </c>
      <c r="G66" s="20">
        <v>0.011535918353988754</v>
      </c>
      <c r="H66" s="20">
        <v>3.4607755061966263E-4</v>
      </c>
      <c r="I66" s="20">
        <v>0.013333333333333334</v>
      </c>
      <c r="J66" s="21">
        <v>5.333333333333334E-4</v>
      </c>
      <c r="K66" s="20">
        <v>0.004055190328050117</v>
      </c>
      <c r="L66" s="22">
        <v>0.4111082869186091</v>
      </c>
      <c r="M66" s="22">
        <f t="shared" si="1"/>
        <v>1.644433148</v>
      </c>
    </row>
    <row r="67">
      <c r="A67" s="18">
        <v>280610.0</v>
      </c>
      <c r="B67" s="19" t="s">
        <v>79</v>
      </c>
      <c r="C67" s="20">
        <v>0.012877414523631302</v>
      </c>
      <c r="D67" s="20">
        <v>0.012877414523631302</v>
      </c>
      <c r="E67" s="20">
        <v>0.0023179346142536343</v>
      </c>
      <c r="F67" s="20">
        <v>0.011439829240985789</v>
      </c>
      <c r="G67" s="20">
        <v>0.011439829240985792</v>
      </c>
      <c r="H67" s="20">
        <v>3.4319487722957377E-4</v>
      </c>
      <c r="I67" s="20">
        <v>0.013333333333333334</v>
      </c>
      <c r="J67" s="21">
        <v>5.333333333333334E-4</v>
      </c>
      <c r="K67" s="20">
        <v>0.003194462824816541</v>
      </c>
      <c r="L67" s="22">
        <v>0.33405043102381327</v>
      </c>
      <c r="M67" s="22">
        <f t="shared" si="1"/>
        <v>1.336201724</v>
      </c>
    </row>
    <row r="68">
      <c r="A68" s="18">
        <v>280620.0</v>
      </c>
      <c r="B68" s="19" t="s">
        <v>80</v>
      </c>
      <c r="C68" s="20">
        <v>0.015501805238433128</v>
      </c>
      <c r="D68" s="20">
        <v>0.015501805238433128</v>
      </c>
      <c r="E68" s="20">
        <v>0.0027903249429179627</v>
      </c>
      <c r="F68" s="20">
        <v>0.017441738773421017</v>
      </c>
      <c r="G68" s="20">
        <v>0.017441738773421023</v>
      </c>
      <c r="H68" s="20">
        <v>5.232521632026306E-4</v>
      </c>
      <c r="I68" s="20">
        <v>0.013333333333333334</v>
      </c>
      <c r="J68" s="21">
        <v>5.333333333333334E-4</v>
      </c>
      <c r="K68" s="20">
        <v>0.0038469104394539266</v>
      </c>
      <c r="L68" s="22">
        <v>0.3963105873606817</v>
      </c>
      <c r="M68" s="22">
        <f t="shared" si="1"/>
        <v>1.585242349</v>
      </c>
    </row>
    <row r="69">
      <c r="A69" s="18">
        <v>280630.0</v>
      </c>
      <c r="B69" s="19" t="s">
        <v>81</v>
      </c>
      <c r="C69" s="20">
        <v>0.009832927962536571</v>
      </c>
      <c r="D69" s="20">
        <v>0.009832927962536571</v>
      </c>
      <c r="E69" s="20">
        <v>0.0017699270332565827</v>
      </c>
      <c r="F69" s="20">
        <v>0.015013739865775616</v>
      </c>
      <c r="G69" s="20">
        <v>0.015013739865775621</v>
      </c>
      <c r="H69" s="20">
        <v>4.504121959732686E-4</v>
      </c>
      <c r="I69" s="20">
        <v>0.013333333333333334</v>
      </c>
      <c r="J69" s="21">
        <v>5.333333333333334E-4</v>
      </c>
      <c r="K69" s="20">
        <v>0.002753672562563185</v>
      </c>
      <c r="L69" s="22">
        <v>0.28795624080411975</v>
      </c>
      <c r="M69" s="22">
        <f t="shared" si="1"/>
        <v>1.151824963</v>
      </c>
    </row>
    <row r="70">
      <c r="A70" s="18">
        <v>280640.0</v>
      </c>
      <c r="B70" s="19" t="s">
        <v>82</v>
      </c>
      <c r="C70" s="20">
        <v>0.008441653092396377</v>
      </c>
      <c r="D70" s="20">
        <v>0.008441653092396377</v>
      </c>
      <c r="E70" s="20">
        <v>0.0015194975566313479</v>
      </c>
      <c r="F70" s="20">
        <v>0.015262082335356596</v>
      </c>
      <c r="G70" s="20">
        <v>0.015262082335356602</v>
      </c>
      <c r="H70" s="20">
        <v>4.57862470060698E-4</v>
      </c>
      <c r="I70" s="20">
        <v>0.013333333333333334</v>
      </c>
      <c r="J70" s="21">
        <v>5.333333333333334E-4</v>
      </c>
      <c r="K70" s="20">
        <v>0.002510693360025379</v>
      </c>
      <c r="L70" s="22">
        <v>0.2625474907923746</v>
      </c>
      <c r="M70" s="22">
        <f t="shared" si="1"/>
        <v>1.050189963</v>
      </c>
    </row>
    <row r="71">
      <c r="A71" s="18">
        <v>280650.0</v>
      </c>
      <c r="B71" s="19" t="s">
        <v>83</v>
      </c>
      <c r="C71" s="20">
        <v>0.00465664098001105</v>
      </c>
      <c r="D71" s="20">
        <v>0.00465664098001105</v>
      </c>
      <c r="E71" s="20">
        <v>8.381953764019889E-4</v>
      </c>
      <c r="F71" s="20">
        <v>0.009762043492086037</v>
      </c>
      <c r="G71" s="20">
        <v>0.00976204349208604</v>
      </c>
      <c r="H71" s="20">
        <v>2.9286130476258117E-4</v>
      </c>
      <c r="I71" s="20">
        <v>0.013333333333333334</v>
      </c>
      <c r="J71" s="21">
        <v>5.333333333333334E-4</v>
      </c>
      <c r="K71" s="20">
        <v>0.0016643900144979035</v>
      </c>
      <c r="L71" s="22">
        <v>0.2663227906738142</v>
      </c>
      <c r="M71" s="22">
        <f t="shared" si="1"/>
        <v>1.065291163</v>
      </c>
    </row>
    <row r="72">
      <c r="A72" s="18">
        <v>280660.0</v>
      </c>
      <c r="B72" s="19" t="s">
        <v>84</v>
      </c>
      <c r="C72" s="20">
        <v>0.007929872514311662</v>
      </c>
      <c r="D72" s="20">
        <v>0.007929872514311662</v>
      </c>
      <c r="E72" s="20">
        <v>0.0014273770525760991</v>
      </c>
      <c r="F72" s="20">
        <v>0.011793933312751064</v>
      </c>
      <c r="G72" s="20">
        <v>0.011793933312751068</v>
      </c>
      <c r="H72" s="20">
        <v>3.53817999382532E-4</v>
      </c>
      <c r="I72" s="20">
        <v>0.013333333333333334</v>
      </c>
      <c r="J72" s="21">
        <v>5.333333333333334E-4</v>
      </c>
      <c r="K72" s="20">
        <v>0.0023145283852919647</v>
      </c>
      <c r="L72" s="22">
        <v>0.25669185757264296</v>
      </c>
      <c r="M72" s="22">
        <f t="shared" si="1"/>
        <v>1.02676743</v>
      </c>
    </row>
    <row r="73">
      <c r="A73" s="18">
        <v>280670.0</v>
      </c>
      <c r="B73" s="19" t="s">
        <v>85</v>
      </c>
      <c r="C73" s="20">
        <v>0.03018331501631272</v>
      </c>
      <c r="D73" s="20">
        <v>0.03018331501631272</v>
      </c>
      <c r="E73" s="20">
        <v>0.00543299670293629</v>
      </c>
      <c r="F73" s="20">
        <v>0.01328609264350511</v>
      </c>
      <c r="G73" s="20">
        <v>0.013286092643505115</v>
      </c>
      <c r="H73" s="20">
        <v>3.985827793051534E-4</v>
      </c>
      <c r="I73" s="20">
        <v>0.013333333333333334</v>
      </c>
      <c r="J73" s="21">
        <v>5.333333333333334E-4</v>
      </c>
      <c r="K73" s="20">
        <v>0.0063649128155747765</v>
      </c>
      <c r="L73" s="22">
        <v>0.6225778794462532</v>
      </c>
      <c r="M73" s="22">
        <f t="shared" si="1"/>
        <v>2.490311518</v>
      </c>
    </row>
    <row r="74">
      <c r="A74" s="18">
        <v>280680.0</v>
      </c>
      <c r="B74" s="19" t="s">
        <v>86</v>
      </c>
      <c r="C74" s="20">
        <v>0.01985771011903</v>
      </c>
      <c r="D74" s="20">
        <v>0.01985771011903</v>
      </c>
      <c r="E74" s="20">
        <v>0.0035743878214253995</v>
      </c>
      <c r="F74" s="20">
        <v>0.011907030177756222</v>
      </c>
      <c r="G74" s="20">
        <v>0.011907030177756225</v>
      </c>
      <c r="H74" s="20">
        <v>3.5721090533268675E-4</v>
      </c>
      <c r="I74" s="20">
        <v>0.013333333333333334</v>
      </c>
      <c r="J74" s="21">
        <v>5.333333333333334E-4</v>
      </c>
      <c r="K74" s="20">
        <v>0.00446493206009142</v>
      </c>
      <c r="L74" s="22">
        <v>0.390625</v>
      </c>
      <c r="M74" s="22">
        <f t="shared" si="1"/>
        <v>1.5625</v>
      </c>
    </row>
    <row r="75">
      <c r="A75" s="18">
        <v>280690.0</v>
      </c>
      <c r="B75" s="19" t="s">
        <v>87</v>
      </c>
      <c r="C75" s="20">
        <v>0.026873258344729742</v>
      </c>
      <c r="D75" s="20">
        <v>0.026873258344729742</v>
      </c>
      <c r="E75" s="20">
        <v>0.004837186502051353</v>
      </c>
      <c r="F75" s="20">
        <v>0.014871890434364928</v>
      </c>
      <c r="G75" s="20">
        <v>0.014871890434364933</v>
      </c>
      <c r="H75" s="20">
        <v>4.46156713030948E-4</v>
      </c>
      <c r="I75" s="20">
        <v>0.013333333333333334</v>
      </c>
      <c r="J75" s="21">
        <v>5.333333333333334E-4</v>
      </c>
      <c r="K75" s="20">
        <v>0.005816676548415635</v>
      </c>
      <c r="L75" s="22">
        <v>0.5149517748602668</v>
      </c>
      <c r="M75" s="22">
        <f t="shared" si="1"/>
        <v>2.059807099</v>
      </c>
    </row>
    <row r="76">
      <c r="A76" s="18">
        <v>280700.0</v>
      </c>
      <c r="B76" s="19" t="s">
        <v>88</v>
      </c>
      <c r="C76" s="20">
        <v>0.01526268270171618</v>
      </c>
      <c r="D76" s="20">
        <v>0.01526268270171618</v>
      </c>
      <c r="E76" s="20">
        <v>0.0027472828863089123</v>
      </c>
      <c r="F76" s="20">
        <v>0.010713496693036109</v>
      </c>
      <c r="G76" s="20">
        <v>0.010713496693036112</v>
      </c>
      <c r="H76" s="20">
        <v>3.2140490079108334E-4</v>
      </c>
      <c r="I76" s="20">
        <v>0.013333333333333334</v>
      </c>
      <c r="J76" s="21">
        <v>5.333333333333334E-4</v>
      </c>
      <c r="K76" s="20">
        <v>0.0036020211204333286</v>
      </c>
      <c r="L76" s="22">
        <v>0.37666949776031144</v>
      </c>
      <c r="M76" s="22">
        <f t="shared" si="1"/>
        <v>1.506677991</v>
      </c>
    </row>
    <row r="77">
      <c r="A77" s="18">
        <v>280710.0</v>
      </c>
      <c r="B77" s="19" t="s">
        <v>89</v>
      </c>
      <c r="C77" s="20">
        <v>0.00984485142446718</v>
      </c>
      <c r="D77" s="20">
        <v>0.00984485142446718</v>
      </c>
      <c r="E77" s="20">
        <v>0.0017720732564040923</v>
      </c>
      <c r="F77" s="20">
        <v>0.01361801103515453</v>
      </c>
      <c r="G77" s="20">
        <v>0.013618011035154535</v>
      </c>
      <c r="H77" s="20">
        <v>4.08540331054636E-4</v>
      </c>
      <c r="I77" s="20">
        <v>0.013333333333333334</v>
      </c>
      <c r="J77" s="21">
        <v>5.333333333333334E-4</v>
      </c>
      <c r="K77" s="20">
        <v>0.0027139469207920616</v>
      </c>
      <c r="L77" s="22">
        <v>0.2788809858679611</v>
      </c>
      <c r="M77" s="22">
        <f t="shared" si="1"/>
        <v>1.115523943</v>
      </c>
    </row>
    <row r="78">
      <c r="A78" s="18">
        <v>280720.0</v>
      </c>
      <c r="B78" s="19" t="s">
        <v>90</v>
      </c>
      <c r="C78" s="20">
        <v>0.010661169020110398</v>
      </c>
      <c r="D78" s="20">
        <v>0.010661169020110398</v>
      </c>
      <c r="E78" s="20">
        <v>0.0019190104236198715</v>
      </c>
      <c r="F78" s="20">
        <v>0.014513733349017843</v>
      </c>
      <c r="G78" s="20">
        <v>0.014513733349017848</v>
      </c>
      <c r="H78" s="20">
        <v>4.3541200047053543E-4</v>
      </c>
      <c r="I78" s="20">
        <v>0.013333333333333334</v>
      </c>
      <c r="J78" s="21">
        <v>5.333333333333334E-4</v>
      </c>
      <c r="K78" s="20">
        <v>0.0028877557574237397</v>
      </c>
      <c r="L78" s="22">
        <v>0.32845670891955064</v>
      </c>
      <c r="M78" s="22">
        <f t="shared" si="1"/>
        <v>1.313826836</v>
      </c>
    </row>
    <row r="79">
      <c r="A79" s="18">
        <v>280730.0</v>
      </c>
      <c r="B79" s="19" t="s">
        <v>91</v>
      </c>
      <c r="C79" s="20">
        <v>0.023376853594015756</v>
      </c>
      <c r="D79" s="20">
        <v>0.023376853594015756</v>
      </c>
      <c r="E79" s="20">
        <v>0.004207833646922836</v>
      </c>
      <c r="F79" s="20">
        <v>0.021347058861537257</v>
      </c>
      <c r="G79" s="20">
        <v>0.021347058861537264</v>
      </c>
      <c r="H79" s="20">
        <v>6.404117658461179E-4</v>
      </c>
      <c r="I79" s="20">
        <v>0.013333333333333334</v>
      </c>
      <c r="J79" s="21">
        <v>5.333333333333334E-4</v>
      </c>
      <c r="K79" s="20">
        <v>0.005381578746102287</v>
      </c>
      <c r="L79" s="22">
        <v>0.3023583080396563</v>
      </c>
      <c r="M79" s="22">
        <f t="shared" si="1"/>
        <v>1.209433232</v>
      </c>
    </row>
    <row r="80">
      <c r="A80" s="18">
        <v>280740.0</v>
      </c>
      <c r="B80" s="19" t="s">
        <v>92</v>
      </c>
      <c r="C80" s="20">
        <v>0.01727306932360268</v>
      </c>
      <c r="D80" s="20">
        <v>0.01727306932360268</v>
      </c>
      <c r="E80" s="20">
        <v>0.0031091524782484825</v>
      </c>
      <c r="F80" s="20">
        <v>0.011408125186731274</v>
      </c>
      <c r="G80" s="20">
        <v>0.011408125186731278</v>
      </c>
      <c r="H80" s="20">
        <v>3.4224375560193833E-4</v>
      </c>
      <c r="I80" s="20">
        <v>0.013333333333333334</v>
      </c>
      <c r="J80" s="21">
        <v>5.333333333333334E-4</v>
      </c>
      <c r="K80" s="20">
        <v>0.003984729567183754</v>
      </c>
      <c r="L80" s="22">
        <v>0.41668997337839164</v>
      </c>
      <c r="M80" s="22">
        <f t="shared" si="1"/>
        <v>1.666759894</v>
      </c>
    </row>
    <row r="81">
      <c r="A81" s="18">
        <v>280750.0</v>
      </c>
      <c r="B81" s="19" t="s">
        <v>93</v>
      </c>
      <c r="C81" s="20">
        <v>0.014777561012194029</v>
      </c>
      <c r="D81" s="20">
        <v>0.014777561012194029</v>
      </c>
      <c r="E81" s="20">
        <v>0.002659960982194925</v>
      </c>
      <c r="F81" s="20">
        <v>0.012928494932351712</v>
      </c>
      <c r="G81" s="20">
        <v>0.012928494932351715</v>
      </c>
      <c r="H81" s="20">
        <v>3.8785484797055145E-4</v>
      </c>
      <c r="I81" s="20">
        <v>0.013333333333333334</v>
      </c>
      <c r="J81" s="21">
        <v>5.333333333333334E-4</v>
      </c>
      <c r="K81" s="20">
        <v>0.0035811491634988096</v>
      </c>
      <c r="L81" s="22">
        <v>0.3744868815920714</v>
      </c>
      <c r="M81" s="22">
        <f t="shared" si="1"/>
        <v>1.497947526</v>
      </c>
    </row>
    <row r="82">
      <c r="A82" s="18">
        <v>280760.0</v>
      </c>
      <c r="B82" s="19" t="s">
        <v>94</v>
      </c>
      <c r="C82" s="20">
        <v>0.01297888640208746</v>
      </c>
      <c r="D82" s="20">
        <v>0.01297888640208746</v>
      </c>
      <c r="E82" s="20">
        <v>0.002336199552375743</v>
      </c>
      <c r="F82" s="20">
        <v>0.01427548738215285</v>
      </c>
      <c r="G82" s="20">
        <v>0.014275487382152854</v>
      </c>
      <c r="H82" s="20">
        <v>4.282646214645856E-4</v>
      </c>
      <c r="I82" s="20">
        <v>0.013333333333333334</v>
      </c>
      <c r="J82" s="21">
        <v>5.333333333333334E-4</v>
      </c>
      <c r="K82" s="20">
        <v>0.0032977975071736615</v>
      </c>
      <c r="L82" s="22">
        <v>0.3448563151658795</v>
      </c>
      <c r="M82" s="22">
        <f t="shared" si="1"/>
        <v>1.379425261</v>
      </c>
    </row>
    <row r="83">
      <c r="A83" s="18"/>
      <c r="B83" s="19"/>
      <c r="C83" s="20"/>
      <c r="D83" s="20"/>
      <c r="E83" s="20"/>
      <c r="F83" s="20"/>
      <c r="G83" s="20"/>
      <c r="H83" s="20"/>
      <c r="I83" s="20"/>
      <c r="J83" s="21"/>
      <c r="K83" s="20"/>
      <c r="L83" s="23">
        <f t="shared" ref="L83:M83" si="2">SUM(L8:L82)</f>
        <v>25</v>
      </c>
      <c r="M83" s="23">
        <f t="shared" si="2"/>
        <v>100</v>
      </c>
    </row>
    <row r="84">
      <c r="A84" s="24" t="s">
        <v>95</v>
      </c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6"/>
    </row>
  </sheetData>
  <mergeCells count="9">
    <mergeCell ref="I5:J6"/>
    <mergeCell ref="A84:M84"/>
    <mergeCell ref="A1:M4"/>
    <mergeCell ref="A5:B6"/>
    <mergeCell ref="C5:E5"/>
    <mergeCell ref="F5:H5"/>
    <mergeCell ref="K5:K7"/>
    <mergeCell ref="L5:L7"/>
    <mergeCell ref="M5:M7"/>
  </mergeCells>
  <conditionalFormatting sqref="B8:B83">
    <cfRule type="expression" dxfId="0" priority="1">
      <formula>AND(#REF!="Total",#REF!="Total")</formula>
    </cfRule>
  </conditionalFormatting>
  <printOptions/>
  <pageMargins bottom="0.787401575" footer="0.0" header="0.0" left="0.511811024" right="0.511811024" top="0.787401575"/>
  <pageSetup fitToHeight="0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6.83" defaultRowHeight="15.0"/>
  <cols>
    <col customWidth="1" min="1" max="1" width="10.17"/>
    <col customWidth="1" min="2" max="2" width="23.0"/>
    <col customWidth="1" min="3" max="3" width="15.5"/>
    <col customWidth="1" min="4" max="11" width="9.0"/>
    <col customWidth="1" min="12" max="12" width="14.17"/>
    <col customWidth="1" min="13" max="13" width="11.33"/>
    <col customWidth="1" min="14" max="14" width="14.17"/>
    <col customWidth="1" min="15" max="15" width="11.33"/>
    <col customWidth="1" min="16" max="16" width="14.17"/>
    <col customWidth="1" min="17" max="17" width="11.33"/>
    <col customWidth="1" min="18" max="18" width="14.17"/>
    <col customWidth="1" min="19" max="19" width="11.33"/>
    <col customWidth="1" min="20" max="20" width="16.17"/>
    <col customWidth="1" min="21" max="21" width="16.5"/>
    <col customWidth="1" min="22" max="23" width="9.0"/>
    <col customWidth="1" min="24" max="24" width="14.33"/>
    <col customWidth="1" min="25" max="25" width="12.83"/>
    <col customWidth="1" min="26" max="26" width="13.0"/>
    <col customWidth="1" min="27" max="29" width="9.0"/>
    <col customWidth="1" min="30" max="30" width="10.5"/>
    <col customWidth="1" min="31" max="31" width="12.5"/>
    <col customWidth="1" min="32" max="32" width="13.0"/>
    <col customWidth="1" min="33" max="33" width="9.0"/>
    <col customWidth="1" min="34" max="34" width="12.33"/>
    <col customWidth="1" min="35" max="35" width="13.67"/>
    <col customWidth="1" min="36" max="36" width="13.33"/>
    <col customWidth="1" min="37" max="37" width="12.67"/>
    <col customWidth="1" min="38" max="38" width="9.0"/>
    <col customWidth="1" min="39" max="39" width="10.0"/>
    <col customWidth="1" min="40" max="40" width="13.67"/>
    <col customWidth="1" min="41" max="41" width="14.67"/>
    <col customWidth="1" min="42" max="42" width="12.33"/>
    <col customWidth="1" min="43" max="43" width="13.5"/>
    <col customWidth="1" min="44" max="44" width="12.0"/>
    <col customWidth="1" min="45" max="45" width="13.5"/>
    <col customWidth="1" min="46" max="46" width="11.5"/>
    <col customWidth="1" min="47" max="48" width="9.0"/>
    <col customWidth="1" min="49" max="49" width="14.33"/>
    <col customWidth="1" min="50" max="50" width="16.67"/>
    <col customWidth="1" min="51" max="51" width="13.67"/>
    <col customWidth="1" min="52" max="52" width="20.67"/>
    <col customWidth="1" min="53" max="53" width="16.67"/>
    <col customWidth="1" min="54" max="54" width="14.17"/>
    <col customWidth="1" min="55" max="55" width="11.67"/>
    <col customWidth="1" min="56" max="56" width="11.5"/>
    <col customWidth="1" min="57" max="57" width="17.17"/>
    <col customWidth="1" min="58" max="59" width="18.5"/>
    <col customWidth="1" min="60" max="60" width="11.83"/>
    <col customWidth="1" min="61" max="61" width="23.33"/>
  </cols>
  <sheetData>
    <row r="1">
      <c r="A1" s="25" t="s">
        <v>1</v>
      </c>
      <c r="B1" s="8"/>
      <c r="C1" s="26" t="s">
        <v>96</v>
      </c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6"/>
      <c r="T1" s="27" t="s">
        <v>97</v>
      </c>
      <c r="U1" s="5"/>
      <c r="V1" s="5"/>
      <c r="W1" s="5"/>
      <c r="X1" s="5"/>
      <c r="Y1" s="5"/>
      <c r="Z1" s="5"/>
      <c r="AA1" s="5"/>
      <c r="AB1" s="5"/>
      <c r="AC1" s="6"/>
      <c r="AD1" s="28" t="s">
        <v>98</v>
      </c>
      <c r="AE1" s="5"/>
      <c r="AF1" s="5"/>
      <c r="AG1" s="5"/>
      <c r="AH1" s="5"/>
      <c r="AI1" s="5"/>
      <c r="AJ1" s="5"/>
      <c r="AK1" s="5"/>
      <c r="AL1" s="6"/>
      <c r="AM1" s="29" t="s">
        <v>99</v>
      </c>
      <c r="AN1" s="5"/>
      <c r="AO1" s="5"/>
      <c r="AP1" s="5"/>
      <c r="AQ1" s="5"/>
      <c r="AR1" s="5"/>
      <c r="AS1" s="5"/>
      <c r="AT1" s="5"/>
      <c r="AU1" s="6"/>
      <c r="AV1" s="30" t="s">
        <v>100</v>
      </c>
      <c r="AW1" s="31" t="s">
        <v>101</v>
      </c>
      <c r="AX1" s="5"/>
      <c r="AY1" s="5"/>
      <c r="AZ1" s="5"/>
      <c r="BA1" s="5"/>
      <c r="BB1" s="5"/>
      <c r="BC1" s="5"/>
      <c r="BD1" s="6"/>
      <c r="BE1" s="32" t="s">
        <v>102</v>
      </c>
      <c r="BF1" s="33" t="s">
        <v>103</v>
      </c>
      <c r="BG1" s="34" t="s">
        <v>104</v>
      </c>
      <c r="BH1" s="35" t="s">
        <v>105</v>
      </c>
      <c r="BI1" s="35" t="s">
        <v>106</v>
      </c>
    </row>
    <row r="2" ht="26.25" customHeight="1">
      <c r="A2" s="36"/>
      <c r="B2" s="3"/>
      <c r="C2" s="37" t="s">
        <v>107</v>
      </c>
      <c r="D2" s="38" t="s">
        <v>108</v>
      </c>
      <c r="E2" s="39"/>
      <c r="F2" s="39"/>
      <c r="G2" s="8"/>
      <c r="H2" s="38" t="s">
        <v>109</v>
      </c>
      <c r="I2" s="39"/>
      <c r="J2" s="39"/>
      <c r="K2" s="8"/>
      <c r="L2" s="40" t="s">
        <v>110</v>
      </c>
      <c r="M2" s="5"/>
      <c r="N2" s="5"/>
      <c r="O2" s="5"/>
      <c r="P2" s="5"/>
      <c r="Q2" s="5"/>
      <c r="R2" s="5"/>
      <c r="S2" s="6"/>
      <c r="T2" s="41" t="s">
        <v>111</v>
      </c>
      <c r="U2" s="41" t="s">
        <v>112</v>
      </c>
      <c r="V2" s="42" t="s">
        <v>113</v>
      </c>
      <c r="W2" s="39"/>
      <c r="X2" s="8"/>
      <c r="Y2" s="41" t="s">
        <v>111</v>
      </c>
      <c r="Z2" s="41" t="s">
        <v>112</v>
      </c>
      <c r="AA2" s="42" t="s">
        <v>114</v>
      </c>
      <c r="AB2" s="39"/>
      <c r="AC2" s="8"/>
      <c r="AD2" s="43">
        <v>2023.0</v>
      </c>
      <c r="AE2" s="39"/>
      <c r="AF2" s="8"/>
      <c r="AG2" s="43">
        <v>2024.0</v>
      </c>
      <c r="AH2" s="39"/>
      <c r="AI2" s="8"/>
      <c r="AJ2" s="44" t="s">
        <v>115</v>
      </c>
      <c r="AK2" s="45" t="s">
        <v>116</v>
      </c>
      <c r="AL2" s="46" t="s">
        <v>117</v>
      </c>
      <c r="AM2" s="43">
        <v>2023.0</v>
      </c>
      <c r="AN2" s="39"/>
      <c r="AO2" s="8"/>
      <c r="AP2" s="43">
        <v>2024.0</v>
      </c>
      <c r="AQ2" s="39"/>
      <c r="AR2" s="8"/>
      <c r="AS2" s="44" t="s">
        <v>118</v>
      </c>
      <c r="AT2" s="45" t="s">
        <v>119</v>
      </c>
      <c r="AU2" s="46" t="s">
        <v>120</v>
      </c>
      <c r="AV2" s="32" t="s">
        <v>121</v>
      </c>
      <c r="AW2" s="47">
        <v>2023.0</v>
      </c>
      <c r="AX2" s="39"/>
      <c r="AY2" s="8"/>
      <c r="AZ2" s="47">
        <v>2024.0</v>
      </c>
      <c r="BA2" s="39"/>
      <c r="BB2" s="8"/>
      <c r="BC2" s="48" t="s">
        <v>122</v>
      </c>
      <c r="BD2" s="48" t="s">
        <v>123</v>
      </c>
      <c r="BE2" s="14"/>
      <c r="BF2" s="14"/>
      <c r="BG2" s="14"/>
      <c r="BH2" s="14"/>
      <c r="BI2" s="14"/>
    </row>
    <row r="3" ht="25.5" customHeight="1">
      <c r="A3" s="12"/>
      <c r="B3" s="13"/>
      <c r="C3" s="14"/>
      <c r="D3" s="12"/>
      <c r="E3" s="2"/>
      <c r="F3" s="2"/>
      <c r="G3" s="13"/>
      <c r="H3" s="12"/>
      <c r="I3" s="2"/>
      <c r="J3" s="2"/>
      <c r="K3" s="13"/>
      <c r="L3" s="26" t="s">
        <v>124</v>
      </c>
      <c r="M3" s="5"/>
      <c r="N3" s="5"/>
      <c r="O3" s="6"/>
      <c r="P3" s="26" t="s">
        <v>125</v>
      </c>
      <c r="Q3" s="5"/>
      <c r="R3" s="5"/>
      <c r="S3" s="6"/>
      <c r="T3" s="17"/>
      <c r="U3" s="17"/>
      <c r="V3" s="12"/>
      <c r="W3" s="2"/>
      <c r="X3" s="13"/>
      <c r="Y3" s="17"/>
      <c r="Z3" s="17"/>
      <c r="AA3" s="12"/>
      <c r="AB3" s="2"/>
      <c r="AC3" s="13"/>
      <c r="AD3" s="36"/>
      <c r="AF3" s="3"/>
      <c r="AG3" s="36"/>
      <c r="AI3" s="3"/>
      <c r="AJ3" s="14"/>
      <c r="AK3" s="14"/>
      <c r="AL3" s="14"/>
      <c r="AM3" s="36"/>
      <c r="AO3" s="3"/>
      <c r="AP3" s="36"/>
      <c r="AR3" s="3"/>
      <c r="AS3" s="14"/>
      <c r="AT3" s="14"/>
      <c r="AU3" s="14"/>
      <c r="AV3" s="14"/>
      <c r="AW3" s="36"/>
      <c r="AY3" s="3"/>
      <c r="AZ3" s="36"/>
      <c r="BB3" s="3"/>
      <c r="BC3" s="14"/>
      <c r="BD3" s="14"/>
      <c r="BE3" s="14"/>
      <c r="BF3" s="14"/>
      <c r="BG3" s="14"/>
      <c r="BH3" s="14"/>
      <c r="BI3" s="14"/>
    </row>
    <row r="4" ht="9.75" customHeight="1">
      <c r="A4" s="49" t="s">
        <v>11</v>
      </c>
      <c r="B4" s="49" t="s">
        <v>126</v>
      </c>
      <c r="C4" s="14"/>
      <c r="D4" s="50" t="s">
        <v>124</v>
      </c>
      <c r="E4" s="6"/>
      <c r="F4" s="50" t="s">
        <v>125</v>
      </c>
      <c r="G4" s="6"/>
      <c r="H4" s="50" t="s">
        <v>124</v>
      </c>
      <c r="I4" s="6"/>
      <c r="J4" s="50" t="s">
        <v>125</v>
      </c>
      <c r="K4" s="6"/>
      <c r="L4" s="50" t="s">
        <v>127</v>
      </c>
      <c r="M4" s="6"/>
      <c r="N4" s="50" t="s">
        <v>128</v>
      </c>
      <c r="O4" s="6"/>
      <c r="P4" s="50" t="s">
        <v>127</v>
      </c>
      <c r="Q4" s="6"/>
      <c r="R4" s="50" t="s">
        <v>128</v>
      </c>
      <c r="S4" s="6"/>
      <c r="T4" s="51">
        <v>2023.0</v>
      </c>
      <c r="U4" s="52" t="s">
        <v>129</v>
      </c>
      <c r="V4" s="27">
        <v>2023.0</v>
      </c>
      <c r="W4" s="5"/>
      <c r="X4" s="6"/>
      <c r="Y4" s="51">
        <v>2024.0</v>
      </c>
      <c r="Z4" s="52" t="s">
        <v>130</v>
      </c>
      <c r="AA4" s="27">
        <v>2024.0</v>
      </c>
      <c r="AB4" s="5"/>
      <c r="AC4" s="6"/>
      <c r="AD4" s="12"/>
      <c r="AE4" s="2"/>
      <c r="AF4" s="13"/>
      <c r="AG4" s="12"/>
      <c r="AH4" s="2"/>
      <c r="AI4" s="13"/>
      <c r="AJ4" s="14"/>
      <c r="AK4" s="14"/>
      <c r="AL4" s="14"/>
      <c r="AM4" s="12"/>
      <c r="AN4" s="2"/>
      <c r="AO4" s="13"/>
      <c r="AP4" s="12"/>
      <c r="AQ4" s="2"/>
      <c r="AR4" s="13"/>
      <c r="AS4" s="14"/>
      <c r="AT4" s="14"/>
      <c r="AU4" s="14"/>
      <c r="AV4" s="14"/>
      <c r="AW4" s="12"/>
      <c r="AX4" s="2"/>
      <c r="AY4" s="13"/>
      <c r="AZ4" s="12"/>
      <c r="BA4" s="2"/>
      <c r="BB4" s="13"/>
      <c r="BC4" s="14"/>
      <c r="BD4" s="14"/>
      <c r="BE4" s="14"/>
      <c r="BF4" s="14"/>
      <c r="BG4" s="14"/>
      <c r="BH4" s="14"/>
      <c r="BI4" s="14"/>
    </row>
    <row r="5" ht="67.5" customHeight="1">
      <c r="A5" s="17"/>
      <c r="B5" s="17"/>
      <c r="C5" s="17"/>
      <c r="D5" s="53" t="s">
        <v>127</v>
      </c>
      <c r="E5" s="53" t="s">
        <v>128</v>
      </c>
      <c r="F5" s="53" t="s">
        <v>127</v>
      </c>
      <c r="G5" s="53" t="s">
        <v>128</v>
      </c>
      <c r="H5" s="53" t="s">
        <v>127</v>
      </c>
      <c r="I5" s="53" t="s">
        <v>128</v>
      </c>
      <c r="J5" s="53" t="s">
        <v>127</v>
      </c>
      <c r="K5" s="53" t="s">
        <v>128</v>
      </c>
      <c r="L5" s="53" t="s">
        <v>131</v>
      </c>
      <c r="M5" s="53" t="s">
        <v>132</v>
      </c>
      <c r="N5" s="53" t="s">
        <v>131</v>
      </c>
      <c r="O5" s="53" t="s">
        <v>132</v>
      </c>
      <c r="P5" s="53" t="s">
        <v>131</v>
      </c>
      <c r="Q5" s="53" t="s">
        <v>132</v>
      </c>
      <c r="R5" s="53" t="s">
        <v>131</v>
      </c>
      <c r="S5" s="53" t="s">
        <v>132</v>
      </c>
      <c r="T5" s="14"/>
      <c r="U5" s="17"/>
      <c r="V5" s="54" t="s">
        <v>133</v>
      </c>
      <c r="W5" s="54" t="s">
        <v>134</v>
      </c>
      <c r="X5" s="54" t="s">
        <v>135</v>
      </c>
      <c r="Y5" s="14"/>
      <c r="Z5" s="17"/>
      <c r="AA5" s="54" t="s">
        <v>133</v>
      </c>
      <c r="AB5" s="54" t="s">
        <v>134</v>
      </c>
      <c r="AC5" s="54" t="s">
        <v>135</v>
      </c>
      <c r="AD5" s="55" t="s">
        <v>136</v>
      </c>
      <c r="AE5" s="55" t="s">
        <v>137</v>
      </c>
      <c r="AF5" s="55" t="s">
        <v>138</v>
      </c>
      <c r="AG5" s="55" t="s">
        <v>136</v>
      </c>
      <c r="AH5" s="55" t="s">
        <v>137</v>
      </c>
      <c r="AI5" s="55" t="s">
        <v>138</v>
      </c>
      <c r="AJ5" s="17"/>
      <c r="AK5" s="17"/>
      <c r="AL5" s="17"/>
      <c r="AM5" s="55" t="s">
        <v>139</v>
      </c>
      <c r="AN5" s="55" t="s">
        <v>140</v>
      </c>
      <c r="AO5" s="55" t="s">
        <v>141</v>
      </c>
      <c r="AP5" s="55" t="s">
        <v>139</v>
      </c>
      <c r="AQ5" s="55" t="s">
        <v>140</v>
      </c>
      <c r="AR5" s="55" t="s">
        <v>141</v>
      </c>
      <c r="AS5" s="17"/>
      <c r="AT5" s="17"/>
      <c r="AU5" s="17"/>
      <c r="AV5" s="17"/>
      <c r="AW5" s="56" t="s">
        <v>142</v>
      </c>
      <c r="AX5" s="56" t="s">
        <v>143</v>
      </c>
      <c r="AY5" s="56" t="s">
        <v>144</v>
      </c>
      <c r="AZ5" s="56" t="s">
        <v>142</v>
      </c>
      <c r="BA5" s="56" t="s">
        <v>143</v>
      </c>
      <c r="BB5" s="56" t="s">
        <v>144</v>
      </c>
      <c r="BC5" s="17"/>
      <c r="BD5" s="17"/>
      <c r="BE5" s="17"/>
      <c r="BF5" s="17"/>
      <c r="BG5" s="17"/>
      <c r="BH5" s="17"/>
      <c r="BI5" s="17"/>
    </row>
    <row r="6" ht="9.75" customHeight="1">
      <c r="A6" s="57">
        <v>280010.0</v>
      </c>
      <c r="B6" s="58" t="s">
        <v>20</v>
      </c>
      <c r="C6" s="59">
        <v>90.8</v>
      </c>
      <c r="D6" s="60">
        <v>0.92</v>
      </c>
      <c r="E6" s="61">
        <v>0.92</v>
      </c>
      <c r="F6" s="60">
        <v>0.8947368421052632</v>
      </c>
      <c r="G6" s="61">
        <v>0.8947368421052632</v>
      </c>
      <c r="H6" s="62">
        <v>203.9</v>
      </c>
      <c r="I6" s="62">
        <v>210.4</v>
      </c>
      <c r="J6" s="63">
        <v>217.155856966708</v>
      </c>
      <c r="K6" s="63">
        <v>211.757953144266</v>
      </c>
      <c r="L6" s="60">
        <v>0.218</v>
      </c>
      <c r="M6" s="60">
        <v>0.261</v>
      </c>
      <c r="N6" s="60">
        <v>0.043</v>
      </c>
      <c r="O6" s="60">
        <v>0.522</v>
      </c>
      <c r="P6" s="60">
        <v>0.146732429099877</v>
      </c>
      <c r="Q6" s="60">
        <v>0.45129469790382304</v>
      </c>
      <c r="R6" s="60">
        <v>0.0</v>
      </c>
      <c r="S6" s="60">
        <v>0.5326757090012331</v>
      </c>
      <c r="T6" s="64">
        <v>1.0</v>
      </c>
      <c r="U6" s="65">
        <v>763.5</v>
      </c>
      <c r="V6" s="66">
        <v>0.294</v>
      </c>
      <c r="W6" s="66">
        <v>0.294</v>
      </c>
      <c r="X6" s="67">
        <v>0.41200000000000003</v>
      </c>
      <c r="Y6" s="68">
        <v>0.9090909090909091</v>
      </c>
      <c r="Z6" s="69">
        <v>772.55</v>
      </c>
      <c r="AA6" s="66">
        <v>0.2</v>
      </c>
      <c r="AB6" s="66">
        <v>0.4</v>
      </c>
      <c r="AC6" s="67">
        <v>0.4</v>
      </c>
      <c r="AD6" s="70">
        <f t="shared" ref="AD6:AD80" si="1">((1-L6)^2)*((1+M6)^2)</f>
        <v>0.9723971544</v>
      </c>
      <c r="AE6" s="71">
        <f t="shared" ref="AE6:AE80" si="2">H6*D6*AD6</f>
        <v>182.4100374</v>
      </c>
      <c r="AF6" s="70">
        <f t="shared" ref="AF6:AF80" si="3">IFERROR((AE6-MIN(AE$6:AE$80))/((MAX(AE$6:AE$80)-(MIN(AE$6:AE$80)))),0)</f>
        <v>0.6724738885</v>
      </c>
      <c r="AG6" s="70">
        <f t="shared" ref="AG6:AG80" si="4">((1-P6)^2)*((1+Q6)^2)</f>
        <v>1.533492646</v>
      </c>
      <c r="AH6" s="71">
        <f t="shared" ref="AH6:AH80" si="5">J6*F6*AG6</f>
        <v>297.9535509</v>
      </c>
      <c r="AI6" s="70">
        <f t="shared" ref="AI6:AI80" si="6">(AH6-MIN(AH$6:AH$80))/((MAX(AH$6:AH$80)-(MIN(AH$6:AH$80))))</f>
        <v>0.734651781</v>
      </c>
      <c r="AJ6" s="72">
        <f t="shared" ref="AJ6:AJ80" si="7">AH6-AE6</f>
        <v>115.5435135</v>
      </c>
      <c r="AK6" s="73">
        <f t="shared" ref="AK6:AK80" si="8">(AJ6-MIN(AJ$6:AJ$80))/((MAX(AJ$6:AJ$80)-(MIN(AJ$6:AJ$80))))</f>
        <v>0.6429883373</v>
      </c>
      <c r="AL6" s="74">
        <f t="shared" ref="AL6:AL80" si="9">(0.5*(AI6/SUM(AI$6:AI$80)))+(0.5*(AK6/SUM(AK$6:AK$80)))</f>
        <v>0.02613077699</v>
      </c>
      <c r="AM6" s="70">
        <f t="shared" ref="AM6:AM80" si="10">((1-N6)^2)*((1+O6)^2)</f>
        <v>2.121549555</v>
      </c>
      <c r="AN6" s="71">
        <f t="shared" ref="AN6:AN80" si="11">I6*E6*AM6</f>
        <v>410.6641042</v>
      </c>
      <c r="AO6" s="70">
        <f t="shared" ref="AO6:AO80" si="12">IFERROR((AN6-MIN(AN$6:AN$80))/((MAX(AN$6:AN$80)-(MIN(AN$6:AN$80)))),0)</f>
        <v>0.824295412</v>
      </c>
      <c r="AP6" s="70">
        <f t="shared" ref="AP6:AP80" si="13">((1-R6)^2)*((1+S6)^2)</f>
        <v>2.349094829</v>
      </c>
      <c r="AQ6" s="71">
        <f t="shared" ref="AQ6:AQ80" si="14">K6*G6*AP6</f>
        <v>445.0774588</v>
      </c>
      <c r="AR6" s="70">
        <f t="shared" ref="AR6:AR80" si="15">(AQ6-MIN(AQ$6:AQ$80))/((MAX(AQ$6:AQ$80)-(MIN(AQ$6:AQ$80))))</f>
        <v>0.930967343</v>
      </c>
      <c r="AS6" s="71">
        <f t="shared" ref="AS6:AS80" si="16">AQ6-AN6</f>
        <v>34.41335451</v>
      </c>
      <c r="AT6" s="73">
        <f t="shared" ref="AT6:AT80" si="17">(AS6-MIN(AS$6:AS$80))/((MAX(AS$6:AS$80)-(MIN(AS$6:AS$80))))</f>
        <v>0.4611965174</v>
      </c>
      <c r="AU6" s="75">
        <f t="shared" ref="AU6:AU80" si="18">(0.5*(AR6/SUM(AR$6:AR$80)))+(0.5*(AT6/SUM(AT$6:AT$80)))</f>
        <v>0.02411019137</v>
      </c>
      <c r="AV6" s="76">
        <f t="shared" ref="AV6:AV80" si="19">(0.5*AL6)+(0.5*AU6)</f>
        <v>0.02512048418</v>
      </c>
      <c r="AW6" s="77">
        <f t="shared" ref="AW6:AW80" si="20">((1-V6)^3)*((1-W6)^1)*((1+X6)^2)</f>
        <v>0.4953226613</v>
      </c>
      <c r="AX6" s="78">
        <f t="shared" ref="AX6:AX80" si="21">T6*U6*AW6</f>
        <v>378.1788519</v>
      </c>
      <c r="AY6" s="79">
        <f t="shared" ref="AY6:AY80" si="22">IFERROR((AX6-MIN(AX$6:AX$80))/((MAX(AX$6:AX$80)-(MIN(AX$6:AX$80)))),0)</f>
        <v>0.3650687839</v>
      </c>
      <c r="AZ6" s="80">
        <f t="shared" ref="AZ6:AZ80" si="23">((1-AA6)^3)*((1-AB6)^1)*((1+AC6)^2)</f>
        <v>0.602112</v>
      </c>
      <c r="BA6" s="81">
        <f t="shared" ref="BA6:BA80" si="24">Y6*Z6*AZ6</f>
        <v>422.8742051</v>
      </c>
      <c r="BB6" s="79">
        <f t="shared" ref="BB6:BB80" si="25">(BA6-MIN(BA$6:BA$80))/((MAX(BA$6:BA$80)-(MIN(BA$6:BA$80))))</f>
        <v>0.2751539368</v>
      </c>
      <c r="BC6" s="82">
        <f t="shared" ref="BC6:BC80" si="26">(BB6-AY6)</f>
        <v>-0.08991484706</v>
      </c>
      <c r="BD6" s="83">
        <f t="shared" ref="BD6:BD80" si="27">(BC6-MIN(BC$6:BC$80))/((MAX(BC$6:BC$80)-(MIN(BC$6:BC$80))))</f>
        <v>0.2268088886</v>
      </c>
      <c r="BE6" s="84">
        <f t="shared" ref="BE6:BE80" si="28">(0.5*(BB6/SUM(BB$6:BB$80)))+(0.5*(BD6/SUM(BD$6:BD$80)))</f>
        <v>0.01080710571</v>
      </c>
      <c r="BF6" s="85">
        <f t="shared" ref="BF6:BF80" si="29">(0.5*BE6)+(0.45*AV6)+(0.05*(C6/SUM(C$6:C$80)))</f>
        <v>0.01735187576</v>
      </c>
      <c r="BG6" s="86">
        <f>(0.95*BF6)+0.05*'3. CÁLCULO DO IQE IAE'!H3</f>
        <v>0.01833767978</v>
      </c>
      <c r="BH6" s="87">
        <f t="shared" ref="BH6:BH80" si="30">BG6/SUM(BG$6:BG$80)</f>
        <v>0.01833767978</v>
      </c>
      <c r="BI6" s="88">
        <f t="shared" ref="BI6:BI80" si="31">BH6*0.18</f>
        <v>0.00330078236</v>
      </c>
    </row>
    <row r="7" ht="9.75" customHeight="1">
      <c r="A7" s="57">
        <v>280020.0</v>
      </c>
      <c r="B7" s="58" t="s">
        <v>21</v>
      </c>
      <c r="C7" s="59">
        <v>96.14</v>
      </c>
      <c r="D7" s="60">
        <v>0.9393939393939394</v>
      </c>
      <c r="E7" s="61">
        <v>0.9393939393939394</v>
      </c>
      <c r="F7" s="60">
        <v>0.8540145985401459</v>
      </c>
      <c r="G7" s="61">
        <v>0.8540145985401459</v>
      </c>
      <c r="H7" s="62">
        <v>172.9</v>
      </c>
      <c r="I7" s="62">
        <v>174.6</v>
      </c>
      <c r="J7" s="63">
        <v>177.159247465446</v>
      </c>
      <c r="K7" s="63">
        <v>173.360984216053</v>
      </c>
      <c r="L7" s="60">
        <v>0.556</v>
      </c>
      <c r="M7" s="60">
        <v>0.024</v>
      </c>
      <c r="N7" s="60">
        <v>0.294</v>
      </c>
      <c r="O7" s="60">
        <v>0.262</v>
      </c>
      <c r="P7" s="60">
        <v>0.549744392997917</v>
      </c>
      <c r="Q7" s="60">
        <v>0.0784291787872007</v>
      </c>
      <c r="R7" s="60">
        <v>0.32934861811568</v>
      </c>
      <c r="S7" s="60">
        <v>0.2654669489531881</v>
      </c>
      <c r="T7" s="64">
        <v>0.9139784946236559</v>
      </c>
      <c r="U7" s="65">
        <v>752.3</v>
      </c>
      <c r="V7" s="66">
        <v>0.35200000000000004</v>
      </c>
      <c r="W7" s="66">
        <v>0.45399999999999996</v>
      </c>
      <c r="X7" s="67">
        <v>0.19399999999999998</v>
      </c>
      <c r="Y7" s="68">
        <v>0.8775510204081632</v>
      </c>
      <c r="Z7" s="69">
        <v>752.281876435396</v>
      </c>
      <c r="AA7" s="66">
        <v>0.383690029101013</v>
      </c>
      <c r="AB7" s="66">
        <v>0.397753370845888</v>
      </c>
      <c r="AC7" s="67">
        <v>0.218556600053098</v>
      </c>
      <c r="AD7" s="70">
        <f t="shared" si="1"/>
        <v>0.2067120783</v>
      </c>
      <c r="AE7" s="71">
        <f t="shared" si="2"/>
        <v>33.57442632</v>
      </c>
      <c r="AF7" s="70">
        <f t="shared" si="3"/>
        <v>0.03717873429</v>
      </c>
      <c r="AG7" s="70">
        <f t="shared" si="4"/>
        <v>0.2357770445</v>
      </c>
      <c r="AH7" s="71">
        <f t="shared" si="5"/>
        <v>35.67226132</v>
      </c>
      <c r="AI7" s="70">
        <f t="shared" si="6"/>
        <v>0.03282937174</v>
      </c>
      <c r="AJ7" s="72">
        <f t="shared" si="7"/>
        <v>2.097834999</v>
      </c>
      <c r="AK7" s="73">
        <f t="shared" si="8"/>
        <v>0.1763426786</v>
      </c>
      <c r="AL7" s="74">
        <f t="shared" si="9"/>
        <v>0.003494580986</v>
      </c>
      <c r="AM7" s="70">
        <f t="shared" si="10"/>
        <v>0.7938311048</v>
      </c>
      <c r="AN7" s="71">
        <f t="shared" si="11"/>
        <v>130.2027345</v>
      </c>
      <c r="AO7" s="70">
        <f t="shared" si="12"/>
        <v>0.07557086366</v>
      </c>
      <c r="AP7" s="70">
        <f t="shared" si="13"/>
        <v>0.7202698922</v>
      </c>
      <c r="AQ7" s="71">
        <f t="shared" si="14"/>
        <v>106.6379825</v>
      </c>
      <c r="AR7" s="70">
        <f t="shared" si="15"/>
        <v>0.07201776741</v>
      </c>
      <c r="AS7" s="71">
        <f t="shared" si="16"/>
        <v>-23.56475201</v>
      </c>
      <c r="AT7" s="73">
        <f t="shared" si="17"/>
        <v>0.3159351786</v>
      </c>
      <c r="AU7" s="75">
        <f t="shared" si="18"/>
        <v>0.006265902716</v>
      </c>
      <c r="AV7" s="76">
        <f t="shared" si="19"/>
        <v>0.004880241851</v>
      </c>
      <c r="AW7" s="77">
        <f t="shared" si="20"/>
        <v>0.2118001747</v>
      </c>
      <c r="AX7" s="78">
        <f t="shared" si="21"/>
        <v>145.6308394</v>
      </c>
      <c r="AY7" s="79">
        <f t="shared" si="22"/>
        <v>0.1086398574</v>
      </c>
      <c r="AZ7" s="89">
        <f t="shared" si="23"/>
        <v>0.2093453759</v>
      </c>
      <c r="BA7" s="81">
        <f t="shared" si="24"/>
        <v>138.2026425</v>
      </c>
      <c r="BB7" s="79">
        <f t="shared" si="25"/>
        <v>0.01561482159</v>
      </c>
      <c r="BC7" s="82">
        <f t="shared" si="26"/>
        <v>-0.09302503582</v>
      </c>
      <c r="BD7" s="83">
        <f t="shared" si="27"/>
        <v>0.2231569946</v>
      </c>
      <c r="BE7" s="84">
        <f t="shared" si="28"/>
        <v>0.004599353623</v>
      </c>
      <c r="BF7" s="85">
        <f t="shared" si="29"/>
        <v>0.00517777085</v>
      </c>
      <c r="BG7" s="86">
        <f>(0.95*BF7)+0.05*'3. CÁLCULO DO IQE IAE'!H4</f>
        <v>0.005091580725</v>
      </c>
      <c r="BH7" s="87">
        <f t="shared" si="30"/>
        <v>0.005091580725</v>
      </c>
      <c r="BI7" s="88">
        <f t="shared" si="31"/>
        <v>0.0009164845305</v>
      </c>
    </row>
    <row r="8" ht="9.75" customHeight="1">
      <c r="A8" s="57">
        <v>280030.0</v>
      </c>
      <c r="B8" s="58" t="s">
        <v>22</v>
      </c>
      <c r="C8" s="59">
        <v>98.42</v>
      </c>
      <c r="D8" s="60">
        <v>0.9549689440993789</v>
      </c>
      <c r="E8" s="61">
        <v>0.9549689440993789</v>
      </c>
      <c r="F8" s="60">
        <v>0.9348314606741573</v>
      </c>
      <c r="G8" s="61">
        <v>0.9352059925093633</v>
      </c>
      <c r="H8" s="62">
        <v>189.6</v>
      </c>
      <c r="I8" s="62">
        <v>192.3</v>
      </c>
      <c r="J8" s="63">
        <v>208.618669451283</v>
      </c>
      <c r="K8" s="63">
        <v>204.504948403409</v>
      </c>
      <c r="L8" s="60">
        <v>0.371</v>
      </c>
      <c r="M8" s="60">
        <v>0.161</v>
      </c>
      <c r="N8" s="60">
        <v>0.175</v>
      </c>
      <c r="O8" s="60">
        <v>0.40700000000000003</v>
      </c>
      <c r="P8" s="60">
        <v>0.268744070095576</v>
      </c>
      <c r="Q8" s="60">
        <v>0.3632714473900888</v>
      </c>
      <c r="R8" s="60">
        <v>0.152743634000259</v>
      </c>
      <c r="S8" s="60">
        <v>0.525209015355372</v>
      </c>
      <c r="T8" s="64">
        <v>0.9436977842353795</v>
      </c>
      <c r="U8" s="65">
        <v>765.9</v>
      </c>
      <c r="V8" s="66">
        <v>0.23600000000000002</v>
      </c>
      <c r="W8" s="66">
        <v>0.493</v>
      </c>
      <c r="X8" s="67">
        <v>0.272</v>
      </c>
      <c r="Y8" s="68">
        <v>0.9261300992282249</v>
      </c>
      <c r="Z8" s="69">
        <v>791.687343270714</v>
      </c>
      <c r="AA8" s="66">
        <v>0.0920959163588365</v>
      </c>
      <c r="AB8" s="66">
        <v>0.458924963551744</v>
      </c>
      <c r="AC8" s="67">
        <v>0.448979120089423</v>
      </c>
      <c r="AD8" s="70">
        <f t="shared" si="1"/>
        <v>0.5332928124</v>
      </c>
      <c r="AE8" s="71">
        <f t="shared" si="2"/>
        <v>96.55912281</v>
      </c>
      <c r="AF8" s="70">
        <f t="shared" si="3"/>
        <v>0.3060248268</v>
      </c>
      <c r="AG8" s="70">
        <f t="shared" si="4"/>
        <v>0.9938102679</v>
      </c>
      <c r="AH8" s="71">
        <f t="shared" si="5"/>
        <v>193.8161535</v>
      </c>
      <c r="AI8" s="70">
        <f t="shared" si="6"/>
        <v>0.4559969093</v>
      </c>
      <c r="AJ8" s="72">
        <f t="shared" si="7"/>
        <v>97.25703072</v>
      </c>
      <c r="AK8" s="73">
        <f t="shared" si="8"/>
        <v>0.5677690085</v>
      </c>
      <c r="AL8" s="74">
        <f t="shared" si="9"/>
        <v>0.0188781488</v>
      </c>
      <c r="AM8" s="70">
        <f t="shared" si="10"/>
        <v>1.347398601</v>
      </c>
      <c r="AN8" s="71">
        <f t="shared" si="11"/>
        <v>247.4369904</v>
      </c>
      <c r="AO8" s="70">
        <f t="shared" si="12"/>
        <v>0.3885414712</v>
      </c>
      <c r="AP8" s="70">
        <f t="shared" si="13"/>
        <v>1.669892094</v>
      </c>
      <c r="AQ8" s="71">
        <f t="shared" si="14"/>
        <v>319.3739655</v>
      </c>
      <c r="AR8" s="70">
        <f t="shared" si="15"/>
        <v>0.6119355228</v>
      </c>
      <c r="AS8" s="71">
        <f t="shared" si="16"/>
        <v>71.93697514</v>
      </c>
      <c r="AT8" s="73">
        <f t="shared" si="17"/>
        <v>0.5552101322</v>
      </c>
      <c r="AU8" s="75">
        <f t="shared" si="18"/>
        <v>0.01980591617</v>
      </c>
      <c r="AV8" s="76">
        <f t="shared" si="19"/>
        <v>0.01934203249</v>
      </c>
      <c r="AW8" s="77">
        <f t="shared" si="20"/>
        <v>0.3658156302</v>
      </c>
      <c r="AX8" s="78">
        <f t="shared" si="21"/>
        <v>264.4035382</v>
      </c>
      <c r="AY8" s="79">
        <f t="shared" si="22"/>
        <v>0.2396096099</v>
      </c>
      <c r="AZ8" s="80">
        <f t="shared" si="23"/>
        <v>0.8501619437</v>
      </c>
      <c r="BA8" s="81">
        <f t="shared" si="24"/>
        <v>623.3433941</v>
      </c>
      <c r="BB8" s="79">
        <f t="shared" si="25"/>
        <v>0.4579245496</v>
      </c>
      <c r="BC8" s="82">
        <f t="shared" si="26"/>
        <v>0.2183149397</v>
      </c>
      <c r="BD8" s="83">
        <f t="shared" si="27"/>
        <v>0.5887234264</v>
      </c>
      <c r="BE8" s="84">
        <f t="shared" si="28"/>
        <v>0.02199017916</v>
      </c>
      <c r="BF8" s="85">
        <f t="shared" si="29"/>
        <v>0.02039716297</v>
      </c>
      <c r="BG8" s="86">
        <f>(0.95*BF8)+0.05*'3. CÁLCULO DO IQE IAE'!H5</f>
        <v>0.02023848001</v>
      </c>
      <c r="BH8" s="87">
        <f t="shared" si="30"/>
        <v>0.02023848001</v>
      </c>
      <c r="BI8" s="88">
        <f t="shared" si="31"/>
        <v>0.003642926401</v>
      </c>
    </row>
    <row r="9" ht="9.75" customHeight="1">
      <c r="A9" s="57">
        <v>280040.0</v>
      </c>
      <c r="B9" s="58" t="s">
        <v>23</v>
      </c>
      <c r="C9" s="59">
        <v>98.2</v>
      </c>
      <c r="D9" s="60">
        <v>0.9618320610687023</v>
      </c>
      <c r="E9" s="61">
        <v>0.9618320610687023</v>
      </c>
      <c r="F9" s="60">
        <v>0.9541984732824428</v>
      </c>
      <c r="G9" s="61">
        <v>0.9541984732824428</v>
      </c>
      <c r="H9" s="62">
        <v>190.5</v>
      </c>
      <c r="I9" s="62">
        <v>187.0</v>
      </c>
      <c r="J9" s="63">
        <v>211.988254381809</v>
      </c>
      <c r="K9" s="63">
        <v>206.405826622454</v>
      </c>
      <c r="L9" s="60">
        <v>0.38299999999999995</v>
      </c>
      <c r="M9" s="60">
        <v>0.175</v>
      </c>
      <c r="N9" s="60">
        <v>0.23399999999999999</v>
      </c>
      <c r="O9" s="60">
        <v>0.344</v>
      </c>
      <c r="P9" s="60">
        <v>0.21643770724775</v>
      </c>
      <c r="Q9" s="60">
        <v>0.344078635717669</v>
      </c>
      <c r="R9" s="60">
        <v>0.177001421127428</v>
      </c>
      <c r="S9" s="60">
        <v>0.534130743723354</v>
      </c>
      <c r="T9" s="64">
        <v>0.9915254237288136</v>
      </c>
      <c r="U9" s="65">
        <v>766.1</v>
      </c>
      <c r="V9" s="66">
        <v>0.222</v>
      </c>
      <c r="W9" s="66">
        <v>0.483</v>
      </c>
      <c r="X9" s="67">
        <v>0.294</v>
      </c>
      <c r="Y9" s="68">
        <v>0.9642857142857143</v>
      </c>
      <c r="Z9" s="69">
        <v>782.497115462662</v>
      </c>
      <c r="AA9" s="66">
        <v>0.0830661525974026</v>
      </c>
      <c r="AB9" s="66">
        <v>0.575395698051948</v>
      </c>
      <c r="AC9" s="67">
        <v>0.341538149350649</v>
      </c>
      <c r="AD9" s="70">
        <f t="shared" si="1"/>
        <v>0.5255887506</v>
      </c>
      <c r="AE9" s="71">
        <f t="shared" si="2"/>
        <v>96.3031052</v>
      </c>
      <c r="AF9" s="70">
        <f t="shared" si="3"/>
        <v>0.3049320323</v>
      </c>
      <c r="AG9" s="70">
        <f t="shared" si="4"/>
        <v>1.109165653</v>
      </c>
      <c r="AH9" s="71">
        <f t="shared" si="5"/>
        <v>224.3607735</v>
      </c>
      <c r="AI9" s="70">
        <f t="shared" si="6"/>
        <v>0.5377293837</v>
      </c>
      <c r="AJ9" s="72">
        <f t="shared" si="7"/>
        <v>128.0576683</v>
      </c>
      <c r="AK9" s="73">
        <f t="shared" si="8"/>
        <v>0.6944638639</v>
      </c>
      <c r="AL9" s="74">
        <f t="shared" si="9"/>
        <v>0.02265481645</v>
      </c>
      <c r="AM9" s="70">
        <f t="shared" si="10"/>
        <v>1.059878486</v>
      </c>
      <c r="AN9" s="71">
        <f t="shared" si="11"/>
        <v>190.6324953</v>
      </c>
      <c r="AO9" s="70">
        <f t="shared" si="12"/>
        <v>0.2368952037</v>
      </c>
      <c r="AP9" s="70">
        <f t="shared" si="13"/>
        <v>1.594126998</v>
      </c>
      <c r="AQ9" s="71">
        <f t="shared" si="14"/>
        <v>313.9666992</v>
      </c>
      <c r="AR9" s="70">
        <f t="shared" si="15"/>
        <v>0.5982120376</v>
      </c>
      <c r="AS9" s="71">
        <f t="shared" si="16"/>
        <v>123.3342039</v>
      </c>
      <c r="AT9" s="73">
        <f t="shared" si="17"/>
        <v>0.6839834004</v>
      </c>
      <c r="AU9" s="75">
        <f t="shared" si="18"/>
        <v>0.02157933934</v>
      </c>
      <c r="AV9" s="76">
        <f t="shared" si="19"/>
        <v>0.0221170779</v>
      </c>
      <c r="AW9" s="77">
        <f t="shared" si="20"/>
        <v>0.4076597997</v>
      </c>
      <c r="AX9" s="78">
        <f t="shared" si="21"/>
        <v>309.6614931</v>
      </c>
      <c r="AY9" s="79">
        <f t="shared" si="22"/>
        <v>0.2895152129</v>
      </c>
      <c r="AZ9" s="80">
        <f t="shared" si="23"/>
        <v>0.5891209372</v>
      </c>
      <c r="BA9" s="81">
        <f t="shared" si="24"/>
        <v>444.5216685</v>
      </c>
      <c r="BB9" s="79">
        <f t="shared" si="25"/>
        <v>0.2948902373</v>
      </c>
      <c r="BC9" s="82">
        <f t="shared" si="26"/>
        <v>0.00537502439</v>
      </c>
      <c r="BD9" s="83">
        <f t="shared" si="27"/>
        <v>0.3386955111</v>
      </c>
      <c r="BE9" s="84">
        <f t="shared" si="28"/>
        <v>0.01339476112</v>
      </c>
      <c r="BF9" s="85">
        <f t="shared" si="29"/>
        <v>0.01734666377</v>
      </c>
      <c r="BG9" s="86">
        <f>(0.95*BF9)+0.05*'3. CÁLCULO DO IQE IAE'!H6</f>
        <v>0.01730648813</v>
      </c>
      <c r="BH9" s="87">
        <f t="shared" si="30"/>
        <v>0.01730648813</v>
      </c>
      <c r="BI9" s="88">
        <f t="shared" si="31"/>
        <v>0.003115167864</v>
      </c>
    </row>
    <row r="10" ht="9.75" customHeight="1">
      <c r="A10" s="57">
        <v>280050.0</v>
      </c>
      <c r="B10" s="58" t="s">
        <v>24</v>
      </c>
      <c r="C10" s="59">
        <v>92.16</v>
      </c>
      <c r="D10" s="60">
        <v>0.9804878048780488</v>
      </c>
      <c r="E10" s="61">
        <v>0.9804878048780488</v>
      </c>
      <c r="F10" s="60">
        <v>0.9390862944162437</v>
      </c>
      <c r="G10" s="61">
        <v>0.9390862944162437</v>
      </c>
      <c r="H10" s="62">
        <v>179.9</v>
      </c>
      <c r="I10" s="62">
        <v>177.6</v>
      </c>
      <c r="J10" s="63">
        <v>194.048076135687</v>
      </c>
      <c r="K10" s="63">
        <v>189.063694993652</v>
      </c>
      <c r="L10" s="60">
        <v>0.495</v>
      </c>
      <c r="M10" s="60">
        <v>0.096</v>
      </c>
      <c r="N10" s="60">
        <v>0.255</v>
      </c>
      <c r="O10" s="60">
        <v>0.28</v>
      </c>
      <c r="P10" s="60">
        <v>0.384534951717163</v>
      </c>
      <c r="Q10" s="60">
        <v>0.2437140644508722</v>
      </c>
      <c r="R10" s="60">
        <v>0.211026293469042</v>
      </c>
      <c r="S10" s="60">
        <v>0.394020198188802</v>
      </c>
      <c r="T10" s="64">
        <v>0.9444444444444444</v>
      </c>
      <c r="U10" s="65">
        <v>766.5</v>
      </c>
      <c r="V10" s="66">
        <v>0.19399999999999998</v>
      </c>
      <c r="W10" s="66">
        <v>0.555</v>
      </c>
      <c r="X10" s="67">
        <v>0.252</v>
      </c>
      <c r="Y10" s="68">
        <v>0.8855421686746988</v>
      </c>
      <c r="Z10" s="69">
        <v>786.313084180464</v>
      </c>
      <c r="AA10" s="66">
        <v>0.124694067609542</v>
      </c>
      <c r="AB10" s="66">
        <v>0.43898874420046</v>
      </c>
      <c r="AC10" s="67">
        <v>0.436317188189998</v>
      </c>
      <c r="AD10" s="70">
        <f t="shared" si="1"/>
        <v>0.3063401104</v>
      </c>
      <c r="AE10" s="71">
        <f t="shared" si="2"/>
        <v>54.03525736</v>
      </c>
      <c r="AF10" s="70">
        <f t="shared" si="3"/>
        <v>0.1245144647</v>
      </c>
      <c r="AG10" s="70">
        <f t="shared" si="4"/>
        <v>0.5859328951</v>
      </c>
      <c r="AH10" s="71">
        <f t="shared" si="5"/>
        <v>106.7733144</v>
      </c>
      <c r="AI10" s="70">
        <f t="shared" si="6"/>
        <v>0.223084317</v>
      </c>
      <c r="AJ10" s="72">
        <f t="shared" si="7"/>
        <v>52.73805708</v>
      </c>
      <c r="AK10" s="73">
        <f t="shared" si="8"/>
        <v>0.3846453668</v>
      </c>
      <c r="AL10" s="74">
        <f t="shared" si="9"/>
        <v>0.01092045023</v>
      </c>
      <c r="AM10" s="70">
        <f t="shared" si="10"/>
        <v>0.90935296</v>
      </c>
      <c r="AN10" s="71">
        <f t="shared" si="11"/>
        <v>158.349845</v>
      </c>
      <c r="AO10" s="70">
        <f t="shared" si="12"/>
        <v>0.1507128792</v>
      </c>
      <c r="AP10" s="70">
        <f t="shared" si="13"/>
        <v>1.209659646</v>
      </c>
      <c r="AQ10" s="71">
        <f t="shared" si="14"/>
        <v>214.7715921</v>
      </c>
      <c r="AR10" s="70">
        <f t="shared" si="15"/>
        <v>0.3464577325</v>
      </c>
      <c r="AS10" s="71">
        <f t="shared" si="16"/>
        <v>56.42174706</v>
      </c>
      <c r="AT10" s="73">
        <f t="shared" si="17"/>
        <v>0.5163374794</v>
      </c>
      <c r="AU10" s="75">
        <f t="shared" si="18"/>
        <v>0.01438532237</v>
      </c>
      <c r="AV10" s="76">
        <f t="shared" si="19"/>
        <v>0.0126528863</v>
      </c>
      <c r="AW10" s="77">
        <f t="shared" si="20"/>
        <v>0.3652361819</v>
      </c>
      <c r="AX10" s="78">
        <f t="shared" si="21"/>
        <v>264.4005594</v>
      </c>
      <c r="AY10" s="79">
        <f t="shared" si="22"/>
        <v>0.2396063252</v>
      </c>
      <c r="AZ10" s="80">
        <f t="shared" si="23"/>
        <v>0.776161159</v>
      </c>
      <c r="BA10" s="81">
        <f t="shared" si="24"/>
        <v>540.4514108</v>
      </c>
      <c r="BB10" s="79">
        <f t="shared" si="25"/>
        <v>0.3823507486</v>
      </c>
      <c r="BC10" s="82">
        <f t="shared" si="26"/>
        <v>0.1427444235</v>
      </c>
      <c r="BD10" s="83">
        <f t="shared" si="27"/>
        <v>0.4999907029</v>
      </c>
      <c r="BE10" s="84">
        <f t="shared" si="28"/>
        <v>0.01852076679</v>
      </c>
      <c r="BF10" s="85">
        <f t="shared" si="29"/>
        <v>0.01560793464</v>
      </c>
      <c r="BG10" s="86">
        <f>(0.95*BF10)+0.05*'3. CÁLCULO DO IQE IAE'!H7</f>
        <v>0.01543268434</v>
      </c>
      <c r="BH10" s="87">
        <f t="shared" si="30"/>
        <v>0.01543268434</v>
      </c>
      <c r="BI10" s="88">
        <f t="shared" si="31"/>
        <v>0.002777883181</v>
      </c>
    </row>
    <row r="11" ht="9.75" customHeight="1">
      <c r="A11" s="57">
        <v>280060.0</v>
      </c>
      <c r="B11" s="58" t="s">
        <v>25</v>
      </c>
      <c r="C11" s="59">
        <v>94.22</v>
      </c>
      <c r="D11" s="60">
        <v>0.9435483870967742</v>
      </c>
      <c r="E11" s="61">
        <v>0.9435483870967742</v>
      </c>
      <c r="F11" s="60">
        <v>0.9175257731958762</v>
      </c>
      <c r="G11" s="61">
        <v>0.9175257731958762</v>
      </c>
      <c r="H11" s="62">
        <v>187.2</v>
      </c>
      <c r="I11" s="62">
        <v>191.7</v>
      </c>
      <c r="J11" s="63">
        <v>205.967087014706</v>
      </c>
      <c r="K11" s="63">
        <v>201.662972349138</v>
      </c>
      <c r="L11" s="60">
        <v>0.376</v>
      </c>
      <c r="M11" s="60">
        <v>0.11800000000000001</v>
      </c>
      <c r="N11" s="60">
        <v>0.17600000000000002</v>
      </c>
      <c r="O11" s="60">
        <v>0.40299999999999997</v>
      </c>
      <c r="P11" s="60">
        <v>0.273798228565386</v>
      </c>
      <c r="Q11" s="60">
        <v>0.3471195043775368</v>
      </c>
      <c r="R11" s="60">
        <v>0.155099711567563</v>
      </c>
      <c r="S11" s="60">
        <v>0.47854843003052094</v>
      </c>
      <c r="T11" s="64">
        <v>0.9123376623376623</v>
      </c>
      <c r="U11" s="65">
        <v>757.6</v>
      </c>
      <c r="V11" s="66">
        <v>0.254</v>
      </c>
      <c r="W11" s="66">
        <v>0.547</v>
      </c>
      <c r="X11" s="67">
        <v>0.19899999999999998</v>
      </c>
      <c r="Y11" s="68">
        <v>0.8493150684931506</v>
      </c>
      <c r="Z11" s="69">
        <v>773.046105766902</v>
      </c>
      <c r="AA11" s="66">
        <v>0.151254782477964</v>
      </c>
      <c r="AB11" s="66">
        <v>0.553747294050966</v>
      </c>
      <c r="AC11" s="67">
        <v>0.29499792347107</v>
      </c>
      <c r="AD11" s="70">
        <f t="shared" si="1"/>
        <v>0.4866904074</v>
      </c>
      <c r="AE11" s="71">
        <f t="shared" si="2"/>
        <v>85.96522564</v>
      </c>
      <c r="AF11" s="70">
        <f t="shared" si="3"/>
        <v>0.2608054638</v>
      </c>
      <c r="AG11" s="70">
        <f t="shared" si="4"/>
        <v>0.9570328744</v>
      </c>
      <c r="AH11" s="71">
        <f t="shared" si="5"/>
        <v>180.8601786</v>
      </c>
      <c r="AI11" s="70">
        <f t="shared" si="6"/>
        <v>0.421328811</v>
      </c>
      <c r="AJ11" s="72">
        <f t="shared" si="7"/>
        <v>94.89495298</v>
      </c>
      <c r="AK11" s="73">
        <f t="shared" si="8"/>
        <v>0.5580528753</v>
      </c>
      <c r="AL11" s="74">
        <f t="shared" si="9"/>
        <v>0.01797019034</v>
      </c>
      <c r="AM11" s="70">
        <f t="shared" si="10"/>
        <v>1.336502469</v>
      </c>
      <c r="AN11" s="71">
        <f t="shared" si="11"/>
        <v>241.7441954</v>
      </c>
      <c r="AO11" s="70">
        <f t="shared" si="12"/>
        <v>0.3733438868</v>
      </c>
      <c r="AP11" s="70">
        <f t="shared" si="13"/>
        <v>1.560565587</v>
      </c>
      <c r="AQ11" s="71">
        <f t="shared" si="14"/>
        <v>288.7529715</v>
      </c>
      <c r="AR11" s="70">
        <f t="shared" si="15"/>
        <v>0.5342203279</v>
      </c>
      <c r="AS11" s="71">
        <f t="shared" si="16"/>
        <v>47.00877604</v>
      </c>
      <c r="AT11" s="73">
        <f t="shared" si="17"/>
        <v>0.4927537363</v>
      </c>
      <c r="AU11" s="75">
        <f t="shared" si="18"/>
        <v>0.01741706524</v>
      </c>
      <c r="AV11" s="76">
        <f t="shared" si="19"/>
        <v>0.01769362779</v>
      </c>
      <c r="AW11" s="77">
        <f t="shared" si="20"/>
        <v>0.2703666069</v>
      </c>
      <c r="AX11" s="78">
        <f t="shared" si="21"/>
        <v>186.8738874</v>
      </c>
      <c r="AY11" s="79">
        <f t="shared" si="22"/>
        <v>0.154118253</v>
      </c>
      <c r="AZ11" s="80">
        <f t="shared" si="23"/>
        <v>0.4575631352</v>
      </c>
      <c r="BA11" s="81">
        <f t="shared" si="24"/>
        <v>300.4175176</v>
      </c>
      <c r="BB11" s="79">
        <f t="shared" si="25"/>
        <v>0.163508432</v>
      </c>
      <c r="BC11" s="82">
        <f t="shared" si="26"/>
        <v>0.009390178914</v>
      </c>
      <c r="BD11" s="83">
        <f t="shared" si="27"/>
        <v>0.3434099899</v>
      </c>
      <c r="BE11" s="84">
        <f t="shared" si="28"/>
        <v>0.01037672935</v>
      </c>
      <c r="BF11" s="85">
        <f t="shared" si="29"/>
        <v>0.01381886254</v>
      </c>
      <c r="BG11" s="86">
        <f>(0.95*BF11)+0.05*'3. CÁLCULO DO IQE IAE'!H8</f>
        <v>0.01399585354</v>
      </c>
      <c r="BH11" s="87">
        <f t="shared" si="30"/>
        <v>0.01399585354</v>
      </c>
      <c r="BI11" s="88">
        <f t="shared" si="31"/>
        <v>0.002519253637</v>
      </c>
    </row>
    <row r="12" ht="9.75" customHeight="1">
      <c r="A12" s="57">
        <v>280067.0</v>
      </c>
      <c r="B12" s="58" t="s">
        <v>26</v>
      </c>
      <c r="C12" s="59">
        <v>88.42</v>
      </c>
      <c r="D12" s="60">
        <v>0.9142857142857143</v>
      </c>
      <c r="E12" s="61">
        <v>0.9142857142857143</v>
      </c>
      <c r="F12" s="60">
        <v>0.8995983935742972</v>
      </c>
      <c r="G12" s="61">
        <v>0.8995983935742972</v>
      </c>
      <c r="H12" s="62">
        <v>187.9</v>
      </c>
      <c r="I12" s="62">
        <v>191.0</v>
      </c>
      <c r="J12" s="63">
        <v>200.89875287433</v>
      </c>
      <c r="K12" s="63">
        <v>191.352676056995</v>
      </c>
      <c r="L12" s="60">
        <v>0.361</v>
      </c>
      <c r="M12" s="60">
        <v>0.132</v>
      </c>
      <c r="N12" s="60">
        <v>0.166</v>
      </c>
      <c r="O12" s="60">
        <v>0.39</v>
      </c>
      <c r="P12" s="60">
        <v>0.297803281743532</v>
      </c>
      <c r="Q12" s="60">
        <v>0.2888197941609627</v>
      </c>
      <c r="R12" s="60">
        <v>0.206741204267416</v>
      </c>
      <c r="S12" s="60">
        <v>0.4376392855165011</v>
      </c>
      <c r="T12" s="64">
        <v>0.90625</v>
      </c>
      <c r="U12" s="65">
        <v>755.7</v>
      </c>
      <c r="V12" s="66">
        <v>0.28300000000000003</v>
      </c>
      <c r="W12" s="66">
        <v>0.49700000000000005</v>
      </c>
      <c r="X12" s="67">
        <v>0.22</v>
      </c>
      <c r="Y12" s="68">
        <v>0.8068181818181818</v>
      </c>
      <c r="Z12" s="69">
        <v>769.482628898238</v>
      </c>
      <c r="AA12" s="66">
        <v>0.146915339606707</v>
      </c>
      <c r="AB12" s="66">
        <v>0.588332428519725</v>
      </c>
      <c r="AC12" s="67">
        <v>0.264752231873567</v>
      </c>
      <c r="AD12" s="70">
        <f t="shared" si="1"/>
        <v>0.5232323291</v>
      </c>
      <c r="AE12" s="71">
        <f t="shared" si="2"/>
        <v>89.88832424</v>
      </c>
      <c r="AF12" s="70">
        <f t="shared" si="3"/>
        <v>0.2775509557</v>
      </c>
      <c r="AG12" s="70">
        <f t="shared" si="4"/>
        <v>0.8190341041</v>
      </c>
      <c r="AH12" s="71">
        <f t="shared" si="5"/>
        <v>148.0225556</v>
      </c>
      <c r="AI12" s="70">
        <f t="shared" si="6"/>
        <v>0.3334606304</v>
      </c>
      <c r="AJ12" s="72">
        <f t="shared" si="7"/>
        <v>58.13423133</v>
      </c>
      <c r="AK12" s="73">
        <f t="shared" si="8"/>
        <v>0.4068419046</v>
      </c>
      <c r="AL12" s="74">
        <f t="shared" si="9"/>
        <v>0.01367347036</v>
      </c>
      <c r="AM12" s="70">
        <f t="shared" si="10"/>
        <v>1.343883748</v>
      </c>
      <c r="AN12" s="71">
        <f t="shared" si="11"/>
        <v>234.680499</v>
      </c>
      <c r="AO12" s="70">
        <f t="shared" si="12"/>
        <v>0.3544865201</v>
      </c>
      <c r="AP12" s="70">
        <f t="shared" si="13"/>
        <v>1.300557795</v>
      </c>
      <c r="AQ12" s="71">
        <f t="shared" si="14"/>
        <v>223.8787472</v>
      </c>
      <c r="AR12" s="70">
        <f t="shared" si="15"/>
        <v>0.3695714282</v>
      </c>
      <c r="AS12" s="71">
        <f t="shared" si="16"/>
        <v>-10.80175182</v>
      </c>
      <c r="AT12" s="73">
        <f t="shared" si="17"/>
        <v>0.3479122576</v>
      </c>
      <c r="AU12" s="75">
        <f t="shared" si="18"/>
        <v>0.01215940044</v>
      </c>
      <c r="AV12" s="76">
        <f t="shared" si="19"/>
        <v>0.0129164354</v>
      </c>
      <c r="AW12" s="77">
        <f t="shared" si="20"/>
        <v>0.2759593501</v>
      </c>
      <c r="AX12" s="78">
        <f t="shared" si="21"/>
        <v>188.9916233</v>
      </c>
      <c r="AY12" s="79">
        <f t="shared" si="22"/>
        <v>0.1564534643</v>
      </c>
      <c r="AZ12" s="80">
        <f t="shared" si="23"/>
        <v>0.4088217236</v>
      </c>
      <c r="BA12" s="81">
        <f t="shared" si="24"/>
        <v>253.8098436</v>
      </c>
      <c r="BB12" s="79">
        <f t="shared" si="25"/>
        <v>0.1210155522</v>
      </c>
      <c r="BC12" s="82">
        <f t="shared" si="26"/>
        <v>-0.03543791207</v>
      </c>
      <c r="BD12" s="83">
        <f t="shared" si="27"/>
        <v>0.2907741366</v>
      </c>
      <c r="BE12" s="84">
        <f t="shared" si="28"/>
        <v>0.00837396719</v>
      </c>
      <c r="BF12" s="85">
        <f t="shared" si="29"/>
        <v>0.01062660162</v>
      </c>
      <c r="BG12" s="86">
        <f>(0.95*BF12)+0.05*'3. CÁLCULO DO IQE IAE'!H9</f>
        <v>0.01076072799</v>
      </c>
      <c r="BH12" s="87">
        <f t="shared" si="30"/>
        <v>0.01076072799</v>
      </c>
      <c r="BI12" s="88">
        <f t="shared" si="31"/>
        <v>0.001936931038</v>
      </c>
    </row>
    <row r="13" ht="9.75" customHeight="1">
      <c r="A13" s="57">
        <v>280070.0</v>
      </c>
      <c r="B13" s="58" t="s">
        <v>27</v>
      </c>
      <c r="C13" s="59">
        <v>89.72</v>
      </c>
      <c r="D13" s="60">
        <v>0.957983193277311</v>
      </c>
      <c r="E13" s="61">
        <v>0.957983193277311</v>
      </c>
      <c r="F13" s="60">
        <v>0.9247311827956989</v>
      </c>
      <c r="G13" s="61">
        <v>0.9247311827956989</v>
      </c>
      <c r="H13" s="62">
        <v>178.2</v>
      </c>
      <c r="I13" s="62">
        <v>176.6</v>
      </c>
      <c r="J13" s="63">
        <v>181.737654153065</v>
      </c>
      <c r="K13" s="63">
        <v>173.163615342764</v>
      </c>
      <c r="L13" s="60">
        <v>0.46299999999999997</v>
      </c>
      <c r="M13" s="60">
        <v>0.035</v>
      </c>
      <c r="N13" s="60">
        <v>0.214</v>
      </c>
      <c r="O13" s="60">
        <v>0.207</v>
      </c>
      <c r="P13" s="60">
        <v>0.465859630032645</v>
      </c>
      <c r="Q13" s="60">
        <v>0.1794523032281462</v>
      </c>
      <c r="R13" s="60">
        <v>0.268770402611535</v>
      </c>
      <c r="S13" s="60">
        <v>0.2373050417120054</v>
      </c>
      <c r="T13" s="64">
        <v>0.9629629629629629</v>
      </c>
      <c r="U13" s="65">
        <v>772.6</v>
      </c>
      <c r="V13" s="66">
        <v>0.077</v>
      </c>
      <c r="W13" s="66">
        <v>0.6609999999999999</v>
      </c>
      <c r="X13" s="67">
        <v>0.262</v>
      </c>
      <c r="Y13" s="68">
        <v>0.971830985915493</v>
      </c>
      <c r="Z13" s="69">
        <v>775.393226950355</v>
      </c>
      <c r="AA13" s="66">
        <v>0.0875886524822695</v>
      </c>
      <c r="AB13" s="66">
        <v>0.686524822695036</v>
      </c>
      <c r="AC13" s="67">
        <v>0.225886524822695</v>
      </c>
      <c r="AD13" s="70">
        <f t="shared" si="1"/>
        <v>0.308908082</v>
      </c>
      <c r="AE13" s="71">
        <f t="shared" si="2"/>
        <v>52.7345034</v>
      </c>
      <c r="AF13" s="70">
        <f t="shared" si="3"/>
        <v>0.1189622808</v>
      </c>
      <c r="AG13" s="70">
        <f t="shared" si="4"/>
        <v>0.396891293</v>
      </c>
      <c r="AH13" s="71">
        <f t="shared" si="5"/>
        <v>66.70094578</v>
      </c>
      <c r="AI13" s="70">
        <f t="shared" si="6"/>
        <v>0.1158571246</v>
      </c>
      <c r="AJ13" s="72">
        <f t="shared" si="7"/>
        <v>13.96644238</v>
      </c>
      <c r="AK13" s="73">
        <f t="shared" si="8"/>
        <v>0.2251628204</v>
      </c>
      <c r="AL13" s="74">
        <f t="shared" si="9"/>
        <v>0.006071853783</v>
      </c>
      <c r="AM13" s="70">
        <f t="shared" si="10"/>
        <v>0.9000354848</v>
      </c>
      <c r="AN13" s="71">
        <f t="shared" si="11"/>
        <v>152.2678521</v>
      </c>
      <c r="AO13" s="70">
        <f t="shared" si="12"/>
        <v>0.1344762851</v>
      </c>
      <c r="AP13" s="70">
        <f t="shared" si="13"/>
        <v>0.8185799227</v>
      </c>
      <c r="AQ13" s="71">
        <f t="shared" si="14"/>
        <v>131.0790351</v>
      </c>
      <c r="AR13" s="70">
        <f t="shared" si="15"/>
        <v>0.1340484501</v>
      </c>
      <c r="AS13" s="71">
        <f t="shared" si="16"/>
        <v>-21.18881698</v>
      </c>
      <c r="AT13" s="73">
        <f t="shared" si="17"/>
        <v>0.3218879688</v>
      </c>
      <c r="AU13" s="75">
        <f t="shared" si="18"/>
        <v>0.007483310847</v>
      </c>
      <c r="AV13" s="76">
        <f t="shared" si="19"/>
        <v>0.006777582315</v>
      </c>
      <c r="AW13" s="77">
        <f t="shared" si="20"/>
        <v>0.4245447856</v>
      </c>
      <c r="AX13" s="78">
        <f t="shared" si="21"/>
        <v>315.8550309</v>
      </c>
      <c r="AY13" s="79">
        <f t="shared" si="22"/>
        <v>0.29634478</v>
      </c>
      <c r="AZ13" s="80">
        <f t="shared" si="23"/>
        <v>0.3578291632</v>
      </c>
      <c r="BA13" s="81">
        <f t="shared" si="24"/>
        <v>269.6425825</v>
      </c>
      <c r="BB13" s="79">
        <f t="shared" si="25"/>
        <v>0.1354504856</v>
      </c>
      <c r="BC13" s="82">
        <f t="shared" si="26"/>
        <v>-0.1608942944</v>
      </c>
      <c r="BD13" s="83">
        <f t="shared" si="27"/>
        <v>0.143466866</v>
      </c>
      <c r="BE13" s="84">
        <f t="shared" si="28"/>
        <v>0.005923104222</v>
      </c>
      <c r="BF13" s="85">
        <f t="shared" si="29"/>
        <v>0.006647908012</v>
      </c>
      <c r="BG13" s="86">
        <f>(0.95*BF13)+0.05*'3. CÁLCULO DO IQE IAE'!H10</f>
        <v>0.006550212043</v>
      </c>
      <c r="BH13" s="87">
        <f t="shared" si="30"/>
        <v>0.006550212043</v>
      </c>
      <c r="BI13" s="88">
        <f t="shared" si="31"/>
        <v>0.001179038168</v>
      </c>
    </row>
    <row r="14" ht="9.75" customHeight="1">
      <c r="A14" s="57">
        <v>280100.0</v>
      </c>
      <c r="B14" s="58" t="s">
        <v>28</v>
      </c>
      <c r="C14" s="59">
        <v>93.32</v>
      </c>
      <c r="D14" s="60">
        <v>0.9673202614379085</v>
      </c>
      <c r="E14" s="61">
        <v>0.9673202614379085</v>
      </c>
      <c r="F14" s="60">
        <v>0.9240506329113924</v>
      </c>
      <c r="G14" s="61">
        <v>0.9240506329113924</v>
      </c>
      <c r="H14" s="62">
        <v>190.9</v>
      </c>
      <c r="I14" s="62">
        <v>194.6</v>
      </c>
      <c r="J14" s="63">
        <v>203.361425668934</v>
      </c>
      <c r="K14" s="63">
        <v>194.750127103153</v>
      </c>
      <c r="L14" s="60">
        <v>0.361</v>
      </c>
      <c r="M14" s="60">
        <v>0.141</v>
      </c>
      <c r="N14" s="60">
        <v>0.15</v>
      </c>
      <c r="O14" s="60">
        <v>0.457</v>
      </c>
      <c r="P14" s="60">
        <v>0.236783176303021</v>
      </c>
      <c r="Q14" s="60">
        <v>0.2908015400903332</v>
      </c>
      <c r="R14" s="60">
        <v>0.154128995894616</v>
      </c>
      <c r="S14" s="60">
        <v>0.42554611511832496</v>
      </c>
      <c r="T14" s="64">
        <v>0.8990825688073395</v>
      </c>
      <c r="U14" s="65">
        <v>772.7</v>
      </c>
      <c r="V14" s="66">
        <v>0.22699999999999998</v>
      </c>
      <c r="W14" s="66">
        <v>0.40399999999999997</v>
      </c>
      <c r="X14" s="67">
        <v>0.369</v>
      </c>
      <c r="Y14" s="68">
        <v>0.9433962264150944</v>
      </c>
      <c r="Z14" s="69">
        <v>780.868886395351</v>
      </c>
      <c r="AA14" s="66">
        <v>0.110160278344647</v>
      </c>
      <c r="AB14" s="66">
        <v>0.561880511558989</v>
      </c>
      <c r="AC14" s="67">
        <v>0.327959210096365</v>
      </c>
      <c r="AD14" s="70">
        <f t="shared" si="1"/>
        <v>0.5315853518</v>
      </c>
      <c r="AE14" s="71">
        <f t="shared" si="2"/>
        <v>98.16331543</v>
      </c>
      <c r="AF14" s="70">
        <f t="shared" si="3"/>
        <v>0.312872219</v>
      </c>
      <c r="AG14" s="70">
        <f t="shared" si="4"/>
        <v>0.9705430854</v>
      </c>
      <c r="AH14" s="71">
        <f t="shared" si="5"/>
        <v>182.3808211</v>
      </c>
      <c r="AI14" s="70">
        <f t="shared" si="6"/>
        <v>0.4253978048</v>
      </c>
      <c r="AJ14" s="72">
        <f t="shared" si="7"/>
        <v>84.21750562</v>
      </c>
      <c r="AK14" s="73">
        <f t="shared" si="8"/>
        <v>0.5141324323</v>
      </c>
      <c r="AL14" s="74">
        <f t="shared" si="9"/>
        <v>0.01736643084</v>
      </c>
      <c r="AM14" s="70">
        <f t="shared" si="10"/>
        <v>1.533758403</v>
      </c>
      <c r="AN14" s="71">
        <f t="shared" si="11"/>
        <v>288.7154837</v>
      </c>
      <c r="AO14" s="70">
        <f t="shared" si="12"/>
        <v>0.4987392544</v>
      </c>
      <c r="AP14" s="70">
        <f t="shared" si="13"/>
        <v>1.454021464</v>
      </c>
      <c r="AQ14" s="71">
        <f t="shared" si="14"/>
        <v>261.664217</v>
      </c>
      <c r="AR14" s="70">
        <f t="shared" si="15"/>
        <v>0.4654698546</v>
      </c>
      <c r="AS14" s="71">
        <f t="shared" si="16"/>
        <v>-27.05126667</v>
      </c>
      <c r="AT14" s="73">
        <f t="shared" si="17"/>
        <v>0.3071998849</v>
      </c>
      <c r="AU14" s="75">
        <f t="shared" si="18"/>
        <v>0.0132576923</v>
      </c>
      <c r="AV14" s="76">
        <f t="shared" si="19"/>
        <v>0.01531206157</v>
      </c>
      <c r="AW14" s="77">
        <f t="shared" si="20"/>
        <v>0.515931017</v>
      </c>
      <c r="AX14" s="78">
        <f t="shared" si="21"/>
        <v>358.4281641</v>
      </c>
      <c r="AY14" s="79">
        <f t="shared" si="22"/>
        <v>0.3432898505</v>
      </c>
      <c r="AZ14" s="80">
        <f t="shared" si="23"/>
        <v>0.5443740415</v>
      </c>
      <c r="BA14" s="81">
        <f t="shared" si="24"/>
        <v>401.0233506</v>
      </c>
      <c r="BB14" s="79">
        <f t="shared" si="25"/>
        <v>0.2552322017</v>
      </c>
      <c r="BC14" s="82">
        <f t="shared" si="26"/>
        <v>-0.08805764879</v>
      </c>
      <c r="BD14" s="83">
        <f t="shared" si="27"/>
        <v>0.2289895574</v>
      </c>
      <c r="BE14" s="84">
        <f t="shared" si="28"/>
        <v>0.01037725928</v>
      </c>
      <c r="BF14" s="85">
        <f t="shared" si="29"/>
        <v>0.01274103841</v>
      </c>
      <c r="BG14" s="86">
        <f>(0.95*BF14)+0.05*'3. CÁLCULO DO IQE IAE'!H11</f>
        <v>0.01303463053</v>
      </c>
      <c r="BH14" s="87">
        <f t="shared" si="30"/>
        <v>0.01303463053</v>
      </c>
      <c r="BI14" s="88">
        <f t="shared" si="31"/>
        <v>0.002346233495</v>
      </c>
    </row>
    <row r="15" ht="9.75" customHeight="1">
      <c r="A15" s="57">
        <v>280110.0</v>
      </c>
      <c r="B15" s="58" t="s">
        <v>29</v>
      </c>
      <c r="C15" s="59">
        <v>87.76</v>
      </c>
      <c r="D15" s="60">
        <v>0.96</v>
      </c>
      <c r="E15" s="61">
        <v>0.96</v>
      </c>
      <c r="F15" s="60">
        <v>0.8214285714285714</v>
      </c>
      <c r="G15" s="61">
        <v>0.8214285714285714</v>
      </c>
      <c r="H15" s="62">
        <v>182.8</v>
      </c>
      <c r="I15" s="62">
        <v>184.9</v>
      </c>
      <c r="J15" s="63">
        <v>182.717504441048</v>
      </c>
      <c r="K15" s="63">
        <v>180.976084958275</v>
      </c>
      <c r="L15" s="60">
        <v>0.40399999999999997</v>
      </c>
      <c r="M15" s="60">
        <v>0.12</v>
      </c>
      <c r="N15" s="60">
        <v>0.21600000000000003</v>
      </c>
      <c r="O15" s="60">
        <v>0.35200000000000004</v>
      </c>
      <c r="P15" s="60">
        <v>0.459457365942328</v>
      </c>
      <c r="Q15" s="60">
        <v>0.1292138312815</v>
      </c>
      <c r="R15" s="60">
        <v>0.224334875650665</v>
      </c>
      <c r="S15" s="60">
        <v>0.3188620589936384</v>
      </c>
      <c r="T15" s="64">
        <v>1.0</v>
      </c>
      <c r="U15" s="65">
        <v>785.9</v>
      </c>
      <c r="V15" s="66">
        <v>0.136</v>
      </c>
      <c r="W15" s="66">
        <v>0.409</v>
      </c>
      <c r="X15" s="67">
        <v>0.455</v>
      </c>
      <c r="Y15" s="68">
        <v>1.0</v>
      </c>
      <c r="Z15" s="69">
        <v>798.560714285714</v>
      </c>
      <c r="AA15" s="66">
        <v>0.107142857142857</v>
      </c>
      <c r="AB15" s="66">
        <v>0.321428571428571</v>
      </c>
      <c r="AC15" s="67">
        <v>0.571428571428571</v>
      </c>
      <c r="AD15" s="70">
        <f t="shared" si="1"/>
        <v>0.4455829504</v>
      </c>
      <c r="AE15" s="71">
        <f t="shared" si="2"/>
        <v>78.1944608</v>
      </c>
      <c r="AF15" s="70">
        <f t="shared" si="3"/>
        <v>0.2276364579</v>
      </c>
      <c r="AG15" s="70">
        <f t="shared" si="4"/>
        <v>0.3725737776</v>
      </c>
      <c r="AH15" s="71">
        <f t="shared" si="5"/>
        <v>55.91936678</v>
      </c>
      <c r="AI15" s="70">
        <f t="shared" si="6"/>
        <v>0.08700735889</v>
      </c>
      <c r="AJ15" s="72">
        <f t="shared" si="7"/>
        <v>-22.27509402</v>
      </c>
      <c r="AK15" s="73">
        <f t="shared" si="8"/>
        <v>0.07608745808</v>
      </c>
      <c r="AL15" s="74">
        <f t="shared" si="9"/>
        <v>0.00309375156</v>
      </c>
      <c r="AM15" s="70">
        <f t="shared" si="10"/>
        <v>1.123532161</v>
      </c>
      <c r="AN15" s="71">
        <f t="shared" si="11"/>
        <v>199.4314527</v>
      </c>
      <c r="AO15" s="70">
        <f t="shared" si="12"/>
        <v>0.2603850533</v>
      </c>
      <c r="AP15" s="70">
        <f t="shared" si="13"/>
        <v>1.04651939</v>
      </c>
      <c r="AQ15" s="71">
        <f t="shared" si="14"/>
        <v>155.5744495</v>
      </c>
      <c r="AR15" s="70">
        <f t="shared" si="15"/>
        <v>0.1962171016</v>
      </c>
      <c r="AS15" s="71">
        <f t="shared" si="16"/>
        <v>-43.85700319</v>
      </c>
      <c r="AT15" s="73">
        <f t="shared" si="17"/>
        <v>0.2650939257</v>
      </c>
      <c r="AU15" s="75">
        <f t="shared" si="18"/>
        <v>0.007717928551</v>
      </c>
      <c r="AV15" s="76">
        <f t="shared" si="19"/>
        <v>0.005405840055</v>
      </c>
      <c r="AW15" s="77">
        <f t="shared" si="20"/>
        <v>0.806964993</v>
      </c>
      <c r="AX15" s="78">
        <f t="shared" si="21"/>
        <v>634.193788</v>
      </c>
      <c r="AY15" s="79">
        <f t="shared" si="22"/>
        <v>0.6473745087</v>
      </c>
      <c r="AZ15" s="80">
        <f t="shared" si="23"/>
        <v>1.192698826</v>
      </c>
      <c r="BA15" s="81">
        <f t="shared" si="24"/>
        <v>952.4424267</v>
      </c>
      <c r="BB15" s="79">
        <f t="shared" si="25"/>
        <v>0.7579688215</v>
      </c>
      <c r="BC15" s="82">
        <f t="shared" si="26"/>
        <v>0.1105943128</v>
      </c>
      <c r="BD15" s="83">
        <f t="shared" si="27"/>
        <v>0.462240969</v>
      </c>
      <c r="BE15" s="84">
        <f t="shared" si="28"/>
        <v>0.02668919224</v>
      </c>
      <c r="BF15" s="85">
        <f t="shared" si="29"/>
        <v>0.01639976442</v>
      </c>
      <c r="BG15" s="86">
        <f>(0.95*BF15)+0.05*'3. CÁLCULO DO IQE IAE'!H12</f>
        <v>0.01575573698</v>
      </c>
      <c r="BH15" s="87">
        <f t="shared" si="30"/>
        <v>0.01575573698</v>
      </c>
      <c r="BI15" s="88">
        <f t="shared" si="31"/>
        <v>0.002836032657</v>
      </c>
    </row>
    <row r="16" ht="9.75" customHeight="1">
      <c r="A16" s="57">
        <v>280120.0</v>
      </c>
      <c r="B16" s="58" t="s">
        <v>30</v>
      </c>
      <c r="C16" s="59">
        <v>88.54</v>
      </c>
      <c r="D16" s="60">
        <v>0.9551166965888689</v>
      </c>
      <c r="E16" s="61">
        <v>0.9551166965888689</v>
      </c>
      <c r="F16" s="60">
        <v>0.9780876494023905</v>
      </c>
      <c r="G16" s="61">
        <v>0.9760956175298805</v>
      </c>
      <c r="H16" s="62">
        <v>179.9</v>
      </c>
      <c r="I16" s="62">
        <v>179.8</v>
      </c>
      <c r="J16" s="63">
        <v>191.235815451709</v>
      </c>
      <c r="K16" s="63">
        <v>186.920624361186</v>
      </c>
      <c r="L16" s="60">
        <v>0.46799999999999997</v>
      </c>
      <c r="M16" s="60">
        <v>0.07200000000000001</v>
      </c>
      <c r="N16" s="60">
        <v>0.22899999999999998</v>
      </c>
      <c r="O16" s="60">
        <v>0.26</v>
      </c>
      <c r="P16" s="60">
        <v>0.362441682340048</v>
      </c>
      <c r="Q16" s="60">
        <v>0.2009151863961825</v>
      </c>
      <c r="R16" s="60">
        <v>0.217947956578936</v>
      </c>
      <c r="S16" s="60">
        <v>0.3826258248598191</v>
      </c>
      <c r="T16" s="64">
        <v>0.9235668789808917</v>
      </c>
      <c r="U16" s="65">
        <v>756.2</v>
      </c>
      <c r="V16" s="66">
        <v>0.293</v>
      </c>
      <c r="W16" s="66">
        <v>0.502</v>
      </c>
      <c r="X16" s="67">
        <v>0.205</v>
      </c>
      <c r="Y16" s="68">
        <v>0.9603340292275574</v>
      </c>
      <c r="Z16" s="69">
        <v>774.036080992052</v>
      </c>
      <c r="AA16" s="66">
        <v>0.144855872874115</v>
      </c>
      <c r="AB16" s="66">
        <v>0.568755602379253</v>
      </c>
      <c r="AC16" s="67">
        <v>0.286388524746632</v>
      </c>
      <c r="AD16" s="70">
        <f t="shared" si="1"/>
        <v>0.3252466524</v>
      </c>
      <c r="AE16" s="71">
        <f t="shared" si="2"/>
        <v>55.88566663</v>
      </c>
      <c r="AF16" s="70">
        <f t="shared" si="3"/>
        <v>0.1324128167</v>
      </c>
      <c r="AG16" s="70">
        <f t="shared" si="4"/>
        <v>0.5862252298</v>
      </c>
      <c r="AH16" s="71">
        <f t="shared" si="5"/>
        <v>109.6507263</v>
      </c>
      <c r="AI16" s="70">
        <f t="shared" si="6"/>
        <v>0.2307838068</v>
      </c>
      <c r="AJ16" s="72">
        <f t="shared" si="7"/>
        <v>53.76505965</v>
      </c>
      <c r="AK16" s="73">
        <f t="shared" si="8"/>
        <v>0.3888698229</v>
      </c>
      <c r="AL16" s="74">
        <f t="shared" si="9"/>
        <v>0.01115467718</v>
      </c>
      <c r="AM16" s="70">
        <f t="shared" si="10"/>
        <v>0.9437345316</v>
      </c>
      <c r="AN16" s="71">
        <f t="shared" si="11"/>
        <v>162.0675142</v>
      </c>
      <c r="AO16" s="70">
        <f t="shared" si="12"/>
        <v>0.1606376335</v>
      </c>
      <c r="AP16" s="70">
        <f t="shared" si="13"/>
        <v>1.169178012</v>
      </c>
      <c r="AQ16" s="71">
        <f t="shared" si="14"/>
        <v>213.3193369</v>
      </c>
      <c r="AR16" s="70">
        <f t="shared" si="15"/>
        <v>0.3427719511</v>
      </c>
      <c r="AS16" s="71">
        <f t="shared" si="16"/>
        <v>51.25182273</v>
      </c>
      <c r="AT16" s="73">
        <f t="shared" si="17"/>
        <v>0.5033844843</v>
      </c>
      <c r="AU16" s="75">
        <f t="shared" si="18"/>
        <v>0.01411514362</v>
      </c>
      <c r="AV16" s="76">
        <f t="shared" si="19"/>
        <v>0.0126349104</v>
      </c>
      <c r="AW16" s="77">
        <f t="shared" si="20"/>
        <v>0.2555416402</v>
      </c>
      <c r="AX16" s="78">
        <f t="shared" si="21"/>
        <v>178.470607</v>
      </c>
      <c r="AY16" s="79">
        <f t="shared" si="22"/>
        <v>0.1448520196</v>
      </c>
      <c r="AZ16" s="80">
        <f t="shared" si="23"/>
        <v>0.4462577106</v>
      </c>
      <c r="BA16" s="81">
        <f t="shared" si="24"/>
        <v>331.7181669</v>
      </c>
      <c r="BB16" s="79">
        <f t="shared" si="25"/>
        <v>0.1920456794</v>
      </c>
      <c r="BC16" s="82">
        <f t="shared" si="26"/>
        <v>0.04719365976</v>
      </c>
      <c r="BD16" s="83">
        <f t="shared" si="27"/>
        <v>0.3877977483</v>
      </c>
      <c r="BE16" s="84">
        <f t="shared" si="28"/>
        <v>0.01189307154</v>
      </c>
      <c r="BF16" s="85">
        <f t="shared" si="29"/>
        <v>0.01226031878</v>
      </c>
      <c r="BG16" s="86">
        <f>(0.95*BF16)+0.05*'3. CÁLCULO DO IQE IAE'!H13</f>
        <v>0.01225420321</v>
      </c>
      <c r="BH16" s="87">
        <f t="shared" si="30"/>
        <v>0.01225420321</v>
      </c>
      <c r="BI16" s="88">
        <f t="shared" si="31"/>
        <v>0.002205756577</v>
      </c>
    </row>
    <row r="17" ht="9.75" customHeight="1">
      <c r="A17" s="57">
        <v>280130.0</v>
      </c>
      <c r="B17" s="58" t="s">
        <v>31</v>
      </c>
      <c r="C17" s="59">
        <v>98.54</v>
      </c>
      <c r="D17" s="60">
        <v>0.9576271186440678</v>
      </c>
      <c r="E17" s="61">
        <v>0.9576271186440678</v>
      </c>
      <c r="F17" s="60">
        <v>0.9305135951661632</v>
      </c>
      <c r="G17" s="61">
        <v>0.9305135951661632</v>
      </c>
      <c r="H17" s="62">
        <v>180.5</v>
      </c>
      <c r="I17" s="62">
        <v>182.8</v>
      </c>
      <c r="J17" s="63">
        <v>191.515946655432</v>
      </c>
      <c r="K17" s="63">
        <v>185.600609920177</v>
      </c>
      <c r="L17" s="60">
        <v>0.46399999999999997</v>
      </c>
      <c r="M17" s="60">
        <v>0.102</v>
      </c>
      <c r="N17" s="60">
        <v>0.222</v>
      </c>
      <c r="O17" s="60">
        <v>0.302</v>
      </c>
      <c r="P17" s="60">
        <v>0.370122995576716</v>
      </c>
      <c r="Q17" s="60">
        <v>0.2096192021328132</v>
      </c>
      <c r="R17" s="60">
        <v>0.231522183200949</v>
      </c>
      <c r="S17" s="60">
        <v>0.3555654745536777</v>
      </c>
      <c r="T17" s="64">
        <v>0.9656084656084656</v>
      </c>
      <c r="U17" s="65">
        <v>771.0</v>
      </c>
      <c r="V17" s="66">
        <v>0.20199999999999999</v>
      </c>
      <c r="W17" s="66">
        <v>0.5</v>
      </c>
      <c r="X17" s="67">
        <v>0.298</v>
      </c>
      <c r="Y17" s="68">
        <v>0.9083094555873925</v>
      </c>
      <c r="Z17" s="69">
        <v>775.256885594986</v>
      </c>
      <c r="AA17" s="66">
        <v>0.155070572356788</v>
      </c>
      <c r="AB17" s="66">
        <v>0.52891497229074</v>
      </c>
      <c r="AC17" s="67">
        <v>0.316014455352471</v>
      </c>
      <c r="AD17" s="70">
        <f t="shared" si="1"/>
        <v>0.3488934116</v>
      </c>
      <c r="AE17" s="71">
        <f t="shared" si="2"/>
        <v>60.30681754</v>
      </c>
      <c r="AF17" s="70">
        <f t="shared" si="3"/>
        <v>0.1512842126</v>
      </c>
      <c r="AG17" s="70">
        <f t="shared" si="4"/>
        <v>0.5805088588</v>
      </c>
      <c r="AH17" s="71">
        <f t="shared" si="5"/>
        <v>103.4514342</v>
      </c>
      <c r="AI17" s="70">
        <f t="shared" si="6"/>
        <v>0.2141955016</v>
      </c>
      <c r="AJ17" s="72">
        <f t="shared" si="7"/>
        <v>43.14461667</v>
      </c>
      <c r="AK17" s="73">
        <f t="shared" si="8"/>
        <v>0.3451838608</v>
      </c>
      <c r="AL17" s="74">
        <f t="shared" si="9"/>
        <v>0.01010486198</v>
      </c>
      <c r="AM17" s="70">
        <f t="shared" si="10"/>
        <v>1.026079858</v>
      </c>
      <c r="AN17" s="71">
        <f t="shared" si="11"/>
        <v>179.6196269</v>
      </c>
      <c r="AO17" s="70">
        <f t="shared" si="12"/>
        <v>0.2074950588</v>
      </c>
      <c r="AP17" s="70">
        <f t="shared" si="13"/>
        <v>1.085184718</v>
      </c>
      <c r="AQ17" s="71">
        <f t="shared" si="14"/>
        <v>187.415623</v>
      </c>
      <c r="AR17" s="70">
        <f t="shared" si="15"/>
        <v>0.2770290764</v>
      </c>
      <c r="AS17" s="71">
        <f t="shared" si="16"/>
        <v>7.795996077</v>
      </c>
      <c r="AT17" s="73">
        <f t="shared" si="17"/>
        <v>0.3945080146</v>
      </c>
      <c r="AU17" s="75">
        <f t="shared" si="18"/>
        <v>0.01121430188</v>
      </c>
      <c r="AV17" s="76">
        <f t="shared" si="19"/>
        <v>0.01065958193</v>
      </c>
      <c r="AW17" s="77">
        <f t="shared" si="20"/>
        <v>0.4280830806</v>
      </c>
      <c r="AX17" s="78">
        <f t="shared" si="21"/>
        <v>318.7010586</v>
      </c>
      <c r="AY17" s="79">
        <f t="shared" si="22"/>
        <v>0.2994830731</v>
      </c>
      <c r="AZ17" s="80">
        <f t="shared" si="23"/>
        <v>0.4921323675</v>
      </c>
      <c r="BA17" s="81">
        <f t="shared" si="24"/>
        <v>346.5464042</v>
      </c>
      <c r="BB17" s="79">
        <f t="shared" si="25"/>
        <v>0.2055647944</v>
      </c>
      <c r="BC17" s="82">
        <f t="shared" si="26"/>
        <v>-0.0939182787</v>
      </c>
      <c r="BD17" s="83">
        <f t="shared" si="27"/>
        <v>0.2221081745</v>
      </c>
      <c r="BE17" s="84">
        <f t="shared" si="28"/>
        <v>0.009072103457</v>
      </c>
      <c r="BF17" s="85">
        <f t="shared" si="29"/>
        <v>0.0100318736</v>
      </c>
      <c r="BG17" s="86">
        <f>(0.95*BF17)+0.05*'3. CÁLCULO DO IQE IAE'!H14</f>
        <v>0.01003913737</v>
      </c>
      <c r="BH17" s="87">
        <f t="shared" si="30"/>
        <v>0.01003913737</v>
      </c>
      <c r="BI17" s="88">
        <f t="shared" si="31"/>
        <v>0.001807044727</v>
      </c>
    </row>
    <row r="18" ht="9.75" customHeight="1">
      <c r="A18" s="57">
        <v>280140.0</v>
      </c>
      <c r="B18" s="58" t="s">
        <v>32</v>
      </c>
      <c r="C18" s="59">
        <v>93.78</v>
      </c>
      <c r="D18" s="60">
        <v>0.9554655870445344</v>
      </c>
      <c r="E18" s="61">
        <v>0.9554655870445344</v>
      </c>
      <c r="F18" s="60">
        <v>0.9534883720930233</v>
      </c>
      <c r="G18" s="61">
        <v>0.958139534883721</v>
      </c>
      <c r="H18" s="62">
        <v>185.7</v>
      </c>
      <c r="I18" s="62">
        <v>189.4</v>
      </c>
      <c r="J18" s="63">
        <v>198.283445374076</v>
      </c>
      <c r="K18" s="63">
        <v>190.919287077018</v>
      </c>
      <c r="L18" s="60">
        <v>0.423</v>
      </c>
      <c r="M18" s="60">
        <v>0.142</v>
      </c>
      <c r="N18" s="60">
        <v>0.155</v>
      </c>
      <c r="O18" s="60">
        <v>0.389</v>
      </c>
      <c r="P18" s="60">
        <v>0.293924086395367</v>
      </c>
      <c r="Q18" s="60">
        <v>0.2487764739346891</v>
      </c>
      <c r="R18" s="60">
        <v>0.239719794647269</v>
      </c>
      <c r="S18" s="60">
        <v>0.41112226742204</v>
      </c>
      <c r="T18" s="64">
        <v>0.9786096256684492</v>
      </c>
      <c r="U18" s="65">
        <v>768.1</v>
      </c>
      <c r="V18" s="66">
        <v>0.221</v>
      </c>
      <c r="W18" s="66">
        <v>0.48700000000000004</v>
      </c>
      <c r="X18" s="67">
        <v>0.293</v>
      </c>
      <c r="Y18" s="68">
        <v>0.9612403100775194</v>
      </c>
      <c r="Z18" s="69">
        <v>784.189365079365</v>
      </c>
      <c r="AA18" s="66">
        <v>0.112830687830688</v>
      </c>
      <c r="AB18" s="66">
        <v>0.516931216931217</v>
      </c>
      <c r="AC18" s="67">
        <v>0.370238095238095</v>
      </c>
      <c r="AD18" s="70">
        <f t="shared" si="1"/>
        <v>0.4341940164</v>
      </c>
      <c r="AE18" s="71">
        <f t="shared" si="2"/>
        <v>77.03902674</v>
      </c>
      <c r="AF18" s="70">
        <f t="shared" si="3"/>
        <v>0.2227045626</v>
      </c>
      <c r="AG18" s="70">
        <f t="shared" si="4"/>
        <v>0.7774495382</v>
      </c>
      <c r="AH18" s="71">
        <f t="shared" si="5"/>
        <v>146.9853557</v>
      </c>
      <c r="AI18" s="70">
        <f t="shared" si="6"/>
        <v>0.3306852508</v>
      </c>
      <c r="AJ18" s="72">
        <f t="shared" si="7"/>
        <v>69.94632895</v>
      </c>
      <c r="AK18" s="73">
        <f t="shared" si="8"/>
        <v>0.4554296</v>
      </c>
      <c r="AL18" s="74">
        <f t="shared" si="9"/>
        <v>0.0143789678</v>
      </c>
      <c r="AM18" s="70">
        <f t="shared" si="10"/>
        <v>1.377583427</v>
      </c>
      <c r="AN18" s="71">
        <f t="shared" si="11"/>
        <v>249.2946358</v>
      </c>
      <c r="AO18" s="70">
        <f t="shared" si="12"/>
        <v>0.3935006739</v>
      </c>
      <c r="AP18" s="70">
        <f t="shared" si="13"/>
        <v>1.151003533</v>
      </c>
      <c r="AQ18" s="71">
        <f t="shared" si="14"/>
        <v>210.5499881</v>
      </c>
      <c r="AR18" s="70">
        <f t="shared" si="15"/>
        <v>0.3357434242</v>
      </c>
      <c r="AS18" s="71">
        <f t="shared" si="16"/>
        <v>-38.74464774</v>
      </c>
      <c r="AT18" s="73">
        <f t="shared" si="17"/>
        <v>0.2779026848</v>
      </c>
      <c r="AU18" s="75">
        <f t="shared" si="18"/>
        <v>0.01044713659</v>
      </c>
      <c r="AV18" s="76">
        <f t="shared" si="19"/>
        <v>0.01241305219</v>
      </c>
      <c r="AW18" s="77">
        <f t="shared" si="20"/>
        <v>0.4054401818</v>
      </c>
      <c r="AX18" s="78">
        <f t="shared" si="21"/>
        <v>304.7572431</v>
      </c>
      <c r="AY18" s="79">
        <f t="shared" si="22"/>
        <v>0.2841073337</v>
      </c>
      <c r="AZ18" s="80">
        <f t="shared" si="23"/>
        <v>0.6333161763</v>
      </c>
      <c r="BA18" s="81">
        <f t="shared" si="24"/>
        <v>477.3902051</v>
      </c>
      <c r="BB18" s="79">
        <f t="shared" si="25"/>
        <v>0.3248569499</v>
      </c>
      <c r="BC18" s="82">
        <f t="shared" si="26"/>
        <v>0.04074961625</v>
      </c>
      <c r="BD18" s="83">
        <f t="shared" si="27"/>
        <v>0.380231338</v>
      </c>
      <c r="BE18" s="84">
        <f t="shared" si="28"/>
        <v>0.01489085293</v>
      </c>
      <c r="BF18" s="90">
        <f t="shared" si="29"/>
        <v>0.0136965441</v>
      </c>
      <c r="BG18" s="86">
        <f>(0.95*BF18)+0.05*'3. CÁLCULO DO IQE IAE'!H15</f>
        <v>0.01375331706</v>
      </c>
      <c r="BH18" s="87">
        <f t="shared" si="30"/>
        <v>0.01375331706</v>
      </c>
      <c r="BI18" s="88">
        <f t="shared" si="31"/>
        <v>0.002475597072</v>
      </c>
    </row>
    <row r="19" ht="9.75" customHeight="1">
      <c r="A19" s="57">
        <v>280150.0</v>
      </c>
      <c r="B19" s="58" t="s">
        <v>33</v>
      </c>
      <c r="C19" s="59">
        <v>92.58</v>
      </c>
      <c r="D19" s="60">
        <v>0.967032967032967</v>
      </c>
      <c r="E19" s="61">
        <v>0.967032967032967</v>
      </c>
      <c r="F19" s="60">
        <v>0.9455445544554455</v>
      </c>
      <c r="G19" s="61">
        <v>0.9504950495049505</v>
      </c>
      <c r="H19" s="62">
        <v>185.3</v>
      </c>
      <c r="I19" s="62">
        <v>188.4</v>
      </c>
      <c r="J19" s="63">
        <v>195.763708235233</v>
      </c>
      <c r="K19" s="63">
        <v>186.044129107639</v>
      </c>
      <c r="L19" s="60">
        <v>0.414</v>
      </c>
      <c r="M19" s="60">
        <v>0.11699999999999999</v>
      </c>
      <c r="N19" s="60">
        <v>0.156</v>
      </c>
      <c r="O19" s="60">
        <v>0.366</v>
      </c>
      <c r="P19" s="60">
        <v>0.340551718725475</v>
      </c>
      <c r="Q19" s="60">
        <v>0.256375503583949</v>
      </c>
      <c r="R19" s="60">
        <v>0.219066627806518</v>
      </c>
      <c r="S19" s="60">
        <v>0.33927850235763146</v>
      </c>
      <c r="T19" s="64">
        <v>0.9322033898305084</v>
      </c>
      <c r="U19" s="65">
        <v>760.3</v>
      </c>
      <c r="V19" s="66">
        <v>0.266</v>
      </c>
      <c r="W19" s="66">
        <v>0.508</v>
      </c>
      <c r="X19" s="67">
        <v>0.226</v>
      </c>
      <c r="Y19" s="68">
        <v>0.8855421686746988</v>
      </c>
      <c r="Z19" s="69">
        <v>766.237356210801</v>
      </c>
      <c r="AA19" s="66">
        <v>0.170981581111474</v>
      </c>
      <c r="AB19" s="66">
        <v>0.628122244349988</v>
      </c>
      <c r="AC19" s="67">
        <v>0.200896174538537</v>
      </c>
      <c r="AD19" s="70">
        <f t="shared" si="1"/>
        <v>0.4284514118</v>
      </c>
      <c r="AE19" s="71">
        <f t="shared" si="2"/>
        <v>76.7747264</v>
      </c>
      <c r="AF19" s="70">
        <f t="shared" si="3"/>
        <v>0.2215764137</v>
      </c>
      <c r="AG19" s="70">
        <f t="shared" si="4"/>
        <v>0.6864365526</v>
      </c>
      <c r="AH19" s="71">
        <f t="shared" si="5"/>
        <v>127.0616768</v>
      </c>
      <c r="AI19" s="70">
        <f t="shared" si="6"/>
        <v>0.277372701</v>
      </c>
      <c r="AJ19" s="72">
        <f t="shared" si="7"/>
        <v>50.28695041</v>
      </c>
      <c r="AK19" s="73">
        <f t="shared" si="8"/>
        <v>0.3745630234</v>
      </c>
      <c r="AL19" s="74">
        <f t="shared" si="9"/>
        <v>0.011943485</v>
      </c>
      <c r="AM19" s="70">
        <f t="shared" si="10"/>
        <v>1.329187633</v>
      </c>
      <c r="AN19" s="71">
        <f t="shared" si="11"/>
        <v>242.1633803</v>
      </c>
      <c r="AO19" s="70">
        <f t="shared" si="12"/>
        <v>0.3744629501</v>
      </c>
      <c r="AP19" s="70">
        <f t="shared" si="13"/>
        <v>1.093880197</v>
      </c>
      <c r="AQ19" s="71">
        <f t="shared" si="14"/>
        <v>193.4352366</v>
      </c>
      <c r="AR19" s="70">
        <f t="shared" si="15"/>
        <v>0.2923066812</v>
      </c>
      <c r="AS19" s="71">
        <f t="shared" si="16"/>
        <v>-48.72814371</v>
      </c>
      <c r="AT19" s="73">
        <f t="shared" si="17"/>
        <v>0.252889519</v>
      </c>
      <c r="AU19" s="75">
        <f t="shared" si="18"/>
        <v>0.00926733395</v>
      </c>
      <c r="AV19" s="76">
        <f t="shared" si="19"/>
        <v>0.01060540947</v>
      </c>
      <c r="AW19" s="77">
        <f t="shared" si="20"/>
        <v>0.2924382813</v>
      </c>
      <c r="AX19" s="78">
        <f t="shared" si="21"/>
        <v>207.266871</v>
      </c>
      <c r="AY19" s="79">
        <f t="shared" si="22"/>
        <v>0.1766054411</v>
      </c>
      <c r="AZ19" s="80">
        <f t="shared" si="23"/>
        <v>0.3055650389</v>
      </c>
      <c r="BA19" s="81">
        <f t="shared" si="24"/>
        <v>207.3367234</v>
      </c>
      <c r="BB19" s="79">
        <f t="shared" si="25"/>
        <v>0.0786453471</v>
      </c>
      <c r="BC19" s="82">
        <f t="shared" si="26"/>
        <v>-0.09796009405</v>
      </c>
      <c r="BD19" s="83">
        <f t="shared" si="27"/>
        <v>0.2173623914</v>
      </c>
      <c r="BE19" s="84">
        <f t="shared" si="28"/>
        <v>0.005980290475</v>
      </c>
      <c r="BF19" s="90">
        <f t="shared" si="29"/>
        <v>0.008419311249</v>
      </c>
      <c r="BG19" s="86">
        <f>(0.95*BF19)+0.05*'3. CÁLCULO DO IQE IAE'!H16</f>
        <v>0.008607762301</v>
      </c>
      <c r="BH19" s="87">
        <f t="shared" si="30"/>
        <v>0.008607762301</v>
      </c>
      <c r="BI19" s="88">
        <f t="shared" si="31"/>
        <v>0.001549397214</v>
      </c>
    </row>
    <row r="20" ht="9.75" customHeight="1">
      <c r="A20" s="57">
        <v>280160.0</v>
      </c>
      <c r="B20" s="58" t="s">
        <v>34</v>
      </c>
      <c r="C20" s="59">
        <v>100.0</v>
      </c>
      <c r="D20" s="60">
        <v>0.9705882352941176</v>
      </c>
      <c r="E20" s="61">
        <v>0.9705882352941176</v>
      </c>
      <c r="F20" s="60">
        <v>0.9259259259259259</v>
      </c>
      <c r="G20" s="61">
        <v>0.9259259259259259</v>
      </c>
      <c r="H20" s="62">
        <v>189.9</v>
      </c>
      <c r="I20" s="62">
        <v>193.4</v>
      </c>
      <c r="J20" s="63">
        <v>200.670076923077</v>
      </c>
      <c r="K20" s="63">
        <v>187.538384615385</v>
      </c>
      <c r="L20" s="60">
        <v>0.304</v>
      </c>
      <c r="M20" s="60">
        <v>0.124</v>
      </c>
      <c r="N20" s="60">
        <v>0.059000000000000004</v>
      </c>
      <c r="O20" s="60">
        <v>0.39799999999999996</v>
      </c>
      <c r="P20" s="60">
        <v>0.281538461538462</v>
      </c>
      <c r="Q20" s="60">
        <v>0.28153846153846157</v>
      </c>
      <c r="R20" s="60">
        <v>0.219230769230769</v>
      </c>
      <c r="S20" s="60">
        <v>0.337692307692308</v>
      </c>
      <c r="T20" s="64">
        <v>0.9473684210526315</v>
      </c>
      <c r="U20" s="65">
        <v>759.0</v>
      </c>
      <c r="V20" s="66">
        <v>0.193</v>
      </c>
      <c r="W20" s="66">
        <v>0.67</v>
      </c>
      <c r="X20" s="67">
        <v>0.13699999999999998</v>
      </c>
      <c r="Y20" s="68">
        <v>0.8888888888888888</v>
      </c>
      <c r="Z20" s="69">
        <v>780.009435626103</v>
      </c>
      <c r="AA20" s="66">
        <v>0.130511463844797</v>
      </c>
      <c r="AB20" s="66">
        <v>0.513227513227512</v>
      </c>
      <c r="AC20" s="67">
        <v>0.356261022927691</v>
      </c>
      <c r="AD20" s="70">
        <f t="shared" si="1"/>
        <v>0.6119995484</v>
      </c>
      <c r="AE20" s="71">
        <f t="shared" si="2"/>
        <v>112.8005168</v>
      </c>
      <c r="AF20" s="70">
        <f t="shared" si="3"/>
        <v>0.3753501637</v>
      </c>
      <c r="AG20" s="70">
        <f t="shared" si="4"/>
        <v>0.847754956</v>
      </c>
      <c r="AH20" s="71">
        <f t="shared" si="5"/>
        <v>157.517641</v>
      </c>
      <c r="AI20" s="70">
        <f t="shared" si="6"/>
        <v>0.3588679467</v>
      </c>
      <c r="AJ20" s="72">
        <f t="shared" si="7"/>
        <v>44.7171242</v>
      </c>
      <c r="AK20" s="73">
        <f t="shared" si="8"/>
        <v>0.3516521884</v>
      </c>
      <c r="AL20" s="74">
        <f t="shared" si="9"/>
        <v>0.01335664441</v>
      </c>
      <c r="AM20" s="70">
        <f t="shared" si="10"/>
        <v>1.730587608</v>
      </c>
      <c r="AN20" s="71">
        <f t="shared" si="11"/>
        <v>324.8516539</v>
      </c>
      <c r="AO20" s="70">
        <f t="shared" si="12"/>
        <v>0.5952090028</v>
      </c>
      <c r="AP20" s="70">
        <f t="shared" si="13"/>
        <v>1.090831924</v>
      </c>
      <c r="AQ20" s="71">
        <f t="shared" si="14"/>
        <v>189.4193119</v>
      </c>
      <c r="AR20" s="70">
        <f t="shared" si="15"/>
        <v>0.2821143808</v>
      </c>
      <c r="AS20" s="71">
        <f t="shared" si="16"/>
        <v>-135.432342</v>
      </c>
      <c r="AT20" s="73">
        <f t="shared" si="17"/>
        <v>0.03565634787</v>
      </c>
      <c r="AU20" s="75">
        <f t="shared" si="18"/>
        <v>0.005671527671</v>
      </c>
      <c r="AV20" s="76">
        <f t="shared" si="19"/>
        <v>0.009514086041</v>
      </c>
      <c r="AW20" s="77">
        <f t="shared" si="20"/>
        <v>0.2242102554</v>
      </c>
      <c r="AX20" s="78">
        <f t="shared" si="21"/>
        <v>161.2189742</v>
      </c>
      <c r="AY20" s="79">
        <f t="shared" si="22"/>
        <v>0.1258287752</v>
      </c>
      <c r="AZ20" s="80">
        <f t="shared" si="23"/>
        <v>0.5885781914</v>
      </c>
      <c r="BA20" s="81">
        <f t="shared" si="24"/>
        <v>408.0858159</v>
      </c>
      <c r="BB20" s="79">
        <f t="shared" si="25"/>
        <v>0.2616711519</v>
      </c>
      <c r="BC20" s="82">
        <f t="shared" si="26"/>
        <v>0.1358423767</v>
      </c>
      <c r="BD20" s="83">
        <f t="shared" si="27"/>
        <v>0.4918865184</v>
      </c>
      <c r="BE20" s="91">
        <f t="shared" si="28"/>
        <v>0.01551287663</v>
      </c>
      <c r="BF20" s="90">
        <f t="shared" si="29"/>
        <v>0.0127471438</v>
      </c>
      <c r="BG20" s="86">
        <f>(0.95*BF20)+0.05*'3. CÁLCULO DO IQE IAE'!H17</f>
        <v>0.01283247919</v>
      </c>
      <c r="BH20" s="87">
        <f t="shared" si="30"/>
        <v>0.01283247919</v>
      </c>
      <c r="BI20" s="88">
        <f t="shared" si="31"/>
        <v>0.002309846255</v>
      </c>
    </row>
    <row r="21" ht="9.75" customHeight="1">
      <c r="A21" s="57">
        <v>280170.0</v>
      </c>
      <c r="B21" s="58" t="s">
        <v>35</v>
      </c>
      <c r="C21" s="59">
        <v>97.22</v>
      </c>
      <c r="D21" s="60">
        <v>0.9740740740740741</v>
      </c>
      <c r="E21" s="61">
        <v>0.9740740740740741</v>
      </c>
      <c r="F21" s="60">
        <v>0.961038961038961</v>
      </c>
      <c r="G21" s="61">
        <v>0.961038961038961</v>
      </c>
      <c r="H21" s="62">
        <v>179.2</v>
      </c>
      <c r="I21" s="62">
        <v>176.4</v>
      </c>
      <c r="J21" s="63">
        <v>189.296579941828</v>
      </c>
      <c r="K21" s="63">
        <v>176.843210972239</v>
      </c>
      <c r="L21" s="60">
        <v>0.485</v>
      </c>
      <c r="M21" s="60">
        <v>0.064</v>
      </c>
      <c r="N21" s="60">
        <v>0.24</v>
      </c>
      <c r="O21" s="60">
        <v>0.23800000000000002</v>
      </c>
      <c r="P21" s="60">
        <v>0.418848132014276</v>
      </c>
      <c r="Q21" s="60">
        <v>0.189751342353223</v>
      </c>
      <c r="R21" s="60">
        <v>0.304730511564367</v>
      </c>
      <c r="S21" s="60">
        <v>0.2658584049179662</v>
      </c>
      <c r="T21" s="64">
        <v>0.9897959183673469</v>
      </c>
      <c r="U21" s="65">
        <v>757.6</v>
      </c>
      <c r="V21" s="66">
        <v>0.306</v>
      </c>
      <c r="W21" s="66">
        <v>0.46799999999999997</v>
      </c>
      <c r="X21" s="67">
        <v>0.22699999999999998</v>
      </c>
      <c r="Y21" s="68">
        <v>0.9685863874345549</v>
      </c>
      <c r="Z21" s="69">
        <v>769.041355590309</v>
      </c>
      <c r="AA21" s="66">
        <v>0.16513678293783</v>
      </c>
      <c r="AB21" s="66">
        <v>0.568799437909385</v>
      </c>
      <c r="AC21" s="67">
        <v>0.266063779152784</v>
      </c>
      <c r="AD21" s="70">
        <f t="shared" si="1"/>
        <v>0.3002601616</v>
      </c>
      <c r="AE21" s="71">
        <f t="shared" si="2"/>
        <v>52.41163449</v>
      </c>
      <c r="AF21" s="70">
        <f t="shared" si="3"/>
        <v>0.1175841358</v>
      </c>
      <c r="AG21" s="70">
        <f t="shared" si="4"/>
        <v>0.4780702109</v>
      </c>
      <c r="AH21" s="71">
        <f t="shared" si="5"/>
        <v>86.97119657</v>
      </c>
      <c r="AI21" s="70">
        <f t="shared" si="6"/>
        <v>0.1700970449</v>
      </c>
      <c r="AJ21" s="72">
        <f t="shared" si="7"/>
        <v>34.55956208</v>
      </c>
      <c r="AK21" s="73">
        <f t="shared" si="8"/>
        <v>0.3098702331</v>
      </c>
      <c r="AL21" s="74">
        <f t="shared" si="9"/>
        <v>0.008588073241</v>
      </c>
      <c r="AM21" s="70">
        <f t="shared" si="10"/>
        <v>0.8852551744</v>
      </c>
      <c r="AN21" s="71">
        <f t="shared" si="11"/>
        <v>152.1104458</v>
      </c>
      <c r="AO21" s="70">
        <f t="shared" si="12"/>
        <v>0.1340560706</v>
      </c>
      <c r="AP21" s="70">
        <f t="shared" si="13"/>
        <v>0.7745984098</v>
      </c>
      <c r="AQ21" s="71">
        <f t="shared" si="14"/>
        <v>131.6454907</v>
      </c>
      <c r="AR21" s="70">
        <f t="shared" si="15"/>
        <v>0.1354860979</v>
      </c>
      <c r="AS21" s="71">
        <f t="shared" si="16"/>
        <v>-20.46495511</v>
      </c>
      <c r="AT21" s="73">
        <f t="shared" si="17"/>
        <v>0.3237015696</v>
      </c>
      <c r="AU21" s="75">
        <f t="shared" si="18"/>
        <v>0.007537837885</v>
      </c>
      <c r="AV21" s="76">
        <f t="shared" si="19"/>
        <v>0.008062955563</v>
      </c>
      <c r="AW21" s="77">
        <f t="shared" si="20"/>
        <v>0.2677189846</v>
      </c>
      <c r="AX21" s="78">
        <f t="shared" si="21"/>
        <v>200.7542711</v>
      </c>
      <c r="AY21" s="79">
        <f t="shared" si="22"/>
        <v>0.1694240466</v>
      </c>
      <c r="AZ21" s="80">
        <f t="shared" si="23"/>
        <v>0.4021948154</v>
      </c>
      <c r="BA21" s="81">
        <f t="shared" si="24"/>
        <v>299.588076</v>
      </c>
      <c r="BB21" s="79">
        <f t="shared" si="25"/>
        <v>0.1627522182</v>
      </c>
      <c r="BC21" s="82">
        <f t="shared" si="26"/>
        <v>-0.00667182839</v>
      </c>
      <c r="BD21" s="83">
        <f t="shared" si="27"/>
        <v>0.3245504435</v>
      </c>
      <c r="BE21" s="91">
        <f t="shared" si="28"/>
        <v>0.01000135279</v>
      </c>
      <c r="BF21" s="90">
        <f t="shared" si="29"/>
        <v>0.009318652766</v>
      </c>
      <c r="BG21" s="86">
        <f>(0.95*BF21)+0.05*'3. CÁLCULO DO IQE IAE'!H18</f>
        <v>0.009222612149</v>
      </c>
      <c r="BH21" s="87">
        <f t="shared" si="30"/>
        <v>0.009222612149</v>
      </c>
      <c r="BI21" s="88">
        <f t="shared" si="31"/>
        <v>0.001660070187</v>
      </c>
    </row>
    <row r="22" ht="9.75" customHeight="1">
      <c r="A22" s="57">
        <v>280190.0</v>
      </c>
      <c r="B22" s="58" t="s">
        <v>36</v>
      </c>
      <c r="C22" s="59">
        <v>84.5</v>
      </c>
      <c r="D22" s="60">
        <v>0.9230769230769231</v>
      </c>
      <c r="E22" s="61">
        <v>0.9230769230769231</v>
      </c>
      <c r="F22" s="60">
        <v>0.9629629629629629</v>
      </c>
      <c r="G22" s="61">
        <v>0.9629629629629629</v>
      </c>
      <c r="H22" s="62">
        <v>186.3</v>
      </c>
      <c r="I22" s="62">
        <v>183.5</v>
      </c>
      <c r="J22" s="63">
        <v>210.826923076923</v>
      </c>
      <c r="K22" s="63">
        <v>197.761538461538</v>
      </c>
      <c r="L22" s="60">
        <v>0.375</v>
      </c>
      <c r="M22" s="60">
        <v>0.20800000000000002</v>
      </c>
      <c r="N22" s="60">
        <v>0.20800000000000002</v>
      </c>
      <c r="O22" s="60">
        <v>0.209</v>
      </c>
      <c r="P22" s="60">
        <v>0.269230769230769</v>
      </c>
      <c r="Q22" s="60">
        <v>0.3461538461538459</v>
      </c>
      <c r="R22" s="60">
        <v>0.153846153846154</v>
      </c>
      <c r="S22" s="60">
        <v>0.461538461538462</v>
      </c>
      <c r="T22" s="64">
        <v>0.9444444444444444</v>
      </c>
      <c r="U22" s="65">
        <v>787.8</v>
      </c>
      <c r="V22" s="66">
        <v>0.147</v>
      </c>
      <c r="W22" s="66">
        <v>0.41200000000000003</v>
      </c>
      <c r="X22" s="67">
        <v>0.441</v>
      </c>
      <c r="Y22" s="68">
        <v>0.8918918918918919</v>
      </c>
      <c r="Z22" s="69">
        <v>788.611983306836</v>
      </c>
      <c r="AA22" s="66">
        <v>0.0606120826709062</v>
      </c>
      <c r="AB22" s="66">
        <v>0.453696343402226</v>
      </c>
      <c r="AC22" s="67">
        <v>0.485691573926868</v>
      </c>
      <c r="AD22" s="70">
        <f t="shared" si="1"/>
        <v>0.570025</v>
      </c>
      <c r="AE22" s="71">
        <f t="shared" si="2"/>
        <v>98.02676077</v>
      </c>
      <c r="AF22" s="70">
        <f t="shared" si="3"/>
        <v>0.3122893443</v>
      </c>
      <c r="AG22" s="70">
        <f t="shared" si="4"/>
        <v>0.9677204054</v>
      </c>
      <c r="AH22" s="71">
        <f t="shared" si="5"/>
        <v>196.4651631</v>
      </c>
      <c r="AI22" s="70">
        <f t="shared" si="6"/>
        <v>0.4630852313</v>
      </c>
      <c r="AJ22" s="72">
        <f t="shared" si="7"/>
        <v>98.43840228</v>
      </c>
      <c r="AK22" s="73">
        <f t="shared" si="8"/>
        <v>0.5726284436</v>
      </c>
      <c r="AL22" s="74">
        <f t="shared" si="9"/>
        <v>0.019109079</v>
      </c>
      <c r="AM22" s="70">
        <f t="shared" si="10"/>
        <v>0.9168598708</v>
      </c>
      <c r="AN22" s="71">
        <f t="shared" si="11"/>
        <v>155.3019566</v>
      </c>
      <c r="AO22" s="70">
        <f t="shared" si="12"/>
        <v>0.1425761833</v>
      </c>
      <c r="AP22" s="70">
        <f t="shared" si="13"/>
        <v>1.529393229</v>
      </c>
      <c r="AQ22" s="71">
        <f t="shared" si="14"/>
        <v>291.2531149</v>
      </c>
      <c r="AR22" s="70">
        <f t="shared" si="15"/>
        <v>0.5405656195</v>
      </c>
      <c r="AS22" s="71">
        <f t="shared" si="16"/>
        <v>135.9511583</v>
      </c>
      <c r="AT22" s="73">
        <f t="shared" si="17"/>
        <v>0.7155945689</v>
      </c>
      <c r="AU22" s="75">
        <f t="shared" si="18"/>
        <v>0.02103122261</v>
      </c>
      <c r="AV22" s="76">
        <f t="shared" si="19"/>
        <v>0.02007015081</v>
      </c>
      <c r="AW22" s="77">
        <f t="shared" si="20"/>
        <v>0.7577961268</v>
      </c>
      <c r="AX22" s="78">
        <f t="shared" si="21"/>
        <v>563.8255782</v>
      </c>
      <c r="AY22" s="79">
        <f t="shared" si="22"/>
        <v>0.5697800185</v>
      </c>
      <c r="AZ22" s="80">
        <f t="shared" si="23"/>
        <v>0.9996002074</v>
      </c>
      <c r="BA22" s="81">
        <f t="shared" si="24"/>
        <v>703.0754369</v>
      </c>
      <c r="BB22" s="79">
        <f t="shared" si="25"/>
        <v>0.5306173879</v>
      </c>
      <c r="BC22" s="82">
        <f t="shared" si="26"/>
        <v>-0.0391626306</v>
      </c>
      <c r="BD22" s="83">
        <f t="shared" si="27"/>
        <v>0.2864006794</v>
      </c>
      <c r="BE22" s="91">
        <f t="shared" si="28"/>
        <v>0.01797882653</v>
      </c>
      <c r="BF22" s="90">
        <f t="shared" si="29"/>
        <v>0.01862039604</v>
      </c>
      <c r="BG22" s="86">
        <f>(0.95*BF22)+0.05*'3. CÁLCULO DO IQE IAE'!H19</f>
        <v>0.01852691456</v>
      </c>
      <c r="BH22" s="87">
        <f t="shared" si="30"/>
        <v>0.01852691456</v>
      </c>
      <c r="BI22" s="88">
        <f t="shared" si="31"/>
        <v>0.003334844621</v>
      </c>
    </row>
    <row r="23" ht="9.75" customHeight="1">
      <c r="A23" s="57">
        <v>280200.0</v>
      </c>
      <c r="B23" s="58" t="s">
        <v>37</v>
      </c>
      <c r="C23" s="59">
        <v>87.98</v>
      </c>
      <c r="D23" s="60">
        <v>0.9615384615384616</v>
      </c>
      <c r="E23" s="61">
        <v>0.9615384615384616</v>
      </c>
      <c r="F23" s="60">
        <v>0.9027777777777778</v>
      </c>
      <c r="G23" s="61">
        <v>0.9027777777777778</v>
      </c>
      <c r="H23" s="62">
        <v>183.0</v>
      </c>
      <c r="I23" s="62">
        <v>186.7</v>
      </c>
      <c r="J23" s="63">
        <v>180.785052910053</v>
      </c>
      <c r="K23" s="63">
        <v>173.211590608466</v>
      </c>
      <c r="L23" s="60">
        <v>0.42100000000000004</v>
      </c>
      <c r="M23" s="60">
        <v>0.106</v>
      </c>
      <c r="N23" s="60">
        <v>0.124</v>
      </c>
      <c r="O23" s="60">
        <v>0.308</v>
      </c>
      <c r="P23" s="60">
        <v>0.539351851851852</v>
      </c>
      <c r="Q23" s="60">
        <v>0.17261904761904773</v>
      </c>
      <c r="R23" s="60">
        <v>0.283068783068783</v>
      </c>
      <c r="S23" s="60">
        <v>0.2296626984126986</v>
      </c>
      <c r="T23" s="64">
        <v>0.953125</v>
      </c>
      <c r="U23" s="65">
        <v>774.2</v>
      </c>
      <c r="V23" s="66">
        <v>0.21</v>
      </c>
      <c r="W23" s="66">
        <v>0.43200000000000005</v>
      </c>
      <c r="X23" s="67">
        <v>0.358</v>
      </c>
      <c r="Y23" s="68">
        <v>0.9444444444444444</v>
      </c>
      <c r="Z23" s="69">
        <v>769.864977003147</v>
      </c>
      <c r="AA23" s="66">
        <v>0.117918179617526</v>
      </c>
      <c r="AB23" s="66">
        <v>0.667518760590656</v>
      </c>
      <c r="AC23" s="67">
        <v>0.214563059791818</v>
      </c>
      <c r="AD23" s="70">
        <f t="shared" si="1"/>
        <v>0.4100788599</v>
      </c>
      <c r="AE23" s="71">
        <f t="shared" si="2"/>
        <v>72.15810707</v>
      </c>
      <c r="AF23" s="70">
        <f t="shared" si="3"/>
        <v>0.2018706735</v>
      </c>
      <c r="AG23" s="70">
        <f t="shared" si="4"/>
        <v>0.2917780033</v>
      </c>
      <c r="AH23" s="71">
        <f t="shared" si="5"/>
        <v>47.62071688</v>
      </c>
      <c r="AI23" s="70">
        <f t="shared" si="6"/>
        <v>0.06480151081</v>
      </c>
      <c r="AJ23" s="72">
        <f t="shared" si="7"/>
        <v>-24.5373902</v>
      </c>
      <c r="AK23" s="73">
        <f t="shared" si="8"/>
        <v>0.06678176477</v>
      </c>
      <c r="AL23" s="74">
        <f t="shared" si="9"/>
        <v>0.002463592043</v>
      </c>
      <c r="AM23" s="70">
        <f t="shared" si="10"/>
        <v>1.312875973</v>
      </c>
      <c r="AN23" s="71">
        <f t="shared" si="11"/>
        <v>235.6864847</v>
      </c>
      <c r="AO23" s="70">
        <f t="shared" si="12"/>
        <v>0.3571721171</v>
      </c>
      <c r="AP23" s="70">
        <f t="shared" si="13"/>
        <v>0.7771895993</v>
      </c>
      <c r="AQ23" s="71">
        <f t="shared" si="14"/>
        <v>121.5303616</v>
      </c>
      <c r="AR23" s="70">
        <f t="shared" si="15"/>
        <v>0.1098141938</v>
      </c>
      <c r="AS23" s="71">
        <f t="shared" si="16"/>
        <v>-114.1561231</v>
      </c>
      <c r="AT23" s="73">
        <f t="shared" si="17"/>
        <v>0.08896288423</v>
      </c>
      <c r="AU23" s="75">
        <f t="shared" si="18"/>
        <v>0.003386674125</v>
      </c>
      <c r="AV23" s="76">
        <f t="shared" si="19"/>
        <v>0.002925133084</v>
      </c>
      <c r="AW23" s="77">
        <f t="shared" si="20"/>
        <v>0.5164510319</v>
      </c>
      <c r="AX23" s="78">
        <f t="shared" si="21"/>
        <v>381.0940581</v>
      </c>
      <c r="AY23" s="79">
        <f t="shared" si="22"/>
        <v>0.3682833596</v>
      </c>
      <c r="AZ23" s="80">
        <f t="shared" si="23"/>
        <v>0.3366153338</v>
      </c>
      <c r="BA23" s="81">
        <f t="shared" si="24"/>
        <v>244.7512253</v>
      </c>
      <c r="BB23" s="79">
        <f t="shared" si="25"/>
        <v>0.112756681</v>
      </c>
      <c r="BC23" s="82">
        <f t="shared" si="26"/>
        <v>-0.2555266787</v>
      </c>
      <c r="BD23" s="83">
        <f t="shared" si="27"/>
        <v>0.03235224602</v>
      </c>
      <c r="BE23" s="91">
        <f t="shared" si="28"/>
        <v>0.003280132597</v>
      </c>
      <c r="BF23" s="90">
        <f t="shared" si="29"/>
        <v>0.003580477064</v>
      </c>
      <c r="BG23" s="86">
        <f>(0.95*BF23)+0.05*'3. CÁLCULO DO IQE IAE'!H20</f>
        <v>0.003662315291</v>
      </c>
      <c r="BH23" s="87">
        <f t="shared" si="30"/>
        <v>0.003662315291</v>
      </c>
      <c r="BI23" s="88">
        <f t="shared" si="31"/>
        <v>0.0006592167524</v>
      </c>
    </row>
    <row r="24" ht="9.75" customHeight="1">
      <c r="A24" s="57">
        <v>280210.0</v>
      </c>
      <c r="B24" s="58" t="s">
        <v>38</v>
      </c>
      <c r="C24" s="59">
        <v>93.28</v>
      </c>
      <c r="D24" s="60">
        <v>0.9452991452991453</v>
      </c>
      <c r="E24" s="61">
        <v>0.9452991452991453</v>
      </c>
      <c r="F24" s="60">
        <v>0.9431372549019608</v>
      </c>
      <c r="G24" s="61">
        <v>0.9411764705882353</v>
      </c>
      <c r="H24" s="62">
        <v>182.7</v>
      </c>
      <c r="I24" s="62">
        <v>186.2</v>
      </c>
      <c r="J24" s="63">
        <v>188.511218372878</v>
      </c>
      <c r="K24" s="63">
        <v>183.718335950378</v>
      </c>
      <c r="L24" s="60">
        <v>0.429</v>
      </c>
      <c r="M24" s="60">
        <v>0.098</v>
      </c>
      <c r="N24" s="60">
        <v>0.175</v>
      </c>
      <c r="O24" s="60">
        <v>0.35</v>
      </c>
      <c r="P24" s="60">
        <v>0.373113179433688</v>
      </c>
      <c r="Q24" s="60">
        <v>0.1707546680851228</v>
      </c>
      <c r="R24" s="60">
        <v>0.25847187935347</v>
      </c>
      <c r="S24" s="60">
        <v>0.3618578069687614</v>
      </c>
      <c r="T24" s="64">
        <v>0.9299610894941635</v>
      </c>
      <c r="U24" s="65">
        <v>767.4</v>
      </c>
      <c r="V24" s="66">
        <v>0.261</v>
      </c>
      <c r="W24" s="66">
        <v>0.414</v>
      </c>
      <c r="X24" s="67">
        <v>0.325</v>
      </c>
      <c r="Y24" s="68">
        <v>0.9</v>
      </c>
      <c r="Z24" s="69">
        <v>765.044270675576</v>
      </c>
      <c r="AA24" s="66">
        <v>0.216940350176517</v>
      </c>
      <c r="AB24" s="66">
        <v>0.524821106624243</v>
      </c>
      <c r="AC24" s="67">
        <v>0.258238543199241</v>
      </c>
      <c r="AD24" s="70">
        <f t="shared" si="1"/>
        <v>0.3930763338</v>
      </c>
      <c r="AE24" s="71">
        <f t="shared" si="2"/>
        <v>67.88670177</v>
      </c>
      <c r="AF24" s="70">
        <f t="shared" si="3"/>
        <v>0.183638457</v>
      </c>
      <c r="AG24" s="70">
        <f t="shared" si="4"/>
        <v>0.5386542306</v>
      </c>
      <c r="AH24" s="71">
        <f t="shared" si="5"/>
        <v>95.76838766</v>
      </c>
      <c r="AI24" s="70">
        <f t="shared" si="6"/>
        <v>0.1936369087</v>
      </c>
      <c r="AJ24" s="72">
        <f t="shared" si="7"/>
        <v>27.88168589</v>
      </c>
      <c r="AK24" s="73">
        <f t="shared" si="8"/>
        <v>0.2824015629</v>
      </c>
      <c r="AL24" s="74">
        <f t="shared" si="9"/>
        <v>0.008667576002</v>
      </c>
      <c r="AM24" s="70">
        <f t="shared" si="10"/>
        <v>1.240439063</v>
      </c>
      <c r="AN24" s="71">
        <f t="shared" si="11"/>
        <v>218.3355105</v>
      </c>
      <c r="AO24" s="70">
        <f t="shared" si="12"/>
        <v>0.3108516547</v>
      </c>
      <c r="AP24" s="70">
        <f t="shared" si="13"/>
        <v>1.019808858</v>
      </c>
      <c r="AQ24" s="71">
        <f t="shared" si="14"/>
        <v>176.3365519</v>
      </c>
      <c r="AR24" s="70">
        <f t="shared" si="15"/>
        <v>0.2489107154</v>
      </c>
      <c r="AS24" s="71">
        <f t="shared" si="16"/>
        <v>-41.99895857</v>
      </c>
      <c r="AT24" s="73">
        <f t="shared" si="17"/>
        <v>0.2697491666</v>
      </c>
      <c r="AU24" s="75">
        <f t="shared" si="18"/>
        <v>0.008745783435</v>
      </c>
      <c r="AV24" s="76">
        <f t="shared" si="19"/>
        <v>0.008706679719</v>
      </c>
      <c r="AW24" s="77">
        <f t="shared" si="20"/>
        <v>0.415205108</v>
      </c>
      <c r="AX24" s="78">
        <f t="shared" si="21"/>
        <v>296.3120139</v>
      </c>
      <c r="AY24" s="79">
        <f t="shared" si="22"/>
        <v>0.2747948436</v>
      </c>
      <c r="AZ24" s="80">
        <f t="shared" si="23"/>
        <v>0.3612165569</v>
      </c>
      <c r="BA24" s="81">
        <f t="shared" si="24"/>
        <v>248.7119916</v>
      </c>
      <c r="BB24" s="79">
        <f t="shared" si="25"/>
        <v>0.116367768</v>
      </c>
      <c r="BC24" s="82">
        <f t="shared" si="26"/>
        <v>-0.1584270757</v>
      </c>
      <c r="BD24" s="83">
        <f t="shared" si="27"/>
        <v>0.1463638031</v>
      </c>
      <c r="BE24" s="91">
        <f t="shared" si="28"/>
        <v>0.00552667912</v>
      </c>
      <c r="BF24" s="90">
        <f t="shared" si="29"/>
        <v>0.007343042749</v>
      </c>
      <c r="BG24" s="86">
        <f>(0.95*BF24)+0.05*'3. CÁLCULO DO IQE IAE'!H21</f>
        <v>0.007485980071</v>
      </c>
      <c r="BH24" s="87">
        <f t="shared" si="30"/>
        <v>0.007485980071</v>
      </c>
      <c r="BI24" s="88">
        <f t="shared" si="31"/>
        <v>0.001347476413</v>
      </c>
    </row>
    <row r="25" ht="9.75" customHeight="1">
      <c r="A25" s="57">
        <v>280220.0</v>
      </c>
      <c r="B25" s="58" t="s">
        <v>39</v>
      </c>
      <c r="C25" s="59">
        <v>94.04</v>
      </c>
      <c r="D25" s="60">
        <v>0.9545454545454546</v>
      </c>
      <c r="E25" s="61">
        <v>0.9545454545454546</v>
      </c>
      <c r="F25" s="60">
        <v>0.9873417721518988</v>
      </c>
      <c r="G25" s="61">
        <v>0.9873417721518988</v>
      </c>
      <c r="H25" s="62">
        <v>181.4</v>
      </c>
      <c r="I25" s="62">
        <v>180.5</v>
      </c>
      <c r="J25" s="63">
        <v>180.101282051282</v>
      </c>
      <c r="K25" s="63">
        <v>173.311538461538</v>
      </c>
      <c r="L25" s="60">
        <v>0.47600000000000003</v>
      </c>
      <c r="M25" s="60">
        <v>0.096</v>
      </c>
      <c r="N25" s="60">
        <v>0.239</v>
      </c>
      <c r="O25" s="60">
        <v>0.287</v>
      </c>
      <c r="P25" s="60">
        <v>0.448717948717949</v>
      </c>
      <c r="Q25" s="60">
        <v>0.115384615384615</v>
      </c>
      <c r="R25" s="60">
        <v>0.333333333333333</v>
      </c>
      <c r="S25" s="60">
        <v>0.21794871794871828</v>
      </c>
      <c r="T25" s="64">
        <v>0.9342105263157895</v>
      </c>
      <c r="U25" s="65">
        <v>763.1</v>
      </c>
      <c r="V25" s="66">
        <v>0.301</v>
      </c>
      <c r="W25" s="66">
        <v>0.408</v>
      </c>
      <c r="X25" s="67">
        <v>0.29</v>
      </c>
      <c r="Y25" s="68">
        <v>0.9662921348314607</v>
      </c>
      <c r="Z25" s="69">
        <v>764.356794156228</v>
      </c>
      <c r="AA25" s="66">
        <v>0.195452557936161</v>
      </c>
      <c r="AB25" s="66">
        <v>0.591990534735976</v>
      </c>
      <c r="AC25" s="67">
        <v>0.212556907327863</v>
      </c>
      <c r="AD25" s="70">
        <f t="shared" si="1"/>
        <v>0.3298250844</v>
      </c>
      <c r="AE25" s="71">
        <f t="shared" si="2"/>
        <v>57.11071257</v>
      </c>
      <c r="AF25" s="70">
        <f t="shared" si="3"/>
        <v>0.1376418459</v>
      </c>
      <c r="AG25" s="70">
        <f t="shared" si="4"/>
        <v>0.3780915798</v>
      </c>
      <c r="AH25" s="71">
        <f t="shared" si="5"/>
        <v>67.23281904</v>
      </c>
      <c r="AI25" s="70">
        <f t="shared" si="6"/>
        <v>0.1172803316</v>
      </c>
      <c r="AJ25" s="72">
        <f t="shared" si="7"/>
        <v>10.12210647</v>
      </c>
      <c r="AK25" s="73">
        <f t="shared" si="8"/>
        <v>0.2093495899</v>
      </c>
      <c r="AL25" s="74">
        <f t="shared" si="9"/>
        <v>0.005853564484</v>
      </c>
      <c r="AM25" s="70">
        <f t="shared" si="10"/>
        <v>0.9592380716</v>
      </c>
      <c r="AN25" s="71">
        <f t="shared" si="11"/>
        <v>165.2723596</v>
      </c>
      <c r="AO25" s="70">
        <f t="shared" si="12"/>
        <v>0.1691933445</v>
      </c>
      <c r="AP25" s="70">
        <f t="shared" si="13"/>
        <v>0.6592884798</v>
      </c>
      <c r="AQ25" s="71">
        <f t="shared" si="14"/>
        <v>112.8159425</v>
      </c>
      <c r="AR25" s="70">
        <f t="shared" si="15"/>
        <v>0.08769725078</v>
      </c>
      <c r="AS25" s="71">
        <f t="shared" si="16"/>
        <v>-52.45641708</v>
      </c>
      <c r="AT25" s="73">
        <f t="shared" si="17"/>
        <v>0.2435485105</v>
      </c>
      <c r="AU25" s="75">
        <f t="shared" si="18"/>
        <v>0.005413338168</v>
      </c>
      <c r="AV25" s="76">
        <f t="shared" si="19"/>
        <v>0.005633451326</v>
      </c>
      <c r="AW25" s="77">
        <f t="shared" si="20"/>
        <v>0.336459391</v>
      </c>
      <c r="AX25" s="78">
        <f t="shared" si="21"/>
        <v>239.8605717</v>
      </c>
      <c r="AY25" s="79">
        <f t="shared" si="22"/>
        <v>0.2125462673</v>
      </c>
      <c r="AZ25" s="80">
        <f t="shared" si="23"/>
        <v>0.3124132705</v>
      </c>
      <c r="BA25" s="81">
        <f t="shared" si="24"/>
        <v>230.7459293</v>
      </c>
      <c r="BB25" s="79">
        <f t="shared" si="25"/>
        <v>0.09998785327</v>
      </c>
      <c r="BC25" s="82">
        <f t="shared" si="26"/>
        <v>-0.112558414</v>
      </c>
      <c r="BD25" s="83">
        <f t="shared" si="27"/>
        <v>0.2002214645</v>
      </c>
      <c r="BE25" s="91">
        <f t="shared" si="28"/>
        <v>0.006160162328</v>
      </c>
      <c r="BF25" s="90">
        <f t="shared" si="29"/>
        <v>0.006282222764</v>
      </c>
      <c r="BG25" s="86">
        <f>(0.95*BF25)+0.05*'3. CÁLCULO DO IQE IAE'!H22</f>
        <v>0.006089300626</v>
      </c>
      <c r="BH25" s="87">
        <f t="shared" si="30"/>
        <v>0.006089300626</v>
      </c>
      <c r="BI25" s="88">
        <f t="shared" si="31"/>
        <v>0.001096074113</v>
      </c>
    </row>
    <row r="26" ht="9.75" customHeight="1">
      <c r="A26" s="57">
        <v>280230.0</v>
      </c>
      <c r="B26" s="58" t="s">
        <v>40</v>
      </c>
      <c r="C26" s="59">
        <v>89.74</v>
      </c>
      <c r="D26" s="60">
        <v>0.8716577540106952</v>
      </c>
      <c r="E26" s="61">
        <v>0.8716577540106952</v>
      </c>
      <c r="F26" s="60">
        <v>0.8125</v>
      </c>
      <c r="G26" s="61">
        <v>0.8125</v>
      </c>
      <c r="H26" s="62">
        <v>172.9</v>
      </c>
      <c r="I26" s="62">
        <v>174.7</v>
      </c>
      <c r="J26" s="63">
        <v>199.730051776961</v>
      </c>
      <c r="K26" s="63">
        <v>185.068774509804</v>
      </c>
      <c r="L26" s="60">
        <v>0.563</v>
      </c>
      <c r="M26" s="60">
        <v>0.042</v>
      </c>
      <c r="N26" s="60">
        <v>0.29100000000000004</v>
      </c>
      <c r="O26" s="60">
        <v>0.225</v>
      </c>
      <c r="P26" s="60">
        <v>0.329776348039215</v>
      </c>
      <c r="Q26" s="60">
        <v>0.299408700980392</v>
      </c>
      <c r="R26" s="60">
        <v>0.236969975490196</v>
      </c>
      <c r="S26" s="60">
        <v>0.38219056372548976</v>
      </c>
      <c r="T26" s="64">
        <v>0.8297872340425532</v>
      </c>
      <c r="U26" s="65">
        <v>756.8</v>
      </c>
      <c r="V26" s="66">
        <v>0.27399999999999997</v>
      </c>
      <c r="W26" s="66">
        <v>0.539</v>
      </c>
      <c r="X26" s="67">
        <v>0.187</v>
      </c>
      <c r="Y26" s="68">
        <v>0.91</v>
      </c>
      <c r="Z26" s="69">
        <v>781.617158334686</v>
      </c>
      <c r="AA26" s="66">
        <v>0.123813098522967</v>
      </c>
      <c r="AB26" s="66">
        <v>0.520968592760915</v>
      </c>
      <c r="AC26" s="67">
        <v>0.355218308716117</v>
      </c>
      <c r="AD26" s="70">
        <f t="shared" si="1"/>
        <v>0.2073472653</v>
      </c>
      <c r="AE26" s="71">
        <f t="shared" si="2"/>
        <v>31.24922874</v>
      </c>
      <c r="AF26" s="70">
        <f t="shared" si="3"/>
        <v>0.02725377918</v>
      </c>
      <c r="AG26" s="70">
        <f t="shared" si="4"/>
        <v>0.7584571343</v>
      </c>
      <c r="AH26" s="71">
        <f t="shared" si="5"/>
        <v>123.0829297</v>
      </c>
      <c r="AI26" s="70">
        <f t="shared" si="6"/>
        <v>0.2667262157</v>
      </c>
      <c r="AJ26" s="72">
        <f t="shared" si="7"/>
        <v>91.83370095</v>
      </c>
      <c r="AK26" s="73">
        <f t="shared" si="8"/>
        <v>0.5454607697</v>
      </c>
      <c r="AL26" s="74">
        <f t="shared" si="9"/>
        <v>0.01440567449</v>
      </c>
      <c r="AM26" s="70">
        <f t="shared" si="10"/>
        <v>0.7543356756</v>
      </c>
      <c r="AN26" s="71">
        <f t="shared" si="11"/>
        <v>114.8691879</v>
      </c>
      <c r="AO26" s="70">
        <f t="shared" si="12"/>
        <v>0.03463616109</v>
      </c>
      <c r="AP26" s="70">
        <f t="shared" si="13"/>
        <v>1.112292739</v>
      </c>
      <c r="AQ26" s="71">
        <f t="shared" si="14"/>
        <v>167.2536564</v>
      </c>
      <c r="AR26" s="70">
        <f t="shared" si="15"/>
        <v>0.22585859</v>
      </c>
      <c r="AS26" s="71">
        <f t="shared" si="16"/>
        <v>52.38446857</v>
      </c>
      <c r="AT26" s="73">
        <f t="shared" si="17"/>
        <v>0.5062222736</v>
      </c>
      <c r="AU26" s="75">
        <f t="shared" si="18"/>
        <v>0.0120413517</v>
      </c>
      <c r="AV26" s="76">
        <f t="shared" si="19"/>
        <v>0.01322351309</v>
      </c>
      <c r="AW26" s="77">
        <f t="shared" si="20"/>
        <v>0.2485491175</v>
      </c>
      <c r="AX26" s="78">
        <f t="shared" si="21"/>
        <v>156.0846151</v>
      </c>
      <c r="AY26" s="79">
        <f t="shared" si="22"/>
        <v>0.1201671564</v>
      </c>
      <c r="AZ26" s="80">
        <f t="shared" si="23"/>
        <v>0.5917970258</v>
      </c>
      <c r="BA26" s="81">
        <f t="shared" si="24"/>
        <v>420.9284258</v>
      </c>
      <c r="BB26" s="79">
        <f t="shared" si="25"/>
        <v>0.2733799421</v>
      </c>
      <c r="BC26" s="82">
        <f t="shared" si="26"/>
        <v>0.1532127857</v>
      </c>
      <c r="BD26" s="83">
        <f t="shared" si="27"/>
        <v>0.5122823523</v>
      </c>
      <c r="BE26" s="91">
        <f t="shared" si="28"/>
        <v>0.01617642071</v>
      </c>
      <c r="BF26" s="90">
        <f t="shared" si="29"/>
        <v>0.01467537698</v>
      </c>
      <c r="BG26" s="86">
        <f>(0.95*BF26)+0.05*'3. CÁLCULO DO IQE IAE'!H23</f>
        <v>0.01459988828</v>
      </c>
      <c r="BH26" s="87">
        <f t="shared" si="30"/>
        <v>0.01459988828</v>
      </c>
      <c r="BI26" s="88">
        <f t="shared" si="31"/>
        <v>0.002627979891</v>
      </c>
    </row>
    <row r="27" ht="9.75" customHeight="1">
      <c r="A27" s="57">
        <v>280240.0</v>
      </c>
      <c r="B27" s="58" t="s">
        <v>41</v>
      </c>
      <c r="C27" s="59">
        <v>94.14</v>
      </c>
      <c r="D27" s="60">
        <v>0.9435483870967742</v>
      </c>
      <c r="E27" s="61">
        <v>0.9435483870967742</v>
      </c>
      <c r="F27" s="60">
        <v>0.9626865671641791</v>
      </c>
      <c r="G27" s="61">
        <v>0.9626865671641791</v>
      </c>
      <c r="H27" s="62">
        <v>178.4</v>
      </c>
      <c r="I27" s="62">
        <v>174.4</v>
      </c>
      <c r="J27" s="63">
        <v>195.595447761194</v>
      </c>
      <c r="K27" s="63">
        <v>191.250553482587</v>
      </c>
      <c r="L27" s="60">
        <v>0.504</v>
      </c>
      <c r="M27" s="60">
        <v>0.092</v>
      </c>
      <c r="N27" s="60">
        <v>0.332</v>
      </c>
      <c r="O27" s="60">
        <v>0.21899999999999997</v>
      </c>
      <c r="P27" s="60">
        <v>0.327922885572139</v>
      </c>
      <c r="Q27" s="60">
        <v>0.21473880597014922</v>
      </c>
      <c r="R27" s="60">
        <v>0.188681592039801</v>
      </c>
      <c r="S27" s="60">
        <v>0.4378731343283584</v>
      </c>
      <c r="T27" s="64">
        <v>0.9369369369369369</v>
      </c>
      <c r="U27" s="65">
        <v>759.6</v>
      </c>
      <c r="V27" s="66">
        <v>0.22399999999999998</v>
      </c>
      <c r="W27" s="66">
        <v>0.613</v>
      </c>
      <c r="X27" s="67">
        <v>0.163</v>
      </c>
      <c r="Y27" s="68">
        <v>0.94</v>
      </c>
      <c r="Z27" s="69">
        <v>798.978701165501</v>
      </c>
      <c r="AA27" s="66">
        <v>0.0631515151515151</v>
      </c>
      <c r="AB27" s="66">
        <v>0.438237762237762</v>
      </c>
      <c r="AC27" s="67">
        <v>0.498610722610722</v>
      </c>
      <c r="AD27" s="70">
        <f t="shared" si="1"/>
        <v>0.2933652234</v>
      </c>
      <c r="AE27" s="71">
        <f t="shared" si="2"/>
        <v>49.38188416</v>
      </c>
      <c r="AF27" s="70">
        <f t="shared" si="3"/>
        <v>0.104651843</v>
      </c>
      <c r="AG27" s="70">
        <f t="shared" si="4"/>
        <v>0.6665059418</v>
      </c>
      <c r="AH27" s="71">
        <f t="shared" si="5"/>
        <v>125.5011427</v>
      </c>
      <c r="AI27" s="70">
        <f t="shared" si="6"/>
        <v>0.2731969637</v>
      </c>
      <c r="AJ27" s="72">
        <f t="shared" si="7"/>
        <v>76.11925858</v>
      </c>
      <c r="AK27" s="73">
        <f t="shared" si="8"/>
        <v>0.4808212311</v>
      </c>
      <c r="AL27" s="74">
        <f t="shared" si="9"/>
        <v>0.01352759597</v>
      </c>
      <c r="AM27" s="70">
        <f t="shared" si="10"/>
        <v>0.6630714613</v>
      </c>
      <c r="AN27" s="71">
        <f t="shared" si="11"/>
        <v>109.1116174</v>
      </c>
      <c r="AO27" s="70">
        <f t="shared" si="12"/>
        <v>0.01926565075</v>
      </c>
      <c r="AP27" s="70">
        <f t="shared" si="13"/>
        <v>1.360892429</v>
      </c>
      <c r="AQ27" s="71">
        <f t="shared" si="14"/>
        <v>250.5598098</v>
      </c>
      <c r="AR27" s="70">
        <f t="shared" si="15"/>
        <v>0.4372871913</v>
      </c>
      <c r="AS27" s="71">
        <f t="shared" si="16"/>
        <v>141.4481925</v>
      </c>
      <c r="AT27" s="73">
        <f t="shared" si="17"/>
        <v>0.7293671218</v>
      </c>
      <c r="AU27" s="75">
        <f t="shared" si="18"/>
        <v>0.01937618652</v>
      </c>
      <c r="AV27" s="76">
        <f t="shared" si="19"/>
        <v>0.01645189124</v>
      </c>
      <c r="AW27" s="77">
        <f t="shared" si="20"/>
        <v>0.2445994962</v>
      </c>
      <c r="AX27" s="78">
        <f t="shared" si="21"/>
        <v>174.0808004</v>
      </c>
      <c r="AY27" s="79">
        <f t="shared" si="22"/>
        <v>0.1400114132</v>
      </c>
      <c r="AZ27" s="80">
        <f t="shared" si="23"/>
        <v>1.037381001</v>
      </c>
      <c r="BA27" s="81">
        <f t="shared" si="24"/>
        <v>779.114605</v>
      </c>
      <c r="BB27" s="79">
        <f t="shared" si="25"/>
        <v>0.5999433796</v>
      </c>
      <c r="BC27" s="82">
        <f t="shared" si="26"/>
        <v>0.4599319664</v>
      </c>
      <c r="BD27" s="83">
        <f t="shared" si="27"/>
        <v>0.8724231799</v>
      </c>
      <c r="BE27" s="91">
        <f t="shared" si="28"/>
        <v>0.03072681058</v>
      </c>
      <c r="BF27" s="90">
        <f t="shared" si="29"/>
        <v>0.02343455422</v>
      </c>
      <c r="BG27" s="86">
        <f>(0.95*BF27)+0.05*'3. CÁLCULO DO IQE IAE'!H24</f>
        <v>0.02306429334</v>
      </c>
      <c r="BH27" s="87">
        <f t="shared" si="30"/>
        <v>0.02306429334</v>
      </c>
      <c r="BI27" s="88">
        <f t="shared" si="31"/>
        <v>0.004151572801</v>
      </c>
    </row>
    <row r="28" ht="9.75" customHeight="1">
      <c r="A28" s="57">
        <v>280250.0</v>
      </c>
      <c r="B28" s="58" t="s">
        <v>42</v>
      </c>
      <c r="C28" s="59">
        <v>98.78</v>
      </c>
      <c r="D28" s="60">
        <v>0.8163265306122449</v>
      </c>
      <c r="E28" s="61">
        <v>0.8163265306122449</v>
      </c>
      <c r="F28" s="60">
        <v>0.9032258064516129</v>
      </c>
      <c r="G28" s="61">
        <v>0.9032258064516129</v>
      </c>
      <c r="H28" s="62">
        <v>191.7</v>
      </c>
      <c r="I28" s="62">
        <v>192.2</v>
      </c>
      <c r="J28" s="63">
        <v>202.7</v>
      </c>
      <c r="K28" s="63">
        <v>183.521428571428</v>
      </c>
      <c r="L28" s="60">
        <v>0.309</v>
      </c>
      <c r="M28" s="60">
        <v>0.191</v>
      </c>
      <c r="N28" s="60">
        <v>0.081</v>
      </c>
      <c r="O28" s="60">
        <v>0.434</v>
      </c>
      <c r="P28" s="60">
        <v>0.285714285714286</v>
      </c>
      <c r="Q28" s="60">
        <v>0.21428571428571438</v>
      </c>
      <c r="R28" s="60">
        <v>0.285714285714286</v>
      </c>
      <c r="S28" s="60">
        <v>0.3928571428571424</v>
      </c>
      <c r="T28" s="64">
        <v>0.9523809523809523</v>
      </c>
      <c r="U28" s="65">
        <v>728.6</v>
      </c>
      <c r="V28" s="66">
        <v>0.6</v>
      </c>
      <c r="W28" s="66">
        <v>0.2</v>
      </c>
      <c r="X28" s="67">
        <v>0.2</v>
      </c>
      <c r="Y28" s="68">
        <v>0.9411764705882353</v>
      </c>
      <c r="Z28" s="69">
        <v>756.28491349481</v>
      </c>
      <c r="AA28" s="66">
        <v>0.15594002306805</v>
      </c>
      <c r="AB28" s="66">
        <v>0.718800461361015</v>
      </c>
      <c r="AC28" s="67">
        <v>0.125259515570934</v>
      </c>
      <c r="AD28" s="70">
        <f t="shared" si="1"/>
        <v>0.6772977264</v>
      </c>
      <c r="AE28" s="71">
        <f t="shared" si="2"/>
        <v>105.990183</v>
      </c>
      <c r="AF28" s="70">
        <f t="shared" si="3"/>
        <v>0.3462806956</v>
      </c>
      <c r="AG28" s="70">
        <f t="shared" si="4"/>
        <v>0.7522907122</v>
      </c>
      <c r="AH28" s="71">
        <f t="shared" si="5"/>
        <v>137.7322957</v>
      </c>
      <c r="AI28" s="70">
        <f t="shared" si="6"/>
        <v>0.3059255553</v>
      </c>
      <c r="AJ28" s="72">
        <f t="shared" si="7"/>
        <v>31.74211271</v>
      </c>
      <c r="AK28" s="73">
        <f t="shared" si="8"/>
        <v>0.2982809815</v>
      </c>
      <c r="AL28" s="74">
        <f t="shared" si="9"/>
        <v>0.01136265023</v>
      </c>
      <c r="AM28" s="70">
        <f t="shared" si="10"/>
        <v>1.73671808</v>
      </c>
      <c r="AN28" s="71">
        <f t="shared" si="11"/>
        <v>272.4875224</v>
      </c>
      <c r="AO28" s="70">
        <f t="shared" si="12"/>
        <v>0.4554168069</v>
      </c>
      <c r="AP28" s="70">
        <f t="shared" si="13"/>
        <v>0.9898219492</v>
      </c>
      <c r="AQ28" s="71">
        <f t="shared" si="14"/>
        <v>164.0741635</v>
      </c>
      <c r="AR28" s="70">
        <f t="shared" si="15"/>
        <v>0.2177891291</v>
      </c>
      <c r="AS28" s="71">
        <f t="shared" si="16"/>
        <v>-108.4133589</v>
      </c>
      <c r="AT28" s="73">
        <f t="shared" si="17"/>
        <v>0.103351102</v>
      </c>
      <c r="AU28" s="75">
        <f t="shared" si="18"/>
        <v>0.005569004367</v>
      </c>
      <c r="AV28" s="76">
        <f t="shared" si="19"/>
        <v>0.008465827298</v>
      </c>
      <c r="AW28" s="77">
        <f t="shared" si="20"/>
        <v>0.073728</v>
      </c>
      <c r="AX28" s="78">
        <f t="shared" si="21"/>
        <v>51.16021029</v>
      </c>
      <c r="AY28" s="79">
        <f t="shared" si="22"/>
        <v>0.004467812415</v>
      </c>
      <c r="AZ28" s="80">
        <f t="shared" si="23"/>
        <v>0.2141114611</v>
      </c>
      <c r="BA28" s="81">
        <f t="shared" si="24"/>
        <v>152.4040168</v>
      </c>
      <c r="BB28" s="79">
        <f t="shared" si="25"/>
        <v>0.02856241665</v>
      </c>
      <c r="BC28" s="82">
        <f t="shared" si="26"/>
        <v>0.02409460424</v>
      </c>
      <c r="BD28" s="83">
        <f t="shared" si="27"/>
        <v>0.3606755026</v>
      </c>
      <c r="BE28" s="91">
        <f t="shared" si="28"/>
        <v>0.007512308401</v>
      </c>
      <c r="BF28" s="90">
        <f t="shared" si="29"/>
        <v>0.008266488972</v>
      </c>
      <c r="BG28" s="86">
        <f>(0.95*BF28)+0.05*'3. CÁLCULO DO IQE IAE'!H25</f>
        <v>0.008203774951</v>
      </c>
      <c r="BH28" s="87">
        <f t="shared" si="30"/>
        <v>0.008203774951</v>
      </c>
      <c r="BI28" s="88">
        <f t="shared" si="31"/>
        <v>0.001476679491</v>
      </c>
    </row>
    <row r="29" ht="9.75" customHeight="1">
      <c r="A29" s="57">
        <v>280260.0</v>
      </c>
      <c r="B29" s="58" t="s">
        <v>43</v>
      </c>
      <c r="C29" s="59">
        <v>95.58</v>
      </c>
      <c r="D29" s="60">
        <v>0.8</v>
      </c>
      <c r="E29" s="61">
        <v>0.8</v>
      </c>
      <c r="F29" s="60">
        <v>0.8703703703703703</v>
      </c>
      <c r="G29" s="61">
        <v>0.8703703703703703</v>
      </c>
      <c r="H29" s="62">
        <v>189.3</v>
      </c>
      <c r="I29" s="62">
        <v>189.6</v>
      </c>
      <c r="J29" s="63">
        <v>182.114727272727</v>
      </c>
      <c r="K29" s="63">
        <v>180.380727272727</v>
      </c>
      <c r="L29" s="60">
        <v>0.401</v>
      </c>
      <c r="M29" s="60">
        <v>0.175</v>
      </c>
      <c r="N29" s="60">
        <v>0.226</v>
      </c>
      <c r="O29" s="60">
        <v>0.384</v>
      </c>
      <c r="P29" s="60">
        <v>0.504545454545455</v>
      </c>
      <c r="Q29" s="60">
        <v>0.173636363636364</v>
      </c>
      <c r="R29" s="60">
        <v>0.293636363636364</v>
      </c>
      <c r="S29" s="60">
        <v>0.3072727272727276</v>
      </c>
      <c r="T29" s="64">
        <v>0.9259259259259259</v>
      </c>
      <c r="U29" s="65">
        <v>739.6</v>
      </c>
      <c r="V29" s="66">
        <v>0.444</v>
      </c>
      <c r="W29" s="66">
        <v>0.363</v>
      </c>
      <c r="X29" s="67">
        <v>0.193</v>
      </c>
      <c r="Y29" s="68">
        <v>1.0</v>
      </c>
      <c r="Z29" s="69">
        <v>772.275</v>
      </c>
      <c r="AA29" s="66">
        <v>0.0833333333333333</v>
      </c>
      <c r="AB29" s="66">
        <v>0.666666666666667</v>
      </c>
      <c r="AC29" s="67">
        <v>0.25</v>
      </c>
      <c r="AD29" s="70">
        <f t="shared" si="1"/>
        <v>0.4953696306</v>
      </c>
      <c r="AE29" s="71">
        <f t="shared" si="2"/>
        <v>75.01877686</v>
      </c>
      <c r="AF29" s="70">
        <f t="shared" si="3"/>
        <v>0.214081257</v>
      </c>
      <c r="AG29" s="70">
        <f t="shared" si="4"/>
        <v>0.3381230271</v>
      </c>
      <c r="AH29" s="71">
        <f t="shared" si="5"/>
        <v>53.59495546</v>
      </c>
      <c r="AI29" s="70">
        <f t="shared" si="6"/>
        <v>0.08078760926</v>
      </c>
      <c r="AJ29" s="72">
        <f t="shared" si="7"/>
        <v>-21.4238214</v>
      </c>
      <c r="AK29" s="73">
        <f t="shared" si="8"/>
        <v>0.07958906939</v>
      </c>
      <c r="AL29" s="74">
        <f t="shared" si="9"/>
        <v>0.003013533228</v>
      </c>
      <c r="AM29" s="70">
        <f t="shared" si="10"/>
        <v>1.147503719</v>
      </c>
      <c r="AN29" s="71">
        <f t="shared" si="11"/>
        <v>174.053364</v>
      </c>
      <c r="AO29" s="70">
        <f t="shared" si="12"/>
        <v>0.1926352667</v>
      </c>
      <c r="AP29" s="70">
        <f t="shared" si="13"/>
        <v>0.8526858755</v>
      </c>
      <c r="AQ29" s="71">
        <f t="shared" si="14"/>
        <v>133.8700115</v>
      </c>
      <c r="AR29" s="70">
        <f t="shared" si="15"/>
        <v>0.1411318674</v>
      </c>
      <c r="AS29" s="71">
        <f t="shared" si="16"/>
        <v>-40.18335252</v>
      </c>
      <c r="AT29" s="73">
        <f t="shared" si="17"/>
        <v>0.2742980796</v>
      </c>
      <c r="AU29" s="75">
        <f t="shared" si="18"/>
        <v>0.006864368851</v>
      </c>
      <c r="AV29" s="76">
        <f t="shared" si="19"/>
        <v>0.00493895104</v>
      </c>
      <c r="AW29" s="77">
        <f t="shared" si="20"/>
        <v>0.1558277121</v>
      </c>
      <c r="AX29" s="78">
        <f t="shared" si="21"/>
        <v>106.7131258</v>
      </c>
      <c r="AY29" s="79">
        <f t="shared" si="22"/>
        <v>0.06572559031</v>
      </c>
      <c r="AZ29" s="80">
        <f t="shared" si="23"/>
        <v>0.4011742863</v>
      </c>
      <c r="BA29" s="81">
        <f t="shared" si="24"/>
        <v>309.8168719</v>
      </c>
      <c r="BB29" s="79">
        <f t="shared" si="25"/>
        <v>0.1720779571</v>
      </c>
      <c r="BC29" s="82">
        <f t="shared" si="26"/>
        <v>0.1063523667</v>
      </c>
      <c r="BD29" s="83">
        <f t="shared" si="27"/>
        <v>0.4572601981</v>
      </c>
      <c r="BE29" s="91">
        <f t="shared" si="28"/>
        <v>0.01273749269</v>
      </c>
      <c r="BF29" s="90">
        <f t="shared" si="29"/>
        <v>0.009269287062</v>
      </c>
      <c r="BG29" s="86">
        <f>(0.95*BF29)+0.05*'3. CÁLCULO DO IQE IAE'!H26</f>
        <v>0.009030274356</v>
      </c>
      <c r="BH29" s="87">
        <f t="shared" si="30"/>
        <v>0.009030274356</v>
      </c>
      <c r="BI29" s="88">
        <f t="shared" si="31"/>
        <v>0.001625449384</v>
      </c>
    </row>
    <row r="30" ht="9.75" customHeight="1">
      <c r="A30" s="57">
        <v>280270.0</v>
      </c>
      <c r="B30" s="58" t="s">
        <v>44</v>
      </c>
      <c r="C30" s="59">
        <v>98.9</v>
      </c>
      <c r="D30" s="60">
        <v>0.9473684210526315</v>
      </c>
      <c r="E30" s="61">
        <v>0.9473684210526315</v>
      </c>
      <c r="F30" s="60">
        <v>0.9423076923076923</v>
      </c>
      <c r="G30" s="61">
        <v>0.9423076923076923</v>
      </c>
      <c r="H30" s="62">
        <v>183.8</v>
      </c>
      <c r="I30" s="62">
        <v>185.8</v>
      </c>
      <c r="J30" s="63">
        <v>193.284874066683</v>
      </c>
      <c r="K30" s="63">
        <v>184.721603231594</v>
      </c>
      <c r="L30" s="60">
        <v>0.44299999999999995</v>
      </c>
      <c r="M30" s="60">
        <v>0.10400000000000001</v>
      </c>
      <c r="N30" s="60">
        <v>0.172</v>
      </c>
      <c r="O30" s="60">
        <v>0.353</v>
      </c>
      <c r="P30" s="60">
        <v>0.384204936155064</v>
      </c>
      <c r="Q30" s="60">
        <v>0.2460828813130602</v>
      </c>
      <c r="R30" s="60">
        <v>0.282458802919161</v>
      </c>
      <c r="S30" s="60">
        <v>0.3390181323365457</v>
      </c>
      <c r="T30" s="64">
        <v>0.8725490196078431</v>
      </c>
      <c r="U30" s="65">
        <v>759.3</v>
      </c>
      <c r="V30" s="66">
        <v>0.222</v>
      </c>
      <c r="W30" s="66">
        <v>0.542</v>
      </c>
      <c r="X30" s="67">
        <v>0.23600000000000002</v>
      </c>
      <c r="Y30" s="68">
        <v>0.8837209302325582</v>
      </c>
      <c r="Z30" s="69">
        <v>751.098549498747</v>
      </c>
      <c r="AA30" s="66">
        <v>0.32703242481203</v>
      </c>
      <c r="AB30" s="66">
        <v>0.522771773182958</v>
      </c>
      <c r="AC30" s="67">
        <v>0.150195802005013</v>
      </c>
      <c r="AD30" s="70">
        <f t="shared" si="1"/>
        <v>0.3781364452</v>
      </c>
      <c r="AE30" s="71">
        <f t="shared" si="2"/>
        <v>65.84350607</v>
      </c>
      <c r="AF30" s="70">
        <f t="shared" si="3"/>
        <v>0.1749172086</v>
      </c>
      <c r="AG30" s="70">
        <f t="shared" si="4"/>
        <v>0.5887979186</v>
      </c>
      <c r="AH30" s="71">
        <f t="shared" si="5"/>
        <v>107.2400163</v>
      </c>
      <c r="AI30" s="70">
        <f t="shared" si="6"/>
        <v>0.2243331358</v>
      </c>
      <c r="AJ30" s="72">
        <f t="shared" si="7"/>
        <v>41.39651019</v>
      </c>
      <c r="AK30" s="73">
        <f t="shared" si="8"/>
        <v>0.3379932273</v>
      </c>
      <c r="AL30" s="74">
        <f t="shared" si="9"/>
        <v>0.010212228</v>
      </c>
      <c r="AM30" s="70">
        <f t="shared" si="10"/>
        <v>1.255036241</v>
      </c>
      <c r="AN30" s="71">
        <f t="shared" si="11"/>
        <v>220.9128002</v>
      </c>
      <c r="AO30" s="70">
        <f t="shared" si="12"/>
        <v>0.3177320319</v>
      </c>
      <c r="AP30" s="70">
        <f t="shared" si="13"/>
        <v>0.9231379344</v>
      </c>
      <c r="AQ30" s="71">
        <f t="shared" si="14"/>
        <v>160.6856239</v>
      </c>
      <c r="AR30" s="70">
        <f t="shared" si="15"/>
        <v>0.2091891139</v>
      </c>
      <c r="AS30" s="71">
        <f t="shared" si="16"/>
        <v>-60.22717627</v>
      </c>
      <c r="AT30" s="73">
        <f t="shared" si="17"/>
        <v>0.2240792496</v>
      </c>
      <c r="AU30" s="75">
        <f t="shared" si="18"/>
        <v>0.007308930118</v>
      </c>
      <c r="AV30" s="76">
        <f t="shared" si="19"/>
        <v>0.008760579057</v>
      </c>
      <c r="AW30" s="77">
        <f t="shared" si="20"/>
        <v>0.3294892202</v>
      </c>
      <c r="AX30" s="78">
        <f t="shared" si="21"/>
        <v>218.2953302</v>
      </c>
      <c r="AY30" s="79">
        <f t="shared" si="22"/>
        <v>0.1887664392</v>
      </c>
      <c r="AZ30" s="80">
        <f t="shared" si="23"/>
        <v>0.1924208365</v>
      </c>
      <c r="BA30" s="81">
        <f t="shared" si="24"/>
        <v>127.7215448</v>
      </c>
      <c r="BB30" s="79">
        <f t="shared" si="25"/>
        <v>0.006059055627</v>
      </c>
      <c r="BC30" s="82">
        <f t="shared" si="26"/>
        <v>-0.1827073836</v>
      </c>
      <c r="BD30" s="83">
        <f t="shared" si="27"/>
        <v>0.1178545649</v>
      </c>
      <c r="BE30" s="91">
        <f t="shared" si="28"/>
        <v>0.002377290898</v>
      </c>
      <c r="BF30" s="90">
        <f t="shared" si="29"/>
        <v>0.005832469753</v>
      </c>
      <c r="BG30" s="86">
        <f>(0.95*BF30)+0.05*'3. CÁLCULO DO IQE IAE'!H27</f>
        <v>0.005990314845</v>
      </c>
      <c r="BH30" s="87">
        <f t="shared" si="30"/>
        <v>0.005990314845</v>
      </c>
      <c r="BI30" s="88">
        <f t="shared" si="31"/>
        <v>0.001078256672</v>
      </c>
    </row>
    <row r="31" ht="9.75" customHeight="1">
      <c r="A31" s="57">
        <v>280280.0</v>
      </c>
      <c r="B31" s="58" t="s">
        <v>45</v>
      </c>
      <c r="C31" s="59">
        <v>98.44</v>
      </c>
      <c r="D31" s="60">
        <v>0.9717741935483871</v>
      </c>
      <c r="E31" s="61">
        <v>0.9717741935483871</v>
      </c>
      <c r="F31" s="60">
        <v>0.9634146341463414</v>
      </c>
      <c r="G31" s="61">
        <v>0.9634146341463414</v>
      </c>
      <c r="H31" s="62">
        <v>174.1</v>
      </c>
      <c r="I31" s="62">
        <v>175.6</v>
      </c>
      <c r="J31" s="63">
        <v>189.890779885577</v>
      </c>
      <c r="K31" s="63">
        <v>182.93277245451</v>
      </c>
      <c r="L31" s="60">
        <v>0.5539999999999999</v>
      </c>
      <c r="M31" s="60">
        <v>0.07200000000000001</v>
      </c>
      <c r="N31" s="60">
        <v>0.264</v>
      </c>
      <c r="O31" s="60">
        <v>0.235</v>
      </c>
      <c r="P31" s="60">
        <v>0.428945132705295</v>
      </c>
      <c r="Q31" s="60">
        <v>0.23199068697036218</v>
      </c>
      <c r="R31" s="60">
        <v>0.31566062287607</v>
      </c>
      <c r="S31" s="60">
        <v>0.35022368477653</v>
      </c>
      <c r="T31" s="64">
        <v>0.9378238341968912</v>
      </c>
      <c r="U31" s="65">
        <v>774.6</v>
      </c>
      <c r="V31" s="66">
        <v>0.183</v>
      </c>
      <c r="W31" s="66">
        <v>0.455</v>
      </c>
      <c r="X31" s="67">
        <v>0.363</v>
      </c>
      <c r="Y31" s="68">
        <v>0.976</v>
      </c>
      <c r="Z31" s="69">
        <v>788.900566212862</v>
      </c>
      <c r="AA31" s="66">
        <v>0.0959337403337405</v>
      </c>
      <c r="AB31" s="66">
        <v>0.464810541310542</v>
      </c>
      <c r="AC31" s="67">
        <v>0.439255718355718</v>
      </c>
      <c r="AD31" s="70">
        <f t="shared" si="1"/>
        <v>0.2285910845</v>
      </c>
      <c r="AE31" s="71">
        <f t="shared" si="2"/>
        <v>38.67438542</v>
      </c>
      <c r="AF31" s="70">
        <f t="shared" si="3"/>
        <v>0.05894757897</v>
      </c>
      <c r="AG31" s="70">
        <f t="shared" si="4"/>
        <v>0.4949604807</v>
      </c>
      <c r="AH31" s="71">
        <f t="shared" si="5"/>
        <v>90.54983053</v>
      </c>
      <c r="AI31" s="70">
        <f t="shared" si="6"/>
        <v>0.1796728919</v>
      </c>
      <c r="AJ31" s="72">
        <f t="shared" si="7"/>
        <v>51.87544511</v>
      </c>
      <c r="AK31" s="73">
        <f t="shared" si="8"/>
        <v>0.3810971124</v>
      </c>
      <c r="AL31" s="74">
        <f t="shared" si="9"/>
        <v>0.009919360266</v>
      </c>
      <c r="AM31" s="70">
        <f t="shared" si="10"/>
        <v>0.8262082816</v>
      </c>
      <c r="AN31" s="71">
        <f t="shared" si="11"/>
        <v>140.9871129</v>
      </c>
      <c r="AO31" s="70">
        <f t="shared" si="12"/>
        <v>0.1043610277</v>
      </c>
      <c r="AP31" s="70">
        <f t="shared" si="13"/>
        <v>0.8537967632</v>
      </c>
      <c r="AQ31" s="71">
        <f t="shared" si="14"/>
        <v>150.4732355</v>
      </c>
      <c r="AR31" s="70">
        <f t="shared" si="15"/>
        <v>0.1832703683</v>
      </c>
      <c r="AS31" s="71">
        <f t="shared" si="16"/>
        <v>9.486122622</v>
      </c>
      <c r="AT31" s="73">
        <f t="shared" si="17"/>
        <v>0.3987425448</v>
      </c>
      <c r="AU31" s="75">
        <f t="shared" si="18"/>
        <v>0.009581981515</v>
      </c>
      <c r="AV31" s="76">
        <f t="shared" si="19"/>
        <v>0.00975067089</v>
      </c>
      <c r="AW31" s="77">
        <f t="shared" si="20"/>
        <v>0.5521465763</v>
      </c>
      <c r="AX31" s="78">
        <f t="shared" si="21"/>
        <v>401.1004434</v>
      </c>
      <c r="AY31" s="79">
        <f t="shared" si="22"/>
        <v>0.3903442486</v>
      </c>
      <c r="AZ31" s="80">
        <f t="shared" si="23"/>
        <v>0.8191892835</v>
      </c>
      <c r="BA31" s="81">
        <f t="shared" si="24"/>
        <v>630.7486762</v>
      </c>
      <c r="BB31" s="79">
        <f t="shared" si="25"/>
        <v>0.4646760507</v>
      </c>
      <c r="BC31" s="82">
        <f t="shared" si="26"/>
        <v>0.07433180204</v>
      </c>
      <c r="BD31" s="83">
        <f t="shared" si="27"/>
        <v>0.4196625733</v>
      </c>
      <c r="BE31" s="91">
        <f t="shared" si="28"/>
        <v>0.01894524177</v>
      </c>
      <c r="BF31" s="90">
        <f t="shared" si="29"/>
        <v>0.01455872343</v>
      </c>
      <c r="BG31" s="86">
        <f>(0.95*BF31)+0.05*'3. CÁLCULO DO IQE IAE'!H28</f>
        <v>0.01427740681</v>
      </c>
      <c r="BH31" s="87">
        <f t="shared" si="30"/>
        <v>0.01427740681</v>
      </c>
      <c r="BI31" s="88">
        <f t="shared" si="31"/>
        <v>0.002569933226</v>
      </c>
    </row>
    <row r="32" ht="9.75" customHeight="1">
      <c r="A32" s="57">
        <v>280290.0</v>
      </c>
      <c r="B32" s="58" t="s">
        <v>46</v>
      </c>
      <c r="C32" s="59">
        <v>91.7</v>
      </c>
      <c r="D32" s="60">
        <v>0.9150141643059491</v>
      </c>
      <c r="E32" s="61">
        <v>0.9150141643059491</v>
      </c>
      <c r="F32" s="60">
        <v>0.8926630434782609</v>
      </c>
      <c r="G32" s="61">
        <v>0.8913043478260869</v>
      </c>
      <c r="H32" s="62">
        <v>186.3</v>
      </c>
      <c r="I32" s="62">
        <v>188.5</v>
      </c>
      <c r="J32" s="63">
        <v>203.434900148877</v>
      </c>
      <c r="K32" s="63">
        <v>194.2121620773</v>
      </c>
      <c r="L32" s="60">
        <v>0.413</v>
      </c>
      <c r="M32" s="60">
        <v>0.132</v>
      </c>
      <c r="N32" s="60">
        <v>0.183</v>
      </c>
      <c r="O32" s="60">
        <v>0.365</v>
      </c>
      <c r="P32" s="60">
        <v>0.285732677343903</v>
      </c>
      <c r="Q32" s="60">
        <v>0.32196129257140693</v>
      </c>
      <c r="R32" s="60">
        <v>0.175721573585053</v>
      </c>
      <c r="S32" s="60">
        <v>0.44361575337265297</v>
      </c>
      <c r="T32" s="64">
        <v>0.9095652173913044</v>
      </c>
      <c r="U32" s="65">
        <v>761.8</v>
      </c>
      <c r="V32" s="66">
        <v>0.259</v>
      </c>
      <c r="W32" s="66">
        <v>0.49700000000000005</v>
      </c>
      <c r="X32" s="67">
        <v>0.244</v>
      </c>
      <c r="Y32" s="68">
        <v>0.8751677852348994</v>
      </c>
      <c r="Z32" s="69">
        <v>784.022531378832</v>
      </c>
      <c r="AA32" s="66">
        <v>0.111133140268259</v>
      </c>
      <c r="AB32" s="66">
        <v>0.497297716283783</v>
      </c>
      <c r="AC32" s="67">
        <v>0.391569143447957</v>
      </c>
      <c r="AD32" s="70">
        <f t="shared" si="1"/>
        <v>0.4415389863</v>
      </c>
      <c r="AE32" s="71">
        <f t="shared" si="2"/>
        <v>75.26788766</v>
      </c>
      <c r="AF32" s="70">
        <f t="shared" si="3"/>
        <v>0.2151445703</v>
      </c>
      <c r="AG32" s="70">
        <f t="shared" si="4"/>
        <v>0.8915773805</v>
      </c>
      <c r="AH32" s="71">
        <f t="shared" si="5"/>
        <v>161.9093977</v>
      </c>
      <c r="AI32" s="70">
        <f t="shared" si="6"/>
        <v>0.370619579</v>
      </c>
      <c r="AJ32" s="72">
        <f t="shared" si="7"/>
        <v>86.64151001</v>
      </c>
      <c r="AK32" s="73">
        <f t="shared" si="8"/>
        <v>0.5241032936</v>
      </c>
      <c r="AL32" s="74">
        <f t="shared" si="9"/>
        <v>0.01633097384</v>
      </c>
      <c r="AM32" s="70">
        <f t="shared" si="10"/>
        <v>1.243682192</v>
      </c>
      <c r="AN32" s="71">
        <f t="shared" si="11"/>
        <v>214.5105159</v>
      </c>
      <c r="AO32" s="70">
        <f t="shared" si="12"/>
        <v>0.3006403825</v>
      </c>
      <c r="AP32" s="70">
        <f t="shared" si="13"/>
        <v>1.415960349</v>
      </c>
      <c r="AQ32" s="71">
        <f t="shared" si="14"/>
        <v>245.1057728</v>
      </c>
      <c r="AR32" s="70">
        <f t="shared" si="15"/>
        <v>0.4234450036</v>
      </c>
      <c r="AS32" s="71">
        <f t="shared" si="16"/>
        <v>30.59525696</v>
      </c>
      <c r="AT32" s="73">
        <f t="shared" si="17"/>
        <v>0.4516304589</v>
      </c>
      <c r="AU32" s="75">
        <f t="shared" si="18"/>
        <v>0.01476418402</v>
      </c>
      <c r="AV32" s="76">
        <f t="shared" si="19"/>
        <v>0.01554757893</v>
      </c>
      <c r="AW32" s="77">
        <f t="shared" si="20"/>
        <v>0.316711162</v>
      </c>
      <c r="AX32" s="78">
        <f t="shared" si="21"/>
        <v>219.4513123</v>
      </c>
      <c r="AY32" s="79">
        <f t="shared" si="22"/>
        <v>0.1900411319</v>
      </c>
      <c r="AZ32" s="80">
        <f t="shared" si="23"/>
        <v>0.6836449053</v>
      </c>
      <c r="BA32" s="81">
        <f t="shared" si="24"/>
        <v>469.0838148</v>
      </c>
      <c r="BB32" s="79">
        <f t="shared" si="25"/>
        <v>0.3172838956</v>
      </c>
      <c r="BC32" s="82">
        <f t="shared" si="26"/>
        <v>0.1272427637</v>
      </c>
      <c r="BD32" s="83">
        <f t="shared" si="27"/>
        <v>0.4817891005</v>
      </c>
      <c r="BE32" s="91">
        <f t="shared" si="28"/>
        <v>0.01663680897</v>
      </c>
      <c r="BF32" s="90">
        <f t="shared" si="29"/>
        <v>0.01596530433</v>
      </c>
      <c r="BG32" s="86">
        <f>(0.95*BF32)+0.05*'3. CÁLCULO DO IQE IAE'!H29</f>
        <v>0.01600270934</v>
      </c>
      <c r="BH32" s="87">
        <f t="shared" si="30"/>
        <v>0.01600270934</v>
      </c>
      <c r="BI32" s="88">
        <f t="shared" si="31"/>
        <v>0.002880487682</v>
      </c>
    </row>
    <row r="33" ht="9.75" customHeight="1">
      <c r="A33" s="57">
        <v>280300.0</v>
      </c>
      <c r="B33" s="58" t="s">
        <v>47</v>
      </c>
      <c r="C33" s="59">
        <v>99.32</v>
      </c>
      <c r="D33" s="60">
        <v>0.9776247848537005</v>
      </c>
      <c r="E33" s="61">
        <v>0.9776247848537005</v>
      </c>
      <c r="F33" s="60">
        <v>0.9609984399375975</v>
      </c>
      <c r="G33" s="61">
        <v>0.9625585023400937</v>
      </c>
      <c r="H33" s="62">
        <v>206.2</v>
      </c>
      <c r="I33" s="62">
        <v>210.5</v>
      </c>
      <c r="J33" s="63">
        <v>221.268630466733</v>
      </c>
      <c r="K33" s="63">
        <v>212.079059564094</v>
      </c>
      <c r="L33" s="60">
        <v>0.20800000000000002</v>
      </c>
      <c r="M33" s="60">
        <v>0.29600000000000004</v>
      </c>
      <c r="N33" s="60">
        <v>0.07400000000000001</v>
      </c>
      <c r="O33" s="60">
        <v>0.606</v>
      </c>
      <c r="P33" s="60">
        <v>0.185273126925082</v>
      </c>
      <c r="Q33" s="60">
        <v>0.460501582172698</v>
      </c>
      <c r="R33" s="60">
        <v>0.12614958514951</v>
      </c>
      <c r="S33" s="60">
        <v>0.581867388129105</v>
      </c>
      <c r="T33" s="64">
        <v>0.9786821705426356</v>
      </c>
      <c r="U33" s="65">
        <v>800.6</v>
      </c>
      <c r="V33" s="66">
        <v>0.076</v>
      </c>
      <c r="W33" s="66">
        <v>0.365</v>
      </c>
      <c r="X33" s="67">
        <v>0.5589999999999999</v>
      </c>
      <c r="Y33" s="68">
        <v>0.955193482688391</v>
      </c>
      <c r="Z33" s="69">
        <v>803.877390873979</v>
      </c>
      <c r="AA33" s="66">
        <v>0.049577203217085</v>
      </c>
      <c r="AB33" s="66">
        <v>0.39423012136564</v>
      </c>
      <c r="AC33" s="67">
        <v>0.556192675417274</v>
      </c>
      <c r="AD33" s="70">
        <f t="shared" si="1"/>
        <v>1.053562651</v>
      </c>
      <c r="AE33" s="71">
        <f t="shared" si="2"/>
        <v>212.3837235</v>
      </c>
      <c r="AF33" s="70">
        <f t="shared" si="3"/>
        <v>0.8004146238</v>
      </c>
      <c r="AG33" s="70">
        <f t="shared" si="4"/>
        <v>1.41588554</v>
      </c>
      <c r="AH33" s="71">
        <f t="shared" si="5"/>
        <v>301.0722144</v>
      </c>
      <c r="AI33" s="70">
        <f t="shared" si="6"/>
        <v>0.7429968213</v>
      </c>
      <c r="AJ33" s="72">
        <f t="shared" si="7"/>
        <v>88.68849089</v>
      </c>
      <c r="AK33" s="73">
        <f t="shared" si="8"/>
        <v>0.5325233124</v>
      </c>
      <c r="AL33" s="74">
        <f t="shared" si="9"/>
        <v>0.02457112522</v>
      </c>
      <c r="AM33" s="70">
        <f t="shared" si="10"/>
        <v>2.211632968</v>
      </c>
      <c r="AN33" s="71">
        <f t="shared" si="11"/>
        <v>455.1319866</v>
      </c>
      <c r="AO33" s="70">
        <f t="shared" si="12"/>
        <v>0.9430076438</v>
      </c>
      <c r="AP33" s="70">
        <f t="shared" si="13"/>
        <v>1.910796068</v>
      </c>
      <c r="AQ33" s="71">
        <f t="shared" si="14"/>
        <v>390.0670468</v>
      </c>
      <c r="AR33" s="70">
        <f t="shared" si="15"/>
        <v>0.791352513</v>
      </c>
      <c r="AS33" s="71">
        <f t="shared" si="16"/>
        <v>-65.06493979</v>
      </c>
      <c r="AT33" s="73">
        <f t="shared" si="17"/>
        <v>0.2119584673</v>
      </c>
      <c r="AU33" s="75">
        <f t="shared" si="18"/>
        <v>0.01766681808</v>
      </c>
      <c r="AV33" s="76">
        <f t="shared" si="19"/>
        <v>0.02111897165</v>
      </c>
      <c r="AW33" s="77">
        <f t="shared" si="20"/>
        <v>1.217536163</v>
      </c>
      <c r="AX33" s="78">
        <f t="shared" si="21"/>
        <v>953.9796962</v>
      </c>
      <c r="AY33" s="79">
        <f t="shared" si="22"/>
        <v>1</v>
      </c>
      <c r="AZ33" s="80">
        <f t="shared" si="23"/>
        <v>1.259461634</v>
      </c>
      <c r="BA33" s="81">
        <f t="shared" si="24"/>
        <v>967.0882516</v>
      </c>
      <c r="BB33" s="79">
        <f t="shared" si="25"/>
        <v>0.7713216285</v>
      </c>
      <c r="BC33" s="82">
        <f t="shared" si="26"/>
        <v>-0.2286783715</v>
      </c>
      <c r="BD33" s="83">
        <f t="shared" si="27"/>
        <v>0.06387675504</v>
      </c>
      <c r="BE33" s="91">
        <f t="shared" si="28"/>
        <v>0.01945384231</v>
      </c>
      <c r="BF33" s="90">
        <f t="shared" si="29"/>
        <v>0.01993500147</v>
      </c>
      <c r="BG33" s="86">
        <f>(0.95*BF33)+0.05*'3. CÁLCULO DO IQE IAE'!H30</f>
        <v>0.02043636903</v>
      </c>
      <c r="BH33" s="87">
        <f t="shared" si="30"/>
        <v>0.02043636903</v>
      </c>
      <c r="BI33" s="88">
        <f t="shared" si="31"/>
        <v>0.003678546425</v>
      </c>
    </row>
    <row r="34" ht="9.75" customHeight="1">
      <c r="A34" s="57">
        <v>280310.0</v>
      </c>
      <c r="B34" s="58" t="s">
        <v>48</v>
      </c>
      <c r="C34" s="59">
        <v>93.98</v>
      </c>
      <c r="D34" s="60">
        <v>0.9538461538461539</v>
      </c>
      <c r="E34" s="61">
        <v>0.9538461538461539</v>
      </c>
      <c r="F34" s="60">
        <v>0.8857142857142857</v>
      </c>
      <c r="G34" s="61">
        <v>0.8857142857142857</v>
      </c>
      <c r="H34" s="62">
        <v>176.5</v>
      </c>
      <c r="I34" s="62">
        <v>178.1</v>
      </c>
      <c r="J34" s="63">
        <v>173.330612244898</v>
      </c>
      <c r="K34" s="63">
        <v>171.840136054422</v>
      </c>
      <c r="L34" s="60">
        <v>0.529</v>
      </c>
      <c r="M34" s="60">
        <v>0.063</v>
      </c>
      <c r="N34" s="60">
        <v>0.221</v>
      </c>
      <c r="O34" s="60">
        <v>0.24</v>
      </c>
      <c r="P34" s="60">
        <v>0.642176870748299</v>
      </c>
      <c r="Q34" s="60">
        <v>0.091156462585034</v>
      </c>
      <c r="R34" s="60">
        <v>0.357823129251701</v>
      </c>
      <c r="S34" s="60">
        <v>0.289795918367347</v>
      </c>
      <c r="T34" s="64">
        <v>0.8611111111111112</v>
      </c>
      <c r="U34" s="65">
        <v>765.1</v>
      </c>
      <c r="V34" s="66">
        <v>0.165</v>
      </c>
      <c r="W34" s="66">
        <v>0.691</v>
      </c>
      <c r="X34" s="67">
        <v>0.14400000000000002</v>
      </c>
      <c r="Y34" s="68">
        <v>0.8333333333333334</v>
      </c>
      <c r="Z34" s="69">
        <v>782.766758241758</v>
      </c>
      <c r="AA34" s="66">
        <v>0.048076923076923</v>
      </c>
      <c r="AB34" s="66">
        <v>0.706043956043956</v>
      </c>
      <c r="AC34" s="67">
        <v>0.245879120879121</v>
      </c>
      <c r="AD34" s="70">
        <f t="shared" si="1"/>
        <v>0.2506734529</v>
      </c>
      <c r="AE34" s="71">
        <f t="shared" si="2"/>
        <v>42.20183993</v>
      </c>
      <c r="AF34" s="70">
        <f t="shared" si="3"/>
        <v>0.0740042898</v>
      </c>
      <c r="AG34" s="70">
        <f t="shared" si="4"/>
        <v>0.1524441901</v>
      </c>
      <c r="AH34" s="71">
        <f t="shared" si="5"/>
        <v>23.40344539</v>
      </c>
      <c r="AI34" s="70">
        <f t="shared" si="6"/>
        <v>0</v>
      </c>
      <c r="AJ34" s="72">
        <f t="shared" si="7"/>
        <v>-18.79839454</v>
      </c>
      <c r="AK34" s="73">
        <f t="shared" si="8"/>
        <v>0.0903884587</v>
      </c>
      <c r="AL34" s="74">
        <f t="shared" si="9"/>
        <v>0.001424858995</v>
      </c>
      <c r="AM34" s="70">
        <f t="shared" si="10"/>
        <v>0.9330787216</v>
      </c>
      <c r="AN34" s="71">
        <f t="shared" si="11"/>
        <v>158.5114132</v>
      </c>
      <c r="AO34" s="70">
        <f t="shared" si="12"/>
        <v>0.1511442046</v>
      </c>
      <c r="AP34" s="70">
        <f t="shared" si="13"/>
        <v>0.6860429656</v>
      </c>
      <c r="AQ34" s="71">
        <f t="shared" si="14"/>
        <v>104.4166061</v>
      </c>
      <c r="AR34" s="70">
        <f t="shared" si="15"/>
        <v>0.06637997857</v>
      </c>
      <c r="AS34" s="71">
        <f t="shared" si="16"/>
        <v>-54.09480714</v>
      </c>
      <c r="AT34" s="73">
        <f t="shared" si="17"/>
        <v>0.2394436036</v>
      </c>
      <c r="AU34" s="75">
        <f t="shared" si="18"/>
        <v>0.004962632771</v>
      </c>
      <c r="AV34" s="76">
        <f t="shared" si="19"/>
        <v>0.003193745883</v>
      </c>
      <c r="AW34" s="77">
        <f t="shared" si="20"/>
        <v>0.2354344193</v>
      </c>
      <c r="AX34" s="78">
        <f t="shared" si="21"/>
        <v>155.1126972</v>
      </c>
      <c r="AY34" s="79">
        <f t="shared" si="22"/>
        <v>0.11909543</v>
      </c>
      <c r="AZ34" s="80">
        <f t="shared" si="23"/>
        <v>0.3935861209</v>
      </c>
      <c r="BA34" s="81">
        <f t="shared" si="24"/>
        <v>256.7384433</v>
      </c>
      <c r="BB34" s="79">
        <f t="shared" si="25"/>
        <v>0.1236855982</v>
      </c>
      <c r="BC34" s="82">
        <f t="shared" si="26"/>
        <v>0.004590168263</v>
      </c>
      <c r="BD34" s="83">
        <f t="shared" si="27"/>
        <v>0.3377739556</v>
      </c>
      <c r="BE34" s="91">
        <f t="shared" si="28"/>
        <v>0.009328020076</v>
      </c>
      <c r="BF34" s="90">
        <f t="shared" si="29"/>
        <v>0.006767858569</v>
      </c>
      <c r="BG34" s="86">
        <f>(0.95*BF34)+0.05*'3. CÁLCULO DO IQE IAE'!H31</f>
        <v>0.00642946564</v>
      </c>
      <c r="BH34" s="87">
        <f t="shared" si="30"/>
        <v>0.00642946564</v>
      </c>
      <c r="BI34" s="88">
        <f t="shared" si="31"/>
        <v>0.001157303815</v>
      </c>
    </row>
    <row r="35" ht="9.75" customHeight="1">
      <c r="A35" s="57">
        <v>280320.0</v>
      </c>
      <c r="B35" s="58" t="s">
        <v>49</v>
      </c>
      <c r="C35" s="59">
        <v>95.68</v>
      </c>
      <c r="D35" s="60">
        <v>0.9595744680851064</v>
      </c>
      <c r="E35" s="61">
        <v>0.9595744680851064</v>
      </c>
      <c r="F35" s="60">
        <v>0.9352331606217616</v>
      </c>
      <c r="G35" s="61">
        <v>0.9352331606217616</v>
      </c>
      <c r="H35" s="62">
        <v>176.3</v>
      </c>
      <c r="I35" s="62">
        <v>179.1</v>
      </c>
      <c r="J35" s="63">
        <v>192.067705576869</v>
      </c>
      <c r="K35" s="63">
        <v>187.473988353579</v>
      </c>
      <c r="L35" s="60">
        <v>0.514</v>
      </c>
      <c r="M35" s="60">
        <v>0.047</v>
      </c>
      <c r="N35" s="60">
        <v>0.213</v>
      </c>
      <c r="O35" s="60">
        <v>0.245</v>
      </c>
      <c r="P35" s="60">
        <v>0.324441976190066</v>
      </c>
      <c r="Q35" s="60">
        <v>0.194842583731278</v>
      </c>
      <c r="R35" s="60">
        <v>0.187749050196288</v>
      </c>
      <c r="S35" s="60">
        <v>0.3514173285793235</v>
      </c>
      <c r="T35" s="64">
        <v>0.9043715846994536</v>
      </c>
      <c r="U35" s="65">
        <v>758.8</v>
      </c>
      <c r="V35" s="66">
        <v>0.257</v>
      </c>
      <c r="W35" s="66">
        <v>0.54</v>
      </c>
      <c r="X35" s="67">
        <v>0.203</v>
      </c>
      <c r="Y35" s="68">
        <v>0.8690176322418136</v>
      </c>
      <c r="Z35" s="69">
        <v>780.17428765417</v>
      </c>
      <c r="AA35" s="66">
        <v>0.103797938618501</v>
      </c>
      <c r="AB35" s="66">
        <v>0.591764151738444</v>
      </c>
      <c r="AC35" s="67">
        <v>0.304437909643056</v>
      </c>
      <c r="AD35" s="70">
        <f t="shared" si="1"/>
        <v>0.258920181</v>
      </c>
      <c r="AE35" s="71">
        <f t="shared" si="2"/>
        <v>43.80229827</v>
      </c>
      <c r="AF35" s="70">
        <f t="shared" si="3"/>
        <v>0.08083574242</v>
      </c>
      <c r="AG35" s="70">
        <f t="shared" si="4"/>
        <v>0.6515484227</v>
      </c>
      <c r="AH35" s="71">
        <f t="shared" si="5"/>
        <v>117.036397</v>
      </c>
      <c r="AI35" s="70">
        <f t="shared" si="6"/>
        <v>0.2505466699</v>
      </c>
      <c r="AJ35" s="72">
        <f t="shared" si="7"/>
        <v>73.23409872</v>
      </c>
      <c r="AK35" s="73">
        <f t="shared" si="8"/>
        <v>0.4689534602</v>
      </c>
      <c r="AL35" s="74">
        <f t="shared" si="9"/>
        <v>0.01284737206</v>
      </c>
      <c r="AM35" s="70">
        <f t="shared" si="10"/>
        <v>0.9600374342</v>
      </c>
      <c r="AN35" s="71">
        <f t="shared" si="11"/>
        <v>164.9918292</v>
      </c>
      <c r="AO35" s="70">
        <f t="shared" si="12"/>
        <v>0.1684444357</v>
      </c>
      <c r="AP35" s="70">
        <f t="shared" si="13"/>
        <v>1.204923355</v>
      </c>
      <c r="AQ35" s="71">
        <f t="shared" si="14"/>
        <v>211.26149</v>
      </c>
      <c r="AR35" s="70">
        <f t="shared" si="15"/>
        <v>0.3375491953</v>
      </c>
      <c r="AS35" s="71">
        <f t="shared" si="16"/>
        <v>46.2696608</v>
      </c>
      <c r="AT35" s="73">
        <f t="shared" si="17"/>
        <v>0.4909019188</v>
      </c>
      <c r="AU35" s="75">
        <f t="shared" si="18"/>
        <v>0.01382450343</v>
      </c>
      <c r="AV35" s="76">
        <f t="shared" si="19"/>
        <v>0.01333593775</v>
      </c>
      <c r="AW35" s="77">
        <f t="shared" si="20"/>
        <v>0.2730583915</v>
      </c>
      <c r="AX35" s="78">
        <f t="shared" si="21"/>
        <v>187.3828147</v>
      </c>
      <c r="AY35" s="79">
        <f t="shared" si="22"/>
        <v>0.1546794433</v>
      </c>
      <c r="AZ35" s="80">
        <f t="shared" si="23"/>
        <v>0.5000066469</v>
      </c>
      <c r="BA35" s="81">
        <f t="shared" si="24"/>
        <v>338.9971126</v>
      </c>
      <c r="BB35" s="79">
        <f t="shared" si="25"/>
        <v>0.1986819978</v>
      </c>
      <c r="BC35" s="82">
        <f t="shared" si="26"/>
        <v>0.0440025545</v>
      </c>
      <c r="BD35" s="83">
        <f t="shared" si="27"/>
        <v>0.3840508444</v>
      </c>
      <c r="BE35" s="91">
        <f t="shared" si="28"/>
        <v>0.01197900726</v>
      </c>
      <c r="BF35" s="90">
        <f t="shared" si="29"/>
        <v>0.01266939773</v>
      </c>
      <c r="BG35" s="86">
        <f>(0.95*BF35)+0.05*'3. CÁLCULO DO IQE IAE'!H32</f>
        <v>0.01262665683</v>
      </c>
      <c r="BH35" s="87">
        <f t="shared" si="30"/>
        <v>0.01262665683</v>
      </c>
      <c r="BI35" s="88">
        <f t="shared" si="31"/>
        <v>0.002272798229</v>
      </c>
    </row>
    <row r="36" ht="9.75" customHeight="1">
      <c r="A36" s="57">
        <v>280330.0</v>
      </c>
      <c r="B36" s="58" t="s">
        <v>50</v>
      </c>
      <c r="C36" s="59">
        <v>94.72</v>
      </c>
      <c r="D36" s="60">
        <v>0.9678899082568807</v>
      </c>
      <c r="E36" s="61">
        <v>0.9678899082568807</v>
      </c>
      <c r="F36" s="60">
        <v>0.96</v>
      </c>
      <c r="G36" s="61">
        <v>0.96</v>
      </c>
      <c r="H36" s="62">
        <v>187.1</v>
      </c>
      <c r="I36" s="62">
        <v>190.6</v>
      </c>
      <c r="J36" s="63">
        <v>206.108473269547</v>
      </c>
      <c r="K36" s="63">
        <v>192.444545533662</v>
      </c>
      <c r="L36" s="60">
        <v>0.365</v>
      </c>
      <c r="M36" s="60">
        <v>0.11599999999999999</v>
      </c>
      <c r="N36" s="60">
        <v>0.198</v>
      </c>
      <c r="O36" s="60">
        <v>0.4</v>
      </c>
      <c r="P36" s="60">
        <v>0.22926604518299</v>
      </c>
      <c r="Q36" s="60">
        <v>0.3134560942771292</v>
      </c>
      <c r="R36" s="60">
        <v>0.192921024475399</v>
      </c>
      <c r="S36" s="60">
        <v>0.39640522373924303</v>
      </c>
      <c r="T36" s="64">
        <v>0.99375</v>
      </c>
      <c r="U36" s="65">
        <v>780.5</v>
      </c>
      <c r="V36" s="66">
        <v>0.17600000000000002</v>
      </c>
      <c r="W36" s="66">
        <v>0.409</v>
      </c>
      <c r="X36" s="67">
        <v>0.415</v>
      </c>
      <c r="Y36" s="68">
        <v>0.9881656804733728</v>
      </c>
      <c r="Z36" s="69">
        <v>786.432603550296</v>
      </c>
      <c r="AA36" s="66">
        <v>0.131952662721894</v>
      </c>
      <c r="AB36" s="66">
        <v>0.442603550295858</v>
      </c>
      <c r="AC36" s="67">
        <v>0.425443786982249</v>
      </c>
      <c r="AD36" s="70">
        <f t="shared" si="1"/>
        <v>0.5021989956</v>
      </c>
      <c r="AE36" s="71">
        <f t="shared" si="2"/>
        <v>90.94432187</v>
      </c>
      <c r="AF36" s="70">
        <f t="shared" si="3"/>
        <v>0.2820584131</v>
      </c>
      <c r="AG36" s="70">
        <f t="shared" si="4"/>
        <v>1.024802331</v>
      </c>
      <c r="AH36" s="71">
        <f t="shared" si="5"/>
        <v>202.7716261</v>
      </c>
      <c r="AI36" s="70">
        <f t="shared" si="6"/>
        <v>0.4799603087</v>
      </c>
      <c r="AJ36" s="72">
        <f t="shared" si="7"/>
        <v>111.8273042</v>
      </c>
      <c r="AK36" s="73">
        <f t="shared" si="8"/>
        <v>0.6277021409</v>
      </c>
      <c r="AL36" s="74">
        <f t="shared" si="9"/>
        <v>0.02034465097</v>
      </c>
      <c r="AM36" s="70">
        <f t="shared" si="10"/>
        <v>1.26067984</v>
      </c>
      <c r="AN36" s="71">
        <f t="shared" si="11"/>
        <v>232.5699856</v>
      </c>
      <c r="AO36" s="70">
        <f t="shared" si="12"/>
        <v>0.3488522567</v>
      </c>
      <c r="AP36" s="70">
        <f t="shared" si="13"/>
        <v>1.270149956</v>
      </c>
      <c r="AQ36" s="71">
        <f t="shared" si="14"/>
        <v>234.6560939</v>
      </c>
      <c r="AR36" s="70">
        <f t="shared" si="15"/>
        <v>0.3969240215</v>
      </c>
      <c r="AS36" s="71">
        <f t="shared" si="16"/>
        <v>2.08610831</v>
      </c>
      <c r="AT36" s="73">
        <f t="shared" si="17"/>
        <v>0.3802021672</v>
      </c>
      <c r="AU36" s="75">
        <f t="shared" si="18"/>
        <v>0.01316203845</v>
      </c>
      <c r="AV36" s="76">
        <f t="shared" si="19"/>
        <v>0.01675334471</v>
      </c>
      <c r="AW36" s="77">
        <f t="shared" si="20"/>
        <v>0.662036594</v>
      </c>
      <c r="AX36" s="78">
        <f t="shared" si="21"/>
        <v>513.4900644</v>
      </c>
      <c r="AY36" s="79">
        <f t="shared" si="22"/>
        <v>0.5142754298</v>
      </c>
      <c r="AZ36" s="80">
        <f t="shared" si="23"/>
        <v>0.7407891565</v>
      </c>
      <c r="BA36" s="81">
        <f t="shared" si="24"/>
        <v>575.6862984</v>
      </c>
      <c r="BB36" s="79">
        <f t="shared" si="25"/>
        <v>0.4144748971</v>
      </c>
      <c r="BC36" s="82">
        <f t="shared" si="26"/>
        <v>-0.09980053265</v>
      </c>
      <c r="BD36" s="83">
        <f t="shared" si="27"/>
        <v>0.2152014014</v>
      </c>
      <c r="BE36" s="91">
        <f t="shared" si="28"/>
        <v>0.01388225166</v>
      </c>
      <c r="BF36" s="90">
        <f t="shared" si="29"/>
        <v>0.01515204314</v>
      </c>
      <c r="BG36" s="86">
        <f>(0.95*BF36)+0.05*'3. CÁLCULO DO IQE IAE'!H33</f>
        <v>0.01512786468</v>
      </c>
      <c r="BH36" s="87">
        <f t="shared" si="30"/>
        <v>0.01512786468</v>
      </c>
      <c r="BI36" s="88">
        <f t="shared" si="31"/>
        <v>0.002723015643</v>
      </c>
    </row>
    <row r="37" ht="9.75" customHeight="1">
      <c r="A37" s="57">
        <v>280340.0</v>
      </c>
      <c r="B37" s="58" t="s">
        <v>51</v>
      </c>
      <c r="C37" s="59">
        <v>91.92</v>
      </c>
      <c r="D37" s="60">
        <v>0.9661016949152542</v>
      </c>
      <c r="E37" s="61">
        <v>0.9661016949152542</v>
      </c>
      <c r="F37" s="60">
        <v>0.9766355140186916</v>
      </c>
      <c r="G37" s="61">
        <v>0.9719626168224299</v>
      </c>
      <c r="H37" s="62">
        <v>179.9</v>
      </c>
      <c r="I37" s="62">
        <v>179.6</v>
      </c>
      <c r="J37" s="63">
        <v>197.12530188545</v>
      </c>
      <c r="K37" s="63">
        <v>190.652456705779</v>
      </c>
      <c r="L37" s="60">
        <v>0.434</v>
      </c>
      <c r="M37" s="60">
        <v>0.071</v>
      </c>
      <c r="N37" s="60">
        <v>0.24</v>
      </c>
      <c r="O37" s="60">
        <v>0.233</v>
      </c>
      <c r="P37" s="60">
        <v>0.340105503887788</v>
      </c>
      <c r="Q37" s="60">
        <v>0.2329011536311428</v>
      </c>
      <c r="R37" s="60">
        <v>0.216923909602443</v>
      </c>
      <c r="S37" s="60">
        <v>0.377515190506827</v>
      </c>
      <c r="T37" s="64">
        <v>0.9542857142857143</v>
      </c>
      <c r="U37" s="65">
        <v>758.1</v>
      </c>
      <c r="V37" s="66">
        <v>0.29</v>
      </c>
      <c r="W37" s="66">
        <v>0.48200000000000004</v>
      </c>
      <c r="X37" s="67">
        <v>0.228</v>
      </c>
      <c r="Y37" s="68">
        <v>0.9927536231884058</v>
      </c>
      <c r="Z37" s="69">
        <v>774.571574440053</v>
      </c>
      <c r="AA37" s="66">
        <v>0.169301712779974</v>
      </c>
      <c r="AB37" s="66">
        <v>0.525691699604743</v>
      </c>
      <c r="AC37" s="67">
        <v>0.305006587615283</v>
      </c>
      <c r="AD37" s="70">
        <f t="shared" si="1"/>
        <v>0.3674614666</v>
      </c>
      <c r="AE37" s="71">
        <f t="shared" si="2"/>
        <v>63.86542571</v>
      </c>
      <c r="AF37" s="70">
        <f t="shared" si="3"/>
        <v>0.1664739009</v>
      </c>
      <c r="AG37" s="70">
        <f t="shared" si="4"/>
        <v>0.6619200405</v>
      </c>
      <c r="AH37" s="71">
        <f t="shared" si="5"/>
        <v>127.4325619</v>
      </c>
      <c r="AI37" s="70">
        <f t="shared" si="6"/>
        <v>0.2783651298</v>
      </c>
      <c r="AJ37" s="72">
        <f t="shared" si="7"/>
        <v>63.56713622</v>
      </c>
      <c r="AK37" s="73">
        <f t="shared" si="8"/>
        <v>0.4291895296</v>
      </c>
      <c r="AL37" s="74">
        <f t="shared" si="9"/>
        <v>0.01282620955</v>
      </c>
      <c r="AM37" s="70">
        <f t="shared" si="10"/>
        <v>0.8781189264</v>
      </c>
      <c r="AN37" s="71">
        <f t="shared" si="11"/>
        <v>152.3640521</v>
      </c>
      <c r="AO37" s="70">
        <f t="shared" si="12"/>
        <v>0.1347331024</v>
      </c>
      <c r="AP37" s="70">
        <f t="shared" si="13"/>
        <v>1.163591985</v>
      </c>
      <c r="AQ37" s="71">
        <f t="shared" si="14"/>
        <v>215.6218107</v>
      </c>
      <c r="AR37" s="70">
        <f t="shared" si="15"/>
        <v>0.3486155627</v>
      </c>
      <c r="AS37" s="71">
        <f t="shared" si="16"/>
        <v>63.25775859</v>
      </c>
      <c r="AT37" s="73">
        <f t="shared" si="17"/>
        <v>0.5334647754</v>
      </c>
      <c r="AU37" s="75">
        <f t="shared" si="18"/>
        <v>0.01469336367</v>
      </c>
      <c r="AV37" s="76">
        <f t="shared" si="19"/>
        <v>0.01375978661</v>
      </c>
      <c r="AW37" s="77">
        <f t="shared" si="20"/>
        <v>0.2795770638</v>
      </c>
      <c r="AX37" s="78">
        <f t="shared" si="21"/>
        <v>202.2583494</v>
      </c>
      <c r="AY37" s="79">
        <f t="shared" si="22"/>
        <v>0.1710825823</v>
      </c>
      <c r="AZ37" s="80">
        <f t="shared" si="23"/>
        <v>0.4630374075</v>
      </c>
      <c r="BA37" s="81">
        <f t="shared" si="24"/>
        <v>356.05666</v>
      </c>
      <c r="BB37" s="79">
        <f t="shared" si="25"/>
        <v>0.21423543</v>
      </c>
      <c r="BC37" s="82">
        <f t="shared" si="26"/>
        <v>0.04315284763</v>
      </c>
      <c r="BD37" s="83">
        <f t="shared" si="27"/>
        <v>0.383053143</v>
      </c>
      <c r="BE37" s="91">
        <f t="shared" si="28"/>
        <v>0.01232795976</v>
      </c>
      <c r="BF37" s="90">
        <f t="shared" si="29"/>
        <v>0.01300793378</v>
      </c>
      <c r="BG37" s="86">
        <f>(0.95*BF37)+0.05*'3. CÁLCULO DO IQE IAE'!H34</f>
        <v>0.01294748565</v>
      </c>
      <c r="BH37" s="87">
        <f t="shared" si="30"/>
        <v>0.01294748565</v>
      </c>
      <c r="BI37" s="88">
        <f t="shared" si="31"/>
        <v>0.002330547416</v>
      </c>
    </row>
    <row r="38" ht="9.75" customHeight="1">
      <c r="A38" s="57">
        <v>280350.0</v>
      </c>
      <c r="B38" s="58" t="s">
        <v>52</v>
      </c>
      <c r="C38" s="59">
        <v>93.72</v>
      </c>
      <c r="D38" s="60">
        <v>0.916955017301038</v>
      </c>
      <c r="E38" s="61">
        <v>0.916955017301038</v>
      </c>
      <c r="F38" s="60">
        <v>0.9204819277108434</v>
      </c>
      <c r="G38" s="61">
        <v>0.9204819277108434</v>
      </c>
      <c r="H38" s="62">
        <v>184.3</v>
      </c>
      <c r="I38" s="62">
        <v>185.4</v>
      </c>
      <c r="J38" s="63">
        <v>196.89364142941</v>
      </c>
      <c r="K38" s="63">
        <v>190.764652492133</v>
      </c>
      <c r="L38" s="60">
        <v>0.429</v>
      </c>
      <c r="M38" s="60">
        <v>0.129</v>
      </c>
      <c r="N38" s="60">
        <v>0.24100000000000002</v>
      </c>
      <c r="O38" s="60">
        <v>0.318</v>
      </c>
      <c r="P38" s="60">
        <v>0.348550920263621</v>
      </c>
      <c r="Q38" s="60">
        <v>0.2702257451178654</v>
      </c>
      <c r="R38" s="60">
        <v>0.221991427028161</v>
      </c>
      <c r="S38" s="60">
        <v>0.42055477503776395</v>
      </c>
      <c r="T38" s="64">
        <v>0.9285714285714286</v>
      </c>
      <c r="U38" s="65">
        <v>771.0</v>
      </c>
      <c r="V38" s="66">
        <v>0.217</v>
      </c>
      <c r="W38" s="66">
        <v>0.45399999999999996</v>
      </c>
      <c r="X38" s="67">
        <v>0.32899999999999996</v>
      </c>
      <c r="Y38" s="68">
        <v>0.9092240117130308</v>
      </c>
      <c r="Z38" s="69">
        <v>773.361111946083</v>
      </c>
      <c r="AA38" s="66">
        <v>0.163257330146079</v>
      </c>
      <c r="AB38" s="66">
        <v>0.533593865434149</v>
      </c>
      <c r="AC38" s="67">
        <v>0.303148804419773</v>
      </c>
      <c r="AD38" s="70">
        <f t="shared" si="1"/>
        <v>0.4155852263</v>
      </c>
      <c r="AE38" s="71">
        <f t="shared" si="2"/>
        <v>70.23174622</v>
      </c>
      <c r="AF38" s="70">
        <f t="shared" si="3"/>
        <v>0.1936481271</v>
      </c>
      <c r="AG38" s="70">
        <f t="shared" si="4"/>
        <v>0.6847353851</v>
      </c>
      <c r="AH38" s="71">
        <f t="shared" si="5"/>
        <v>124.0994134</v>
      </c>
      <c r="AI38" s="70">
        <f t="shared" si="6"/>
        <v>0.2694461622</v>
      </c>
      <c r="AJ38" s="72">
        <f t="shared" si="7"/>
        <v>53.86766721</v>
      </c>
      <c r="AK38" s="73">
        <f t="shared" si="8"/>
        <v>0.3892918872</v>
      </c>
      <c r="AL38" s="74">
        <f t="shared" si="9"/>
        <v>0.01200308969</v>
      </c>
      <c r="AM38" s="70">
        <f t="shared" si="10"/>
        <v>1.000724131</v>
      </c>
      <c r="AN38" s="71">
        <f t="shared" si="11"/>
        <v>170.126565</v>
      </c>
      <c r="AO38" s="70">
        <f t="shared" si="12"/>
        <v>0.1821522156</v>
      </c>
      <c r="AP38" s="70">
        <f t="shared" si="13"/>
        <v>1.221475425</v>
      </c>
      <c r="AQ38" s="71">
        <f t="shared" si="14"/>
        <v>214.4854842</v>
      </c>
      <c r="AR38" s="70">
        <f t="shared" si="15"/>
        <v>0.3457315991</v>
      </c>
      <c r="AS38" s="71">
        <f t="shared" si="16"/>
        <v>44.35891923</v>
      </c>
      <c r="AT38" s="73">
        <f t="shared" si="17"/>
        <v>0.4861146483</v>
      </c>
      <c r="AU38" s="75">
        <f t="shared" si="18"/>
        <v>0.01389758764</v>
      </c>
      <c r="AV38" s="76">
        <f t="shared" si="19"/>
        <v>0.01295033866</v>
      </c>
      <c r="AW38" s="77">
        <f t="shared" si="20"/>
        <v>0.4629433934</v>
      </c>
      <c r="AX38" s="78">
        <f t="shared" si="21"/>
        <v>331.4344023</v>
      </c>
      <c r="AY38" s="79">
        <f t="shared" si="22"/>
        <v>0.3135240345</v>
      </c>
      <c r="AZ38" s="80">
        <f t="shared" si="23"/>
        <v>0.4640107298</v>
      </c>
      <c r="BA38" s="81">
        <f t="shared" si="24"/>
        <v>326.2730853</v>
      </c>
      <c r="BB38" s="79">
        <f t="shared" si="25"/>
        <v>0.187081321</v>
      </c>
      <c r="BC38" s="82">
        <f t="shared" si="26"/>
        <v>-0.1264427134</v>
      </c>
      <c r="BD38" s="83">
        <f t="shared" si="27"/>
        <v>0.18391892</v>
      </c>
      <c r="BE38" s="91">
        <f t="shared" si="28"/>
        <v>0.007911044949</v>
      </c>
      <c r="BF38" s="90">
        <f t="shared" si="29"/>
        <v>0.0104479934</v>
      </c>
      <c r="BG38" s="86">
        <f>(0.95*BF38)+0.05*'3. CÁLCULO DO IQE IAE'!H35</f>
        <v>0.01063519077</v>
      </c>
      <c r="BH38" s="87">
        <f t="shared" si="30"/>
        <v>0.01063519077</v>
      </c>
      <c r="BI38" s="88">
        <f t="shared" si="31"/>
        <v>0.001914334338</v>
      </c>
    </row>
    <row r="39" ht="9.75" customHeight="1">
      <c r="A39" s="57">
        <v>280360.0</v>
      </c>
      <c r="B39" s="58" t="s">
        <v>53</v>
      </c>
      <c r="C39" s="59">
        <v>91.84</v>
      </c>
      <c r="D39" s="60">
        <v>0.8873239436619719</v>
      </c>
      <c r="E39" s="61">
        <v>0.8873239436619719</v>
      </c>
      <c r="F39" s="60">
        <v>0.9264705882352942</v>
      </c>
      <c r="G39" s="61">
        <v>0.9313725490196079</v>
      </c>
      <c r="H39" s="62">
        <v>176.6</v>
      </c>
      <c r="I39" s="62">
        <v>178.2</v>
      </c>
      <c r="J39" s="63">
        <v>185.982727234243</v>
      </c>
      <c r="K39" s="63">
        <v>181.92487963479</v>
      </c>
      <c r="L39" s="60">
        <v>0.5329999999999999</v>
      </c>
      <c r="M39" s="60">
        <v>0.08800000000000001</v>
      </c>
      <c r="N39" s="60">
        <v>0.209</v>
      </c>
      <c r="O39" s="60">
        <v>0.26</v>
      </c>
      <c r="P39" s="60">
        <v>0.406902978940496</v>
      </c>
      <c r="Q39" s="60">
        <v>0.1639712770271351</v>
      </c>
      <c r="R39" s="60">
        <v>0.2899654793935</v>
      </c>
      <c r="S39" s="60">
        <v>0.34709684179478484</v>
      </c>
      <c r="T39" s="64">
        <v>0.8238095238095238</v>
      </c>
      <c r="U39" s="65">
        <v>750.0</v>
      </c>
      <c r="V39" s="66">
        <v>0.305</v>
      </c>
      <c r="W39" s="66">
        <v>0.547</v>
      </c>
      <c r="X39" s="67">
        <v>0.149</v>
      </c>
      <c r="Y39" s="68">
        <v>0.8811475409836066</v>
      </c>
      <c r="Z39" s="69">
        <v>769.854544624172</v>
      </c>
      <c r="AA39" s="66">
        <v>0.149394834329109</v>
      </c>
      <c r="AB39" s="66">
        <v>0.593817563133455</v>
      </c>
      <c r="AC39" s="67">
        <v>0.256787602537434</v>
      </c>
      <c r="AD39" s="70">
        <f t="shared" si="1"/>
        <v>0.2581615452</v>
      </c>
      <c r="AE39" s="71">
        <f t="shared" si="2"/>
        <v>40.45427774</v>
      </c>
      <c r="AF39" s="70">
        <f t="shared" si="3"/>
        <v>0.06654493393</v>
      </c>
      <c r="AG39" s="70">
        <f t="shared" si="4"/>
        <v>0.4765802189</v>
      </c>
      <c r="AH39" s="71">
        <f t="shared" si="5"/>
        <v>82.11835879</v>
      </c>
      <c r="AI39" s="70">
        <f t="shared" si="6"/>
        <v>0.1571116341</v>
      </c>
      <c r="AJ39" s="72">
        <f t="shared" si="7"/>
        <v>41.66408105</v>
      </c>
      <c r="AK39" s="73">
        <f t="shared" si="8"/>
        <v>0.339093849</v>
      </c>
      <c r="AL39" s="74">
        <f t="shared" si="9"/>
        <v>0.008766027174</v>
      </c>
      <c r="AM39" s="70">
        <f t="shared" si="10"/>
        <v>0.9933311556</v>
      </c>
      <c r="AN39" s="71">
        <f t="shared" si="11"/>
        <v>157.0666416</v>
      </c>
      <c r="AO39" s="70">
        <f t="shared" si="12"/>
        <v>0.147287217</v>
      </c>
      <c r="AP39" s="70">
        <f t="shared" si="13"/>
        <v>0.9148640531</v>
      </c>
      <c r="AQ39" s="71">
        <f t="shared" si="14"/>
        <v>155.0144178</v>
      </c>
      <c r="AR39" s="70">
        <f t="shared" si="15"/>
        <v>0.1947957572</v>
      </c>
      <c r="AS39" s="71">
        <f t="shared" si="16"/>
        <v>-2.052223816</v>
      </c>
      <c r="AT39" s="73">
        <f t="shared" si="17"/>
        <v>0.3698337764</v>
      </c>
      <c r="AU39" s="75">
        <f t="shared" si="18"/>
        <v>0.009336866303</v>
      </c>
      <c r="AV39" s="76">
        <f t="shared" si="19"/>
        <v>0.009051446739</v>
      </c>
      <c r="AW39" s="77">
        <f t="shared" si="20"/>
        <v>0.2007671589</v>
      </c>
      <c r="AX39" s="78">
        <f t="shared" si="21"/>
        <v>124.0454232</v>
      </c>
      <c r="AY39" s="79">
        <f t="shared" si="22"/>
        <v>0.08483778287</v>
      </c>
      <c r="AZ39" s="80">
        <f t="shared" si="23"/>
        <v>0.3948471106</v>
      </c>
      <c r="BA39" s="81">
        <f t="shared" si="24"/>
        <v>267.846685</v>
      </c>
      <c r="BB39" s="79">
        <f t="shared" si="25"/>
        <v>0.1338131403</v>
      </c>
      <c r="BC39" s="82">
        <f t="shared" si="26"/>
        <v>0.04897535742</v>
      </c>
      <c r="BD39" s="83">
        <f t="shared" si="27"/>
        <v>0.3898897663</v>
      </c>
      <c r="BE39" s="91">
        <f t="shared" si="28"/>
        <v>0.0105554309</v>
      </c>
      <c r="BF39" s="90">
        <f t="shared" si="29"/>
        <v>0.01000234892</v>
      </c>
      <c r="BG39" s="86">
        <f>(0.95*BF39)+0.05*'3. CÁLCULO DO IQE IAE'!H36</f>
        <v>0.009912773429</v>
      </c>
      <c r="BH39" s="87">
        <f t="shared" si="30"/>
        <v>0.009912773429</v>
      </c>
      <c r="BI39" s="88">
        <f t="shared" si="31"/>
        <v>0.001784299217</v>
      </c>
    </row>
    <row r="40" ht="9.75" customHeight="1">
      <c r="A40" s="57">
        <v>280370.0</v>
      </c>
      <c r="B40" s="58" t="s">
        <v>54</v>
      </c>
      <c r="C40" s="59">
        <v>95.06</v>
      </c>
      <c r="D40" s="60">
        <v>0.8888888888888888</v>
      </c>
      <c r="E40" s="61">
        <v>0.8888888888888888</v>
      </c>
      <c r="F40" s="60">
        <v>1.0</v>
      </c>
      <c r="G40" s="61">
        <v>1.0</v>
      </c>
      <c r="H40" s="62">
        <v>181.2</v>
      </c>
      <c r="I40" s="62">
        <v>189.1</v>
      </c>
      <c r="J40" s="63">
        <v>182.453846153846</v>
      </c>
      <c r="K40" s="63">
        <v>170.684615384615</v>
      </c>
      <c r="L40" s="60">
        <v>0.41700000000000004</v>
      </c>
      <c r="M40" s="60">
        <v>0.083</v>
      </c>
      <c r="N40" s="60">
        <v>0.125</v>
      </c>
      <c r="O40" s="60">
        <v>0.5</v>
      </c>
      <c r="P40" s="60">
        <v>0.5</v>
      </c>
      <c r="Q40" s="60">
        <v>0.19230769230769248</v>
      </c>
      <c r="R40" s="60">
        <v>0.307692307692308</v>
      </c>
      <c r="S40" s="60">
        <v>0.307692307692308</v>
      </c>
      <c r="T40" s="64">
        <v>0.8703703703703703</v>
      </c>
      <c r="U40" s="65">
        <v>771.0</v>
      </c>
      <c r="V40" s="66">
        <v>0.17300000000000001</v>
      </c>
      <c r="W40" s="66">
        <v>0.47100000000000003</v>
      </c>
      <c r="X40" s="67">
        <v>0.35600000000000004</v>
      </c>
      <c r="Y40" s="68">
        <v>0.8888888888888888</v>
      </c>
      <c r="Z40" s="69">
        <v>772.295833333333</v>
      </c>
      <c r="AA40" s="66">
        <v>0.25</v>
      </c>
      <c r="AB40" s="66">
        <v>0.333333333333333</v>
      </c>
      <c r="AC40" s="67">
        <v>0.416666666666667</v>
      </c>
      <c r="AD40" s="70">
        <f t="shared" si="1"/>
        <v>0.3986520693</v>
      </c>
      <c r="AE40" s="71">
        <f t="shared" si="2"/>
        <v>64.20955997</v>
      </c>
      <c r="AF40" s="70">
        <f t="shared" si="3"/>
        <v>0.1679428156</v>
      </c>
      <c r="AG40" s="70">
        <f t="shared" si="4"/>
        <v>0.3553994083</v>
      </c>
      <c r="AH40" s="71">
        <f t="shared" si="5"/>
        <v>64.84398896</v>
      </c>
      <c r="AI40" s="70">
        <f t="shared" si="6"/>
        <v>0.1108882078</v>
      </c>
      <c r="AJ40" s="72">
        <f t="shared" si="7"/>
        <v>0.6344289969</v>
      </c>
      <c r="AK40" s="73">
        <f t="shared" si="8"/>
        <v>0.1703231275</v>
      </c>
      <c r="AL40" s="74">
        <f t="shared" si="9"/>
        <v>0.005099192264</v>
      </c>
      <c r="AM40" s="70">
        <f t="shared" si="10"/>
        <v>1.72265625</v>
      </c>
      <c r="AN40" s="71">
        <f t="shared" si="11"/>
        <v>289.559375</v>
      </c>
      <c r="AO40" s="70">
        <f t="shared" si="12"/>
        <v>0.5009921215</v>
      </c>
      <c r="AP40" s="70">
        <f t="shared" si="13"/>
        <v>0.8196141592</v>
      </c>
      <c r="AQ40" s="71">
        <f t="shared" si="14"/>
        <v>139.8955275</v>
      </c>
      <c r="AR40" s="70">
        <f t="shared" si="15"/>
        <v>0.1564244522</v>
      </c>
      <c r="AS40" s="71">
        <f t="shared" si="16"/>
        <v>-149.6638475</v>
      </c>
      <c r="AT40" s="73">
        <f t="shared" si="17"/>
        <v>0</v>
      </c>
      <c r="AU40" s="75">
        <f t="shared" si="18"/>
        <v>0.002834253975</v>
      </c>
      <c r="AV40" s="76">
        <f t="shared" si="19"/>
        <v>0.003966723119</v>
      </c>
      <c r="AW40" s="77">
        <f t="shared" si="20"/>
        <v>0.5501632537</v>
      </c>
      <c r="AX40" s="78">
        <f t="shared" si="21"/>
        <v>369.1901078</v>
      </c>
      <c r="AY40" s="79">
        <f t="shared" si="22"/>
        <v>0.3551569641</v>
      </c>
      <c r="AZ40" s="80">
        <f t="shared" si="23"/>
        <v>0.564453125</v>
      </c>
      <c r="BA40" s="81">
        <f t="shared" si="24"/>
        <v>387.488708</v>
      </c>
      <c r="BB40" s="79">
        <f t="shared" si="25"/>
        <v>0.2428924755</v>
      </c>
      <c r="BC40" s="82">
        <f t="shared" si="26"/>
        <v>-0.1122644886</v>
      </c>
      <c r="BD40" s="83">
        <f t="shared" si="27"/>
        <v>0.2005665833</v>
      </c>
      <c r="BE40" s="91">
        <f t="shared" si="28"/>
        <v>0.009546634611</v>
      </c>
      <c r="BF40" s="90">
        <f t="shared" si="29"/>
        <v>0.007232666754</v>
      </c>
      <c r="BG40" s="86">
        <f>(0.95*BF40)+0.05*'3. CÁLCULO DO IQE IAE'!H37</f>
        <v>0.007169359782</v>
      </c>
      <c r="BH40" s="87">
        <f t="shared" si="30"/>
        <v>0.007169359782</v>
      </c>
      <c r="BI40" s="88">
        <f t="shared" si="31"/>
        <v>0.001290484761</v>
      </c>
    </row>
    <row r="41" ht="9.75" customHeight="1">
      <c r="A41" s="57">
        <v>280380.0</v>
      </c>
      <c r="B41" s="58" t="s">
        <v>55</v>
      </c>
      <c r="C41" s="59">
        <v>97.5</v>
      </c>
      <c r="D41" s="60">
        <v>0.9491525423728814</v>
      </c>
      <c r="E41" s="61">
        <v>0.9491525423728814</v>
      </c>
      <c r="F41" s="60">
        <v>0.8656716417910447</v>
      </c>
      <c r="G41" s="61">
        <v>0.8656716417910447</v>
      </c>
      <c r="H41" s="62">
        <v>187.2</v>
      </c>
      <c r="I41" s="62">
        <v>191.1</v>
      </c>
      <c r="J41" s="63">
        <v>204.310613207547</v>
      </c>
      <c r="K41" s="63">
        <v>190.558608490566</v>
      </c>
      <c r="L41" s="60">
        <v>0.359</v>
      </c>
      <c r="M41" s="60">
        <v>0.10800000000000001</v>
      </c>
      <c r="N41" s="60">
        <v>0.233</v>
      </c>
      <c r="O41" s="60">
        <v>0.375</v>
      </c>
      <c r="P41" s="60">
        <v>0.294221698113208</v>
      </c>
      <c r="Q41" s="60">
        <v>0.3001179245283022</v>
      </c>
      <c r="R41" s="60">
        <v>0.170990566037736</v>
      </c>
      <c r="S41" s="60">
        <v>0.37971698113207497</v>
      </c>
      <c r="T41" s="64">
        <v>0.8823529411764706</v>
      </c>
      <c r="U41" s="65">
        <v>771.8</v>
      </c>
      <c r="V41" s="66">
        <v>0.33299999999999996</v>
      </c>
      <c r="W41" s="66">
        <v>0.276</v>
      </c>
      <c r="X41" s="67">
        <v>0.391</v>
      </c>
      <c r="Y41" s="68">
        <v>0.9710144927536232</v>
      </c>
      <c r="Z41" s="69">
        <v>779.333333333333</v>
      </c>
      <c r="AA41" s="66">
        <v>0.102448775612194</v>
      </c>
      <c r="AB41" s="66">
        <v>0.56671664167916</v>
      </c>
      <c r="AC41" s="67">
        <v>0.330834582708646</v>
      </c>
      <c r="AD41" s="70">
        <f t="shared" si="1"/>
        <v>0.504423812</v>
      </c>
      <c r="AE41" s="71">
        <f t="shared" si="2"/>
        <v>89.62670688</v>
      </c>
      <c r="AF41" s="70">
        <f t="shared" si="3"/>
        <v>0.276434259</v>
      </c>
      <c r="AG41" s="70">
        <f t="shared" si="4"/>
        <v>0.8419806226</v>
      </c>
      <c r="AH41" s="71">
        <f t="shared" si="5"/>
        <v>148.9176639</v>
      </c>
      <c r="AI41" s="70">
        <f t="shared" si="6"/>
        <v>0.3358557959</v>
      </c>
      <c r="AJ41" s="72">
        <f t="shared" si="7"/>
        <v>59.29095707</v>
      </c>
      <c r="AK41" s="73">
        <f t="shared" si="8"/>
        <v>0.4115999619</v>
      </c>
      <c r="AL41" s="74">
        <f t="shared" si="9"/>
        <v>0.01380062277</v>
      </c>
      <c r="AM41" s="70">
        <f t="shared" si="10"/>
        <v>1.112233891</v>
      </c>
      <c r="AN41" s="71">
        <f t="shared" si="11"/>
        <v>201.7403763</v>
      </c>
      <c r="AO41" s="70">
        <f t="shared" si="12"/>
        <v>0.266548996</v>
      </c>
      <c r="AP41" s="70">
        <f t="shared" si="13"/>
        <v>1.308274765</v>
      </c>
      <c r="AQ41" s="71">
        <f t="shared" si="14"/>
        <v>215.8145536</v>
      </c>
      <c r="AR41" s="70">
        <f t="shared" si="15"/>
        <v>0.3491047386</v>
      </c>
      <c r="AS41" s="71">
        <f t="shared" si="16"/>
        <v>14.07417722</v>
      </c>
      <c r="AT41" s="73">
        <f t="shared" si="17"/>
        <v>0.4102376935</v>
      </c>
      <c r="AU41" s="75">
        <f t="shared" si="18"/>
        <v>0.01276723782</v>
      </c>
      <c r="AV41" s="76">
        <f t="shared" si="19"/>
        <v>0.01328393029</v>
      </c>
      <c r="AW41" s="77">
        <f t="shared" si="20"/>
        <v>0.4156907187</v>
      </c>
      <c r="AX41" s="78">
        <f t="shared" si="21"/>
        <v>283.0853794</v>
      </c>
      <c r="AY41" s="79">
        <f t="shared" si="22"/>
        <v>0.2602099343</v>
      </c>
      <c r="AZ41" s="80">
        <f t="shared" si="23"/>
        <v>0.5548784976</v>
      </c>
      <c r="BA41" s="81">
        <f t="shared" si="24"/>
        <v>419.9009523</v>
      </c>
      <c r="BB41" s="79">
        <f t="shared" si="25"/>
        <v>0.2724431799</v>
      </c>
      <c r="BC41" s="82">
        <f t="shared" si="26"/>
        <v>0.01223324563</v>
      </c>
      <c r="BD41" s="83">
        <f t="shared" si="27"/>
        <v>0.3467482369</v>
      </c>
      <c r="BE41" s="91">
        <f t="shared" si="28"/>
        <v>0.01301649403</v>
      </c>
      <c r="BF41" s="90">
        <f t="shared" si="29"/>
        <v>0.01317764824</v>
      </c>
      <c r="BG41" s="86">
        <f>(0.95*BF41)+0.05*'3. CÁLCULO DO IQE IAE'!H38</f>
        <v>0.01328741322</v>
      </c>
      <c r="BH41" s="87">
        <f t="shared" si="30"/>
        <v>0.01328741322</v>
      </c>
      <c r="BI41" s="88">
        <f t="shared" si="31"/>
        <v>0.00239173438</v>
      </c>
    </row>
    <row r="42" ht="9.75" customHeight="1">
      <c r="A42" s="57">
        <v>280390.0</v>
      </c>
      <c r="B42" s="58" t="s">
        <v>56</v>
      </c>
      <c r="C42" s="59">
        <v>88.4</v>
      </c>
      <c r="D42" s="60">
        <v>0.9424460431654677</v>
      </c>
      <c r="E42" s="61">
        <v>0.9424460431654677</v>
      </c>
      <c r="F42" s="60">
        <v>0.9316239316239316</v>
      </c>
      <c r="G42" s="61">
        <v>0.9316239316239316</v>
      </c>
      <c r="H42" s="62">
        <v>181.9</v>
      </c>
      <c r="I42" s="62">
        <v>183.7</v>
      </c>
      <c r="J42" s="63">
        <v>198.313427544678</v>
      </c>
      <c r="K42" s="63">
        <v>190.780225330225</v>
      </c>
      <c r="L42" s="60">
        <v>0.534</v>
      </c>
      <c r="M42" s="60">
        <v>0.129</v>
      </c>
      <c r="N42" s="60">
        <v>0.17300000000000001</v>
      </c>
      <c r="O42" s="60">
        <v>0.359</v>
      </c>
      <c r="P42" s="60">
        <v>0.320609945609946</v>
      </c>
      <c r="Q42" s="60">
        <v>0.2881701631701634</v>
      </c>
      <c r="R42" s="60">
        <v>0.238684926184926</v>
      </c>
      <c r="S42" s="60">
        <v>0.4594017094017094</v>
      </c>
      <c r="T42" s="64">
        <v>0.9292035398230089</v>
      </c>
      <c r="U42" s="65">
        <v>768.2</v>
      </c>
      <c r="V42" s="66">
        <v>0.258</v>
      </c>
      <c r="W42" s="66">
        <v>0.42700000000000005</v>
      </c>
      <c r="X42" s="67">
        <v>0.315</v>
      </c>
      <c r="Y42" s="68">
        <v>0.920863309352518</v>
      </c>
      <c r="Z42" s="69">
        <v>770.418791823684</v>
      </c>
      <c r="AA42" s="66">
        <v>0.161310951239009</v>
      </c>
      <c r="AB42" s="66">
        <v>0.569647139431312</v>
      </c>
      <c r="AC42" s="67">
        <v>0.269041909329679</v>
      </c>
      <c r="AD42" s="70">
        <f t="shared" si="1"/>
        <v>0.276795941</v>
      </c>
      <c r="AE42" s="71">
        <f t="shared" si="2"/>
        <v>47.45138704</v>
      </c>
      <c r="AF42" s="70">
        <f t="shared" si="3"/>
        <v>0.09641164121</v>
      </c>
      <c r="AG42" s="70">
        <f t="shared" si="4"/>
        <v>0.765922524</v>
      </c>
      <c r="AH42" s="71">
        <f t="shared" si="5"/>
        <v>141.5068939</v>
      </c>
      <c r="AI42" s="70">
        <f t="shared" si="6"/>
        <v>0.3160257711</v>
      </c>
      <c r="AJ42" s="72">
        <f t="shared" si="7"/>
        <v>94.05550686</v>
      </c>
      <c r="AK42" s="73">
        <f t="shared" si="8"/>
        <v>0.5545999109</v>
      </c>
      <c r="AL42" s="74">
        <f t="shared" si="9"/>
        <v>0.01562309441</v>
      </c>
      <c r="AM42" s="70">
        <f t="shared" si="10"/>
        <v>1.263135475</v>
      </c>
      <c r="AN42" s="71">
        <f t="shared" si="11"/>
        <v>218.6832826</v>
      </c>
      <c r="AO42" s="70">
        <f t="shared" si="12"/>
        <v>0.311780073</v>
      </c>
      <c r="AP42" s="70">
        <f t="shared" si="13"/>
        <v>1.234464368</v>
      </c>
      <c r="AQ42" s="71">
        <f t="shared" si="14"/>
        <v>219.4080473</v>
      </c>
      <c r="AR42" s="70">
        <f t="shared" si="15"/>
        <v>0.3582249216</v>
      </c>
      <c r="AS42" s="71">
        <f t="shared" si="16"/>
        <v>0.7247647784</v>
      </c>
      <c r="AT42" s="73">
        <f t="shared" si="17"/>
        <v>0.3767913869</v>
      </c>
      <c r="AU42" s="75">
        <f t="shared" si="18"/>
        <v>0.01240729141</v>
      </c>
      <c r="AV42" s="76">
        <f t="shared" si="19"/>
        <v>0.01401519291</v>
      </c>
      <c r="AW42" s="77">
        <f t="shared" si="20"/>
        <v>0.4047788791</v>
      </c>
      <c r="AX42" s="78">
        <f t="shared" si="21"/>
        <v>288.9368953</v>
      </c>
      <c r="AY42" s="79">
        <f t="shared" si="22"/>
        <v>0.2666623564</v>
      </c>
      <c r="AZ42" s="80">
        <f t="shared" si="23"/>
        <v>0.4088646279</v>
      </c>
      <c r="BA42" s="81">
        <f t="shared" si="24"/>
        <v>290.0691731</v>
      </c>
      <c r="BB42" s="79">
        <f t="shared" si="25"/>
        <v>0.1540736989</v>
      </c>
      <c r="BC42" s="82">
        <f t="shared" si="26"/>
        <v>-0.1125886574</v>
      </c>
      <c r="BD42" s="83">
        <f t="shared" si="27"/>
        <v>0.2001859536</v>
      </c>
      <c r="BE42" s="91">
        <f t="shared" si="28"/>
        <v>0.007438708807</v>
      </c>
      <c r="BF42" s="90">
        <f t="shared" si="29"/>
        <v>0.01065327143</v>
      </c>
      <c r="BG42" s="86">
        <f>(0.95*BF42)+0.05*'3. CÁLCULO DO IQE IAE'!H39</f>
        <v>0.01104168263</v>
      </c>
      <c r="BH42" s="87">
        <f t="shared" si="30"/>
        <v>0.01104168263</v>
      </c>
      <c r="BI42" s="88">
        <f t="shared" si="31"/>
        <v>0.001987502874</v>
      </c>
    </row>
    <row r="43" ht="9.75" customHeight="1">
      <c r="A43" s="57">
        <v>280400.0</v>
      </c>
      <c r="B43" s="58" t="s">
        <v>57</v>
      </c>
      <c r="C43" s="59">
        <v>89.26</v>
      </c>
      <c r="D43" s="60">
        <v>0.9314285714285714</v>
      </c>
      <c r="E43" s="61">
        <v>0.9314285714285714</v>
      </c>
      <c r="F43" s="60">
        <v>0.865</v>
      </c>
      <c r="G43" s="61">
        <v>0.865</v>
      </c>
      <c r="H43" s="62">
        <v>176.5</v>
      </c>
      <c r="I43" s="62">
        <v>176.2</v>
      </c>
      <c r="J43" s="63">
        <v>186.711835573787</v>
      </c>
      <c r="K43" s="63">
        <v>181.245021948605</v>
      </c>
      <c r="L43" s="60">
        <v>0.49700000000000005</v>
      </c>
      <c r="M43" s="60">
        <v>0.036000000000000004</v>
      </c>
      <c r="N43" s="60">
        <v>0.249</v>
      </c>
      <c r="O43" s="60">
        <v>0.233</v>
      </c>
      <c r="P43" s="60">
        <v>0.373349006321896</v>
      </c>
      <c r="Q43" s="60">
        <v>0.16328902248646499</v>
      </c>
      <c r="R43" s="60">
        <v>0.26609634525747</v>
      </c>
      <c r="S43" s="60">
        <v>0.31293814284607113</v>
      </c>
      <c r="T43" s="64">
        <v>0.9057591623036649</v>
      </c>
      <c r="U43" s="65">
        <v>756.3</v>
      </c>
      <c r="V43" s="66">
        <v>0.262</v>
      </c>
      <c r="W43" s="66">
        <v>0.542</v>
      </c>
      <c r="X43" s="67">
        <v>0.196</v>
      </c>
      <c r="Y43" s="68">
        <v>0.9104477611940298</v>
      </c>
      <c r="Z43" s="69">
        <v>772.094945477729</v>
      </c>
      <c r="AA43" s="66">
        <v>0.16469463131513</v>
      </c>
      <c r="AB43" s="66">
        <v>0.54909642527371</v>
      </c>
      <c r="AC43" s="67">
        <v>0.286208943411159</v>
      </c>
      <c r="AD43" s="70">
        <f t="shared" si="1"/>
        <v>0.2715535477</v>
      </c>
      <c r="AE43" s="71">
        <f t="shared" si="2"/>
        <v>44.64262737</v>
      </c>
      <c r="AF43" s="70">
        <f t="shared" si="3"/>
        <v>0.0844226327</v>
      </c>
      <c r="AG43" s="70">
        <f t="shared" si="4"/>
        <v>0.5314063321</v>
      </c>
      <c r="AH43" s="71">
        <f t="shared" si="5"/>
        <v>85.82517172</v>
      </c>
      <c r="AI43" s="70">
        <f t="shared" si="6"/>
        <v>0.1670304673</v>
      </c>
      <c r="AJ43" s="72">
        <f t="shared" si="7"/>
        <v>41.18254435</v>
      </c>
      <c r="AK43" s="73">
        <f t="shared" si="8"/>
        <v>0.3371131036</v>
      </c>
      <c r="AL43" s="74">
        <f t="shared" si="9"/>
        <v>0.008950756699</v>
      </c>
      <c r="AM43" s="70">
        <f t="shared" si="10"/>
        <v>0.8574445163</v>
      </c>
      <c r="AN43" s="71">
        <f t="shared" si="11"/>
        <v>140.7218341</v>
      </c>
      <c r="AO43" s="70">
        <f t="shared" si="12"/>
        <v>0.103652835</v>
      </c>
      <c r="AP43" s="70">
        <f t="shared" si="13"/>
        <v>0.9284673405</v>
      </c>
      <c r="AQ43" s="71">
        <f t="shared" si="14"/>
        <v>145.5622722</v>
      </c>
      <c r="AR43" s="70">
        <f t="shared" si="15"/>
        <v>0.170806486</v>
      </c>
      <c r="AS43" s="71">
        <f t="shared" si="16"/>
        <v>4.84043809</v>
      </c>
      <c r="AT43" s="73">
        <f t="shared" si="17"/>
        <v>0.3871030071</v>
      </c>
      <c r="AU43" s="75">
        <f t="shared" si="18"/>
        <v>0.009173377135</v>
      </c>
      <c r="AV43" s="76">
        <f t="shared" si="19"/>
        <v>0.009062066917</v>
      </c>
      <c r="AW43" s="77">
        <f t="shared" si="20"/>
        <v>0.2633279285</v>
      </c>
      <c r="AX43" s="78">
        <f t="shared" si="21"/>
        <v>180.3863866</v>
      </c>
      <c r="AY43" s="79">
        <f t="shared" si="22"/>
        <v>0.1469645352</v>
      </c>
      <c r="AZ43" s="80">
        <f t="shared" si="23"/>
        <v>0.434752959</v>
      </c>
      <c r="BA43" s="81">
        <f t="shared" si="24"/>
        <v>305.6105119</v>
      </c>
      <c r="BB43" s="79">
        <f t="shared" si="25"/>
        <v>0.1682429587</v>
      </c>
      <c r="BC43" s="82">
        <f t="shared" si="26"/>
        <v>0.02127842355</v>
      </c>
      <c r="BD43" s="83">
        <f t="shared" si="27"/>
        <v>0.3573688243</v>
      </c>
      <c r="BE43" s="91">
        <f t="shared" si="28"/>
        <v>0.01075330447</v>
      </c>
      <c r="BF43" s="90">
        <f t="shared" si="29"/>
        <v>0.01008776312</v>
      </c>
      <c r="BG43" s="86">
        <f>(0.95*BF43)+0.05*'3. CÁLCULO DO IQE IAE'!H40</f>
        <v>0.009942175655</v>
      </c>
      <c r="BH43" s="87">
        <f t="shared" si="30"/>
        <v>0.009942175655</v>
      </c>
      <c r="BI43" s="88">
        <f t="shared" si="31"/>
        <v>0.001789591618</v>
      </c>
    </row>
    <row r="44" ht="9.75" customHeight="1">
      <c r="A44" s="57">
        <v>280410.0</v>
      </c>
      <c r="B44" s="58" t="s">
        <v>58</v>
      </c>
      <c r="C44" s="59">
        <v>94.76</v>
      </c>
      <c r="D44" s="60">
        <v>0.9338235294117647</v>
      </c>
      <c r="E44" s="61">
        <v>0.9338235294117647</v>
      </c>
      <c r="F44" s="60">
        <v>0.9384615384615385</v>
      </c>
      <c r="G44" s="61">
        <v>0.9384615384615385</v>
      </c>
      <c r="H44" s="62">
        <v>184.4</v>
      </c>
      <c r="I44" s="62">
        <v>184.0</v>
      </c>
      <c r="J44" s="63">
        <v>215.442248650398</v>
      </c>
      <c r="K44" s="63">
        <v>207.386304155224</v>
      </c>
      <c r="L44" s="60">
        <v>0.439</v>
      </c>
      <c r="M44" s="60">
        <v>0.154</v>
      </c>
      <c r="N44" s="60">
        <v>0.221</v>
      </c>
      <c r="O44" s="60">
        <v>0.336</v>
      </c>
      <c r="P44" s="60">
        <v>0.154178476745883</v>
      </c>
      <c r="Q44" s="60">
        <v>0.3776043558400911</v>
      </c>
      <c r="R44" s="60">
        <v>0.130821506281548</v>
      </c>
      <c r="S44" s="60">
        <v>0.590608964458309</v>
      </c>
      <c r="T44" s="64">
        <v>1.0</v>
      </c>
      <c r="U44" s="65">
        <v>783.3</v>
      </c>
      <c r="V44" s="66">
        <v>0.095</v>
      </c>
      <c r="W44" s="66">
        <v>0.516</v>
      </c>
      <c r="X44" s="67">
        <v>0.389</v>
      </c>
      <c r="Y44" s="68">
        <v>0.9782608695652174</v>
      </c>
      <c r="Z44" s="69">
        <v>798.335824175825</v>
      </c>
      <c r="AA44" s="66">
        <v>0.065934065934066</v>
      </c>
      <c r="AB44" s="66">
        <v>0.387912087912088</v>
      </c>
      <c r="AC44" s="67">
        <v>0.546153846153846</v>
      </c>
      <c r="AD44" s="70">
        <f t="shared" si="1"/>
        <v>0.4191189912</v>
      </c>
      <c r="AE44" s="71">
        <f t="shared" si="2"/>
        <v>72.17105759</v>
      </c>
      <c r="AF44" s="70">
        <f t="shared" si="3"/>
        <v>0.2019259519</v>
      </c>
      <c r="AG44" s="70">
        <f t="shared" si="4"/>
        <v>1.357708319</v>
      </c>
      <c r="AH44" s="71">
        <f t="shared" si="5"/>
        <v>274.5072574</v>
      </c>
      <c r="AI44" s="70">
        <f t="shared" si="6"/>
        <v>0.671913283</v>
      </c>
      <c r="AJ44" s="72">
        <f t="shared" si="7"/>
        <v>202.3361998</v>
      </c>
      <c r="AK44" s="73">
        <f t="shared" si="8"/>
        <v>1</v>
      </c>
      <c r="AL44" s="74">
        <f t="shared" si="9"/>
        <v>0.03039266493</v>
      </c>
      <c r="AM44" s="70">
        <f t="shared" si="10"/>
        <v>1.083148074</v>
      </c>
      <c r="AN44" s="71">
        <f t="shared" si="11"/>
        <v>186.1103249</v>
      </c>
      <c r="AO44" s="70">
        <f t="shared" si="12"/>
        <v>0.2248227389</v>
      </c>
      <c r="AP44" s="70">
        <f t="shared" si="13"/>
        <v>1.911370133</v>
      </c>
      <c r="AQ44" s="71">
        <f t="shared" si="14"/>
        <v>371.9986346</v>
      </c>
      <c r="AR44" s="70">
        <f t="shared" si="15"/>
        <v>0.7454954067</v>
      </c>
      <c r="AS44" s="71">
        <f t="shared" si="16"/>
        <v>185.8883097</v>
      </c>
      <c r="AT44" s="73">
        <f t="shared" si="17"/>
        <v>0.840709684</v>
      </c>
      <c r="AU44" s="75">
        <f t="shared" si="18"/>
        <v>0.02670898086</v>
      </c>
      <c r="AV44" s="76">
        <f t="shared" si="19"/>
        <v>0.02855082289</v>
      </c>
      <c r="AW44" s="77">
        <f t="shared" si="20"/>
        <v>0.6921426171</v>
      </c>
      <c r="AX44" s="78">
        <f t="shared" si="21"/>
        <v>542.155312</v>
      </c>
      <c r="AY44" s="79">
        <f t="shared" si="22"/>
        <v>0.5458843805</v>
      </c>
      <c r="AZ44" s="80">
        <f t="shared" si="23"/>
        <v>1.192481948</v>
      </c>
      <c r="BA44" s="81">
        <f t="shared" si="24"/>
        <v>931.3053834</v>
      </c>
      <c r="BB44" s="79">
        <f t="shared" si="25"/>
        <v>0.7386978783</v>
      </c>
      <c r="BC44" s="82">
        <f t="shared" si="26"/>
        <v>0.1928134978</v>
      </c>
      <c r="BD44" s="83">
        <f t="shared" si="27"/>
        <v>0.5587803679</v>
      </c>
      <c r="BE44" s="91">
        <f t="shared" si="28"/>
        <v>0.02806334864</v>
      </c>
      <c r="BF44" s="90">
        <f t="shared" si="29"/>
        <v>0.02755174056</v>
      </c>
      <c r="BG44" s="86">
        <f>(0.95*BF44)+0.05*'3. CÁLCULO DO IQE IAE'!H41</f>
        <v>0.02725669615</v>
      </c>
      <c r="BH44" s="87">
        <f t="shared" si="30"/>
        <v>0.02725669615</v>
      </c>
      <c r="BI44" s="88">
        <f t="shared" si="31"/>
        <v>0.004906205307</v>
      </c>
    </row>
    <row r="45" ht="9.75" customHeight="1">
      <c r="A45" s="57">
        <v>280420.0</v>
      </c>
      <c r="B45" s="58" t="s">
        <v>59</v>
      </c>
      <c r="C45" s="59">
        <v>91.36</v>
      </c>
      <c r="D45" s="60">
        <v>0.936046511627907</v>
      </c>
      <c r="E45" s="61">
        <v>0.936046511627907</v>
      </c>
      <c r="F45" s="60">
        <v>0.9703703703703703</v>
      </c>
      <c r="G45" s="61">
        <v>0.9703703703703703</v>
      </c>
      <c r="H45" s="62">
        <v>182.8</v>
      </c>
      <c r="I45" s="62">
        <v>181.3</v>
      </c>
      <c r="J45" s="63">
        <v>186.960005144033</v>
      </c>
      <c r="K45" s="63">
        <v>180.478197383892</v>
      </c>
      <c r="L45" s="60">
        <v>0.40299999999999997</v>
      </c>
      <c r="M45" s="60">
        <v>0.10300000000000001</v>
      </c>
      <c r="N45" s="60">
        <v>0.256</v>
      </c>
      <c r="O45" s="60">
        <v>0.325</v>
      </c>
      <c r="P45" s="60">
        <v>0.451028806584362</v>
      </c>
      <c r="Q45" s="60">
        <v>0.18192239858906561</v>
      </c>
      <c r="R45" s="60">
        <v>0.275881834215168</v>
      </c>
      <c r="S45" s="60">
        <v>0.30435773074661987</v>
      </c>
      <c r="T45" s="64">
        <v>0.9646017699115044</v>
      </c>
      <c r="U45" s="65">
        <v>750.1</v>
      </c>
      <c r="V45" s="66">
        <v>0.414</v>
      </c>
      <c r="W45" s="66">
        <v>0.349</v>
      </c>
      <c r="X45" s="67">
        <v>0.237</v>
      </c>
      <c r="Y45" s="68">
        <v>0.9602272727272727</v>
      </c>
      <c r="Z45" s="69">
        <v>769.211376623378</v>
      </c>
      <c r="AA45" s="66">
        <v>0.172025162337662</v>
      </c>
      <c r="AB45" s="66">
        <v>0.577697510822512</v>
      </c>
      <c r="AC45" s="67">
        <v>0.250277326839827</v>
      </c>
      <c r="AD45" s="70">
        <f t="shared" si="1"/>
        <v>0.4336103971</v>
      </c>
      <c r="AE45" s="71">
        <f t="shared" si="2"/>
        <v>74.19477253</v>
      </c>
      <c r="AF45" s="70">
        <f t="shared" si="3"/>
        <v>0.2105640479</v>
      </c>
      <c r="AG45" s="70">
        <f t="shared" si="4"/>
        <v>0.4209950971</v>
      </c>
      <c r="AH45" s="71">
        <f t="shared" si="5"/>
        <v>76.37711972</v>
      </c>
      <c r="AI45" s="70">
        <f t="shared" si="6"/>
        <v>0.1417490047</v>
      </c>
      <c r="AJ45" s="72">
        <f t="shared" si="7"/>
        <v>2.182347192</v>
      </c>
      <c r="AK45" s="73">
        <f t="shared" si="8"/>
        <v>0.1766903097</v>
      </c>
      <c r="AL45" s="74">
        <f t="shared" si="9"/>
        <v>0.005871465979</v>
      </c>
      <c r="AM45" s="70">
        <f t="shared" si="10"/>
        <v>0.97180164</v>
      </c>
      <c r="AN45" s="71">
        <f t="shared" si="11"/>
        <v>164.9198233</v>
      </c>
      <c r="AO45" s="70">
        <f t="shared" si="12"/>
        <v>0.1682522075</v>
      </c>
      <c r="AP45" s="70">
        <f t="shared" si="13"/>
        <v>0.892097492</v>
      </c>
      <c r="AQ45" s="71">
        <f t="shared" si="14"/>
        <v>156.233654</v>
      </c>
      <c r="AR45" s="70">
        <f t="shared" si="15"/>
        <v>0.1978901434</v>
      </c>
      <c r="AS45" s="71">
        <f t="shared" si="16"/>
        <v>-8.686169328</v>
      </c>
      <c r="AT45" s="73">
        <f t="shared" si="17"/>
        <v>0.3532127471</v>
      </c>
      <c r="AU45" s="75">
        <f t="shared" si="18"/>
        <v>0.009131939606</v>
      </c>
      <c r="AV45" s="76">
        <f t="shared" si="19"/>
        <v>0.007501702792</v>
      </c>
      <c r="AW45" s="77">
        <f t="shared" si="20"/>
        <v>0.2004533118</v>
      </c>
      <c r="AX45" s="78">
        <f t="shared" si="21"/>
        <v>145.0375503</v>
      </c>
      <c r="AY45" s="79">
        <f t="shared" si="22"/>
        <v>0.107985642</v>
      </c>
      <c r="AZ45" s="80">
        <f t="shared" si="23"/>
        <v>0.3747035161</v>
      </c>
      <c r="BA45" s="81">
        <f t="shared" si="24"/>
        <v>276.7626651</v>
      </c>
      <c r="BB45" s="79">
        <f t="shared" si="25"/>
        <v>0.1419419663</v>
      </c>
      <c r="BC45" s="82">
        <f t="shared" si="26"/>
        <v>0.0339563243</v>
      </c>
      <c r="BD45" s="83">
        <f t="shared" si="27"/>
        <v>0.3722548502</v>
      </c>
      <c r="BE45" s="91">
        <f t="shared" si="28"/>
        <v>0.0104134136</v>
      </c>
      <c r="BF45" s="90">
        <f t="shared" si="29"/>
        <v>0.009230550532</v>
      </c>
      <c r="BG45" s="86">
        <f>(0.95*BF45)+0.05*'3. CÁLCULO DO IQE IAE'!H42</f>
        <v>0.009177362184</v>
      </c>
      <c r="BH45" s="87">
        <f t="shared" si="30"/>
        <v>0.009177362184</v>
      </c>
      <c r="BI45" s="88">
        <f t="shared" si="31"/>
        <v>0.001651925193</v>
      </c>
    </row>
    <row r="46" ht="9.75" customHeight="1">
      <c r="A46" s="57">
        <v>280430.0</v>
      </c>
      <c r="B46" s="58" t="s">
        <v>60</v>
      </c>
      <c r="C46" s="59">
        <v>91.0</v>
      </c>
      <c r="D46" s="60">
        <v>0.9393939393939394</v>
      </c>
      <c r="E46" s="61">
        <v>0.9393939393939394</v>
      </c>
      <c r="F46" s="60">
        <v>0.9859154929577465</v>
      </c>
      <c r="G46" s="61">
        <v>0.9859154929577465</v>
      </c>
      <c r="H46" s="62">
        <v>183.6</v>
      </c>
      <c r="I46" s="62">
        <v>179.2</v>
      </c>
      <c r="J46" s="63">
        <v>207.144616083599</v>
      </c>
      <c r="K46" s="63">
        <v>199.080327124035</v>
      </c>
      <c r="L46" s="60">
        <v>0.42200000000000004</v>
      </c>
      <c r="M46" s="60">
        <v>0.047</v>
      </c>
      <c r="N46" s="60">
        <v>0.145</v>
      </c>
      <c r="O46" s="60">
        <v>0.24</v>
      </c>
      <c r="P46" s="60">
        <v>0.272149023171286</v>
      </c>
      <c r="Q46" s="60">
        <v>0.35620172648796</v>
      </c>
      <c r="R46" s="60">
        <v>0.128123580190822</v>
      </c>
      <c r="S46" s="60">
        <v>0.470240799636529</v>
      </c>
      <c r="T46" s="64">
        <v>0.9090909090909091</v>
      </c>
      <c r="U46" s="65">
        <v>730.9</v>
      </c>
      <c r="V46" s="66">
        <v>0.532</v>
      </c>
      <c r="W46" s="66">
        <v>0.397</v>
      </c>
      <c r="X46" s="67">
        <v>0.071</v>
      </c>
      <c r="Y46" s="68">
        <v>0.9565217391304348</v>
      </c>
      <c r="Z46" s="69">
        <v>777.049534161491</v>
      </c>
      <c r="AA46" s="66">
        <v>0.0928853754940711</v>
      </c>
      <c r="AB46" s="66">
        <v>0.644692264257481</v>
      </c>
      <c r="AC46" s="67">
        <v>0.262422360248447</v>
      </c>
      <c r="AD46" s="70">
        <f t="shared" si="1"/>
        <v>0.3662258876</v>
      </c>
      <c r="AE46" s="71">
        <f t="shared" si="2"/>
        <v>63.16397762</v>
      </c>
      <c r="AF46" s="70">
        <f t="shared" si="3"/>
        <v>0.1634798152</v>
      </c>
      <c r="AG46" s="70">
        <f t="shared" si="4"/>
        <v>0.974391584</v>
      </c>
      <c r="AH46" s="71">
        <f t="shared" si="5"/>
        <v>198.9971541</v>
      </c>
      <c r="AI46" s="70">
        <f t="shared" si="6"/>
        <v>0.4698604308</v>
      </c>
      <c r="AJ46" s="72">
        <f t="shared" si="7"/>
        <v>135.8331765</v>
      </c>
      <c r="AK46" s="73">
        <f t="shared" si="8"/>
        <v>0.726447516</v>
      </c>
      <c r="AL46" s="74">
        <f t="shared" si="9"/>
        <v>0.02168135094</v>
      </c>
      <c r="AM46" s="70">
        <f t="shared" si="10"/>
        <v>1.12402404</v>
      </c>
      <c r="AN46" s="71">
        <f t="shared" si="11"/>
        <v>189.2175257</v>
      </c>
      <c r="AO46" s="70">
        <f t="shared" si="12"/>
        <v>0.2331177761</v>
      </c>
      <c r="AP46" s="70">
        <f t="shared" si="13"/>
        <v>1.643186299</v>
      </c>
      <c r="AQ46" s="71">
        <f t="shared" si="14"/>
        <v>322.5186566</v>
      </c>
      <c r="AR46" s="70">
        <f t="shared" si="15"/>
        <v>0.6199166575</v>
      </c>
      <c r="AS46" s="71">
        <f t="shared" si="16"/>
        <v>133.3011309</v>
      </c>
      <c r="AT46" s="73">
        <f t="shared" si="17"/>
        <v>0.7089550536</v>
      </c>
      <c r="AU46" s="75">
        <f t="shared" si="18"/>
        <v>0.02236472588</v>
      </c>
      <c r="AV46" s="76">
        <f t="shared" si="19"/>
        <v>0.02202303841</v>
      </c>
      <c r="AW46" s="77">
        <f t="shared" si="20"/>
        <v>0.07089797207</v>
      </c>
      <c r="AX46" s="78">
        <f t="shared" si="21"/>
        <v>47.10847981</v>
      </c>
      <c r="AY46" s="79">
        <f t="shared" si="22"/>
        <v>0</v>
      </c>
      <c r="AZ46" s="80">
        <f t="shared" si="23"/>
        <v>0.4226691258</v>
      </c>
      <c r="BA46" s="81">
        <f t="shared" si="24"/>
        <v>314.1550713</v>
      </c>
      <c r="BB46" s="79">
        <f t="shared" si="25"/>
        <v>0.1760331552</v>
      </c>
      <c r="BC46" s="82">
        <f t="shared" si="26"/>
        <v>0.1760331552</v>
      </c>
      <c r="BD46" s="83">
        <f t="shared" si="27"/>
        <v>0.5390773729</v>
      </c>
      <c r="BE46" s="91">
        <f t="shared" si="28"/>
        <v>0.01438191957</v>
      </c>
      <c r="BF46" s="90">
        <f t="shared" si="29"/>
        <v>0.01774685082</v>
      </c>
      <c r="BG46" s="86">
        <f>(0.95*BF46)+0.05*'3. CÁLCULO DO IQE IAE'!H43</f>
        <v>0.01769848944</v>
      </c>
      <c r="BH46" s="87">
        <f t="shared" si="30"/>
        <v>0.01769848944</v>
      </c>
      <c r="BI46" s="88">
        <f t="shared" si="31"/>
        <v>0.003185728099</v>
      </c>
    </row>
    <row r="47" ht="9.75" customHeight="1">
      <c r="A47" s="57">
        <v>280440.0</v>
      </c>
      <c r="B47" s="58" t="s">
        <v>61</v>
      </c>
      <c r="C47" s="59">
        <v>99.8</v>
      </c>
      <c r="D47" s="60">
        <v>0.9938271604938271</v>
      </c>
      <c r="E47" s="61">
        <v>0.9938271604938271</v>
      </c>
      <c r="F47" s="60">
        <v>0.958974358974359</v>
      </c>
      <c r="G47" s="61">
        <v>0.958974358974359</v>
      </c>
      <c r="H47" s="62">
        <v>181.3</v>
      </c>
      <c r="I47" s="62">
        <v>179.4</v>
      </c>
      <c r="J47" s="63">
        <v>192.984786696193</v>
      </c>
      <c r="K47" s="63">
        <v>186.654986838257</v>
      </c>
      <c r="L47" s="60">
        <v>0.462</v>
      </c>
      <c r="M47" s="60">
        <v>0.081</v>
      </c>
      <c r="N47" s="60">
        <v>0.228</v>
      </c>
      <c r="O47" s="60">
        <v>0.282</v>
      </c>
      <c r="P47" s="60">
        <v>0.400910876196047</v>
      </c>
      <c r="Q47" s="60">
        <v>0.24426524046295908</v>
      </c>
      <c r="R47" s="60">
        <v>0.25170266995362</v>
      </c>
      <c r="S47" s="60">
        <v>0.3910917979359046</v>
      </c>
      <c r="T47" s="64">
        <v>0.9832402234636871</v>
      </c>
      <c r="U47" s="65">
        <v>756.1</v>
      </c>
      <c r="V47" s="66">
        <v>0.26899999999999996</v>
      </c>
      <c r="W47" s="66">
        <v>0.537</v>
      </c>
      <c r="X47" s="67">
        <v>0.19399999999999998</v>
      </c>
      <c r="Y47" s="68">
        <v>0.971830985915493</v>
      </c>
      <c r="Z47" s="69">
        <v>771.345652173913</v>
      </c>
      <c r="AA47" s="66">
        <v>0.173913043478261</v>
      </c>
      <c r="AB47" s="66">
        <v>0.543478260869565</v>
      </c>
      <c r="AC47" s="67">
        <v>0.282608695652174</v>
      </c>
      <c r="AD47" s="70">
        <f t="shared" si="1"/>
        <v>0.3382329701</v>
      </c>
      <c r="AE47" s="71">
        <f t="shared" si="2"/>
        <v>60.94310885</v>
      </c>
      <c r="AF47" s="70">
        <f t="shared" si="3"/>
        <v>0.1540001809</v>
      </c>
      <c r="AG47" s="70">
        <f t="shared" si="4"/>
        <v>0.5556595826</v>
      </c>
      <c r="AH47" s="71">
        <f t="shared" si="5"/>
        <v>102.8345087</v>
      </c>
      <c r="AI47" s="70">
        <f t="shared" si="6"/>
        <v>0.2125447086</v>
      </c>
      <c r="AJ47" s="72">
        <f t="shared" si="7"/>
        <v>41.8913999</v>
      </c>
      <c r="AK47" s="73">
        <f t="shared" si="8"/>
        <v>0.3400288988</v>
      </c>
      <c r="AL47" s="74">
        <f t="shared" si="9"/>
        <v>0.009987659394</v>
      </c>
      <c r="AM47" s="70">
        <f t="shared" si="10"/>
        <v>0.9795140076</v>
      </c>
      <c r="AN47" s="71">
        <f t="shared" si="11"/>
        <v>174.6400919</v>
      </c>
      <c r="AO47" s="70">
        <f t="shared" si="12"/>
        <v>0.1942016055</v>
      </c>
      <c r="AP47" s="70">
        <f t="shared" si="13"/>
        <v>1.083577482</v>
      </c>
      <c r="AQ47" s="71">
        <f t="shared" si="14"/>
        <v>193.9574938</v>
      </c>
      <c r="AR47" s="70">
        <f t="shared" si="15"/>
        <v>0.2936321548</v>
      </c>
      <c r="AS47" s="71">
        <f t="shared" si="16"/>
        <v>19.31740191</v>
      </c>
      <c r="AT47" s="73">
        <f t="shared" si="17"/>
        <v>0.4233743391</v>
      </c>
      <c r="AU47" s="75">
        <f t="shared" si="18"/>
        <v>0.01196841019</v>
      </c>
      <c r="AV47" s="76">
        <f t="shared" si="19"/>
        <v>0.01097803479</v>
      </c>
      <c r="AW47" s="77">
        <f t="shared" si="20"/>
        <v>0.2578349435</v>
      </c>
      <c r="AX47" s="78">
        <f t="shared" si="21"/>
        <v>191.6816991</v>
      </c>
      <c r="AY47" s="79">
        <f t="shared" si="22"/>
        <v>0.1594197905</v>
      </c>
      <c r="AZ47" s="80">
        <f t="shared" si="23"/>
        <v>0.4233768602</v>
      </c>
      <c r="BA47" s="81">
        <f t="shared" si="24"/>
        <v>317.3707482</v>
      </c>
      <c r="BB47" s="79">
        <f t="shared" si="25"/>
        <v>0.1789649336</v>
      </c>
      <c r="BC47" s="82">
        <f t="shared" si="26"/>
        <v>0.0195451431</v>
      </c>
      <c r="BD47" s="83">
        <f t="shared" si="27"/>
        <v>0.3553336563</v>
      </c>
      <c r="BE47" s="91">
        <f t="shared" si="28"/>
        <v>0.0109683194</v>
      </c>
      <c r="BF47" s="90">
        <f t="shared" si="29"/>
        <v>0.01113222339</v>
      </c>
      <c r="BG47" s="86">
        <f>(0.95*BF47)+0.05*'3. CÁLCULO DO IQE IAE'!H44</f>
        <v>0.01113328805</v>
      </c>
      <c r="BH47" s="87">
        <f t="shared" si="30"/>
        <v>0.01113328805</v>
      </c>
      <c r="BI47" s="88">
        <f t="shared" si="31"/>
        <v>0.002003991849</v>
      </c>
    </row>
    <row r="48" ht="9.75" customHeight="1">
      <c r="A48" s="57">
        <v>280445.0</v>
      </c>
      <c r="B48" s="58" t="s">
        <v>62</v>
      </c>
      <c r="C48" s="59">
        <v>96.42</v>
      </c>
      <c r="D48" s="60">
        <v>0.9710144927536232</v>
      </c>
      <c r="E48" s="61">
        <v>0.9710144927536232</v>
      </c>
      <c r="F48" s="60">
        <v>0.926829268292683</v>
      </c>
      <c r="G48" s="61">
        <v>0.926829268292683</v>
      </c>
      <c r="H48" s="62">
        <v>185.4</v>
      </c>
      <c r="I48" s="62">
        <v>185.7</v>
      </c>
      <c r="J48" s="63">
        <v>203.333641975309</v>
      </c>
      <c r="K48" s="63">
        <v>206.589925044092</v>
      </c>
      <c r="L48" s="60">
        <v>0.382</v>
      </c>
      <c r="M48" s="60">
        <v>0.152</v>
      </c>
      <c r="N48" s="60">
        <v>0.23</v>
      </c>
      <c r="O48" s="60">
        <v>0.317</v>
      </c>
      <c r="P48" s="60">
        <v>0.230379188712522</v>
      </c>
      <c r="Q48" s="60">
        <v>0.31062610229276943</v>
      </c>
      <c r="R48" s="60">
        <v>0.0950176366843034</v>
      </c>
      <c r="S48" s="60">
        <v>0.549823633156966</v>
      </c>
      <c r="T48" s="64">
        <v>0.9767441860465116</v>
      </c>
      <c r="U48" s="65">
        <v>775.9</v>
      </c>
      <c r="V48" s="66">
        <v>0.146</v>
      </c>
      <c r="W48" s="66">
        <v>0.49200000000000005</v>
      </c>
      <c r="X48" s="67">
        <v>0.36200000000000004</v>
      </c>
      <c r="Y48" s="68">
        <v>0.9387755102040817</v>
      </c>
      <c r="Z48" s="69">
        <v>796.798863636363</v>
      </c>
      <c r="AA48" s="66">
        <v>0.106060606060606</v>
      </c>
      <c r="AB48" s="66">
        <v>0.278409090909091</v>
      </c>
      <c r="AC48" s="67">
        <v>0.615530303030303</v>
      </c>
      <c r="AD48" s="70">
        <f t="shared" si="1"/>
        <v>0.5068528681</v>
      </c>
      <c r="AE48" s="71">
        <f t="shared" si="2"/>
        <v>91.24673851</v>
      </c>
      <c r="AF48" s="70">
        <f t="shared" si="3"/>
        <v>0.2833492589</v>
      </c>
      <c r="AG48" s="70">
        <f t="shared" si="4"/>
        <v>1.01744568</v>
      </c>
      <c r="AH48" s="71">
        <f t="shared" si="5"/>
        <v>191.7433061</v>
      </c>
      <c r="AI48" s="70">
        <f t="shared" si="6"/>
        <v>0.4504503041</v>
      </c>
      <c r="AJ48" s="72">
        <f t="shared" si="7"/>
        <v>100.4965676</v>
      </c>
      <c r="AK48" s="73">
        <f t="shared" si="8"/>
        <v>0.5810944684</v>
      </c>
      <c r="AL48" s="74">
        <f t="shared" si="9"/>
        <v>0.01896744668</v>
      </c>
      <c r="AM48" s="70">
        <f t="shared" si="10"/>
        <v>1.028378528</v>
      </c>
      <c r="AN48" s="71">
        <f t="shared" si="11"/>
        <v>185.4345335</v>
      </c>
      <c r="AO48" s="70">
        <f t="shared" si="12"/>
        <v>0.2230186344</v>
      </c>
      <c r="AP48" s="70">
        <f t="shared" si="13"/>
        <v>1.967183121</v>
      </c>
      <c r="AQ48" s="71">
        <f t="shared" si="14"/>
        <v>376.6636126</v>
      </c>
      <c r="AR48" s="70">
        <f t="shared" si="15"/>
        <v>0.7573349855</v>
      </c>
      <c r="AS48" s="71">
        <f t="shared" si="16"/>
        <v>191.2290791</v>
      </c>
      <c r="AT48" s="73">
        <f t="shared" si="17"/>
        <v>0.8540907231</v>
      </c>
      <c r="AU48" s="75">
        <f t="shared" si="18"/>
        <v>0.02713361964</v>
      </c>
      <c r="AV48" s="76">
        <f t="shared" si="19"/>
        <v>0.02305053316</v>
      </c>
      <c r="AW48" s="77">
        <f t="shared" si="20"/>
        <v>0.5869370697</v>
      </c>
      <c r="AX48" s="78">
        <f t="shared" si="21"/>
        <v>444.8136707</v>
      </c>
      <c r="AY48" s="79">
        <f t="shared" si="22"/>
        <v>0.4385464923</v>
      </c>
      <c r="AZ48" s="80">
        <f t="shared" si="23"/>
        <v>1.345381646</v>
      </c>
      <c r="BA48" s="81">
        <f t="shared" si="24"/>
        <v>1006.366002</v>
      </c>
      <c r="BB48" s="79">
        <f t="shared" si="25"/>
        <v>0.8071317122</v>
      </c>
      <c r="BC48" s="82">
        <f t="shared" si="26"/>
        <v>0.3685852199</v>
      </c>
      <c r="BD48" s="83">
        <f t="shared" si="27"/>
        <v>0.7651664612</v>
      </c>
      <c r="BE48" s="91">
        <f t="shared" si="28"/>
        <v>0.03359405948</v>
      </c>
      <c r="BF48" s="90">
        <f t="shared" si="29"/>
        <v>0.02785374109</v>
      </c>
      <c r="BG48" s="86">
        <f>(0.95*BF48)+0.05*'3. CÁLCULO DO IQE IAE'!H45</f>
        <v>0.02730389459</v>
      </c>
      <c r="BH48" s="87">
        <f t="shared" si="30"/>
        <v>0.02730389459</v>
      </c>
      <c r="BI48" s="88">
        <f t="shared" si="31"/>
        <v>0.004914701025</v>
      </c>
    </row>
    <row r="49" ht="9.75" customHeight="1">
      <c r="A49" s="57">
        <v>280450.0</v>
      </c>
      <c r="B49" s="58" t="s">
        <v>63</v>
      </c>
      <c r="C49" s="59">
        <v>97.34</v>
      </c>
      <c r="D49" s="60">
        <v>0.9352331606217616</v>
      </c>
      <c r="E49" s="61">
        <v>0.9352331606217616</v>
      </c>
      <c r="F49" s="60">
        <v>0.9380053908355795</v>
      </c>
      <c r="G49" s="61">
        <v>0.9380053908355795</v>
      </c>
      <c r="H49" s="62">
        <v>186.8</v>
      </c>
      <c r="I49" s="62">
        <v>188.3</v>
      </c>
      <c r="J49" s="63">
        <v>198.379751196122</v>
      </c>
      <c r="K49" s="63">
        <v>194.721703963335</v>
      </c>
      <c r="L49" s="60">
        <v>0.40700000000000003</v>
      </c>
      <c r="M49" s="60">
        <v>0.134</v>
      </c>
      <c r="N49" s="60">
        <v>0.19399999999999998</v>
      </c>
      <c r="O49" s="60">
        <v>0.365</v>
      </c>
      <c r="P49" s="60">
        <v>0.302423534308814</v>
      </c>
      <c r="Q49" s="60">
        <v>0.2534476558325271</v>
      </c>
      <c r="R49" s="60">
        <v>0.176078338429094</v>
      </c>
      <c r="S49" s="60">
        <v>0.4565620204669689</v>
      </c>
      <c r="T49" s="64">
        <v>0.9226190476190477</v>
      </c>
      <c r="U49" s="65">
        <v>764.6</v>
      </c>
      <c r="V49" s="66">
        <v>0.266</v>
      </c>
      <c r="W49" s="66">
        <v>0.47200000000000003</v>
      </c>
      <c r="X49" s="67">
        <v>0.263</v>
      </c>
      <c r="Y49" s="68">
        <v>0.93993993993994</v>
      </c>
      <c r="Z49" s="69">
        <v>776.3885964452</v>
      </c>
      <c r="AA49" s="66">
        <v>0.134604655679004</v>
      </c>
      <c r="AB49" s="66">
        <v>0.544011715342043</v>
      </c>
      <c r="AC49" s="67">
        <v>0.321383628978953</v>
      </c>
      <c r="AD49" s="70">
        <f t="shared" si="1"/>
        <v>0.4522051414</v>
      </c>
      <c r="AE49" s="71">
        <f t="shared" si="2"/>
        <v>79.00094112</v>
      </c>
      <c r="AF49" s="70">
        <f t="shared" si="3"/>
        <v>0.2310788669</v>
      </c>
      <c r="AG49" s="70">
        <f t="shared" si="4"/>
        <v>0.7645326648</v>
      </c>
      <c r="AH49" s="71">
        <f t="shared" si="5"/>
        <v>142.2652139</v>
      </c>
      <c r="AI49" s="70">
        <f t="shared" si="6"/>
        <v>0.3180549129</v>
      </c>
      <c r="AJ49" s="72">
        <f t="shared" si="7"/>
        <v>63.26427274</v>
      </c>
      <c r="AK49" s="73">
        <f t="shared" si="8"/>
        <v>0.4279437357</v>
      </c>
      <c r="AL49" s="74">
        <f t="shared" si="9"/>
        <v>0.01367069963</v>
      </c>
      <c r="AM49" s="70">
        <f t="shared" si="10"/>
        <v>1.210418036</v>
      </c>
      <c r="AN49" s="71">
        <f t="shared" si="11"/>
        <v>213.159947</v>
      </c>
      <c r="AO49" s="70">
        <f t="shared" si="12"/>
        <v>0.2970348804</v>
      </c>
      <c r="AP49" s="70">
        <f t="shared" si="13"/>
        <v>1.440223209</v>
      </c>
      <c r="AQ49" s="71">
        <f t="shared" si="14"/>
        <v>263.0567807</v>
      </c>
      <c r="AR49" s="70">
        <f t="shared" si="15"/>
        <v>0.4690041409</v>
      </c>
      <c r="AS49" s="71">
        <f t="shared" si="16"/>
        <v>49.89683365</v>
      </c>
      <c r="AT49" s="73">
        <f t="shared" si="17"/>
        <v>0.4999896248</v>
      </c>
      <c r="AU49" s="75">
        <f t="shared" si="18"/>
        <v>0.0163490359</v>
      </c>
      <c r="AV49" s="76">
        <f t="shared" si="19"/>
        <v>0.01500986777</v>
      </c>
      <c r="AW49" s="77">
        <f t="shared" si="20"/>
        <v>0.3330648512</v>
      </c>
      <c r="AX49" s="78">
        <f t="shared" si="21"/>
        <v>234.9554447</v>
      </c>
      <c r="AY49" s="79">
        <f t="shared" si="22"/>
        <v>0.2071374209</v>
      </c>
      <c r="AZ49" s="80">
        <f t="shared" si="23"/>
        <v>0.5160065233</v>
      </c>
      <c r="BA49" s="81">
        <f t="shared" si="24"/>
        <v>376.5602242</v>
      </c>
      <c r="BB49" s="79">
        <f t="shared" si="25"/>
        <v>0.2329288212</v>
      </c>
      <c r="BC49" s="82">
        <f t="shared" si="26"/>
        <v>0.02579140029</v>
      </c>
      <c r="BD49" s="83">
        <f t="shared" si="27"/>
        <v>0.3626678316</v>
      </c>
      <c r="BE49" s="91">
        <f t="shared" si="28"/>
        <v>0.01238367696</v>
      </c>
      <c r="BF49" s="90">
        <f t="shared" si="29"/>
        <v>0.01363677658</v>
      </c>
      <c r="BG49" s="86">
        <f>(0.95*BF49)+0.05*'3. CÁLCULO DO IQE IAE'!H46</f>
        <v>0.01369549001</v>
      </c>
      <c r="BH49" s="87">
        <f t="shared" si="30"/>
        <v>0.01369549001</v>
      </c>
      <c r="BI49" s="88">
        <f t="shared" si="31"/>
        <v>0.002465188202</v>
      </c>
    </row>
    <row r="50" ht="9.75" customHeight="1">
      <c r="A50" s="57">
        <v>280460.0</v>
      </c>
      <c r="B50" s="58" t="s">
        <v>64</v>
      </c>
      <c r="C50" s="59">
        <v>93.6</v>
      </c>
      <c r="D50" s="60">
        <v>0.9559471365638766</v>
      </c>
      <c r="E50" s="61">
        <v>0.9559471365638766</v>
      </c>
      <c r="F50" s="60">
        <v>0.93</v>
      </c>
      <c r="G50" s="61">
        <v>0.93</v>
      </c>
      <c r="H50" s="62">
        <v>174.1</v>
      </c>
      <c r="I50" s="62">
        <v>175.4</v>
      </c>
      <c r="J50" s="63">
        <v>178.653027568922</v>
      </c>
      <c r="K50" s="63">
        <v>166.139870509607</v>
      </c>
      <c r="L50" s="60">
        <v>0.544</v>
      </c>
      <c r="M50" s="60">
        <v>0.065</v>
      </c>
      <c r="N50" s="60">
        <v>0.247</v>
      </c>
      <c r="O50" s="60">
        <v>0.195</v>
      </c>
      <c r="P50" s="60">
        <v>0.547393483709273</v>
      </c>
      <c r="Q50" s="60">
        <v>0.1082372598162072</v>
      </c>
      <c r="R50" s="60">
        <v>0.414928989139516</v>
      </c>
      <c r="S50" s="60">
        <v>0.21643274853801142</v>
      </c>
      <c r="T50" s="64">
        <v>0.9638009049773756</v>
      </c>
      <c r="U50" s="65">
        <v>765.1</v>
      </c>
      <c r="V50" s="66">
        <v>0.263</v>
      </c>
      <c r="W50" s="66">
        <v>0.428</v>
      </c>
      <c r="X50" s="67">
        <v>0.309</v>
      </c>
      <c r="Y50" s="68">
        <v>0.9607843137254902</v>
      </c>
      <c r="Z50" s="69">
        <v>773.289458342109</v>
      </c>
      <c r="AA50" s="66">
        <v>0.165303554576911</v>
      </c>
      <c r="AB50" s="66">
        <v>0.514869334699511</v>
      </c>
      <c r="AC50" s="67">
        <v>0.319827110723577</v>
      </c>
      <c r="AD50" s="70">
        <f t="shared" si="1"/>
        <v>0.2358462096</v>
      </c>
      <c r="AE50" s="71">
        <f t="shared" si="2"/>
        <v>39.25197817</v>
      </c>
      <c r="AF50" s="70">
        <f t="shared" si="3"/>
        <v>0.06141299617</v>
      </c>
      <c r="AG50" s="70">
        <f t="shared" si="4"/>
        <v>0.2515979507</v>
      </c>
      <c r="AH50" s="71">
        <f t="shared" si="5"/>
        <v>41.80232413</v>
      </c>
      <c r="AI50" s="70">
        <f t="shared" si="6"/>
        <v>0.04923243067</v>
      </c>
      <c r="AJ50" s="72">
        <f t="shared" si="7"/>
        <v>2.550345959</v>
      </c>
      <c r="AK50" s="73">
        <f t="shared" si="8"/>
        <v>0.17820403</v>
      </c>
      <c r="AL50" s="74">
        <f t="shared" si="9"/>
        <v>0.003881051243</v>
      </c>
      <c r="AM50" s="70">
        <f t="shared" si="10"/>
        <v>0.8097030272</v>
      </c>
      <c r="AN50" s="71">
        <f t="shared" si="11"/>
        <v>135.7654391</v>
      </c>
      <c r="AO50" s="70">
        <f t="shared" si="12"/>
        <v>0.09042115669</v>
      </c>
      <c r="AP50" s="70">
        <f t="shared" si="13"/>
        <v>0.5065162321</v>
      </c>
      <c r="AQ50" s="71">
        <f t="shared" si="14"/>
        <v>78.26186333</v>
      </c>
      <c r="AR50" s="70">
        <f t="shared" si="15"/>
        <v>0</v>
      </c>
      <c r="AS50" s="71">
        <f t="shared" si="16"/>
        <v>-57.50357579</v>
      </c>
      <c r="AT50" s="73">
        <f t="shared" si="17"/>
        <v>0.2309030988</v>
      </c>
      <c r="AU50" s="75">
        <f t="shared" si="18"/>
        <v>0.003625785842</v>
      </c>
      <c r="AV50" s="76">
        <f t="shared" si="19"/>
        <v>0.003753418542</v>
      </c>
      <c r="AW50" s="77">
        <f t="shared" si="20"/>
        <v>0.3923537298</v>
      </c>
      <c r="AX50" s="78">
        <f t="shared" si="21"/>
        <v>289.3232382</v>
      </c>
      <c r="AY50" s="79">
        <f t="shared" si="22"/>
        <v>0.2670883737</v>
      </c>
      <c r="AZ50" s="80">
        <f t="shared" si="23"/>
        <v>0.491449061</v>
      </c>
      <c r="BA50" s="81">
        <f t="shared" si="24"/>
        <v>365.1291477</v>
      </c>
      <c r="BB50" s="79">
        <f t="shared" si="25"/>
        <v>0.2225069461</v>
      </c>
      <c r="BC50" s="82">
        <f t="shared" si="26"/>
        <v>-0.04458142767</v>
      </c>
      <c r="BD50" s="83">
        <f t="shared" si="27"/>
        <v>0.280038084</v>
      </c>
      <c r="BE50" s="91">
        <f t="shared" si="28"/>
        <v>0.01057089981</v>
      </c>
      <c r="BF50" s="90">
        <f t="shared" si="29"/>
        <v>0.007638455538</v>
      </c>
      <c r="BG50" s="86">
        <f>(0.95*BF50)+0.05*'3. CÁLCULO DO IQE IAE'!H47</f>
        <v>0.007391821755</v>
      </c>
      <c r="BH50" s="87">
        <f t="shared" si="30"/>
        <v>0.007391821755</v>
      </c>
      <c r="BI50" s="88">
        <f t="shared" si="31"/>
        <v>0.001330527916</v>
      </c>
    </row>
    <row r="51" ht="9.75" customHeight="1">
      <c r="A51" s="57">
        <v>280470.0</v>
      </c>
      <c r="B51" s="58" t="s">
        <v>65</v>
      </c>
      <c r="C51" s="59">
        <v>93.6</v>
      </c>
      <c r="D51" s="60">
        <v>0.95</v>
      </c>
      <c r="E51" s="61">
        <v>0.95</v>
      </c>
      <c r="F51" s="60">
        <v>0.9444444444444444</v>
      </c>
      <c r="G51" s="61">
        <v>0.9444444444444444</v>
      </c>
      <c r="H51" s="62">
        <v>181.5</v>
      </c>
      <c r="I51" s="62">
        <v>188.7</v>
      </c>
      <c r="J51" s="63">
        <v>209.648214285714</v>
      </c>
      <c r="K51" s="63">
        <v>199.279166666667</v>
      </c>
      <c r="L51" s="60">
        <v>0.395</v>
      </c>
      <c r="M51" s="60">
        <v>0.052000000000000005</v>
      </c>
      <c r="N51" s="60">
        <v>0.184</v>
      </c>
      <c r="O51" s="60">
        <v>0.368</v>
      </c>
      <c r="P51" s="60">
        <v>0.266071428571429</v>
      </c>
      <c r="Q51" s="60">
        <v>0.4113095238095244</v>
      </c>
      <c r="R51" s="60">
        <v>0.235119047619048</v>
      </c>
      <c r="S51" s="60">
        <v>0.5</v>
      </c>
      <c r="T51" s="64">
        <v>0.8703703703703703</v>
      </c>
      <c r="U51" s="65">
        <v>747.9</v>
      </c>
      <c r="V51" s="66">
        <v>0.39399999999999996</v>
      </c>
      <c r="W51" s="66">
        <v>0.42100000000000004</v>
      </c>
      <c r="X51" s="67">
        <v>0.18600000000000003</v>
      </c>
      <c r="Y51" s="68">
        <v>0.9836065573770492</v>
      </c>
      <c r="Z51" s="69">
        <v>793.028196721311</v>
      </c>
      <c r="AA51" s="66">
        <v>0.0163934426229508</v>
      </c>
      <c r="AB51" s="66">
        <v>0.495081967213115</v>
      </c>
      <c r="AC51" s="67">
        <v>0.488524590163935</v>
      </c>
      <c r="AD51" s="70">
        <f t="shared" si="1"/>
        <v>0.4050813316</v>
      </c>
      <c r="AE51" s="71">
        <f t="shared" si="2"/>
        <v>69.8461486</v>
      </c>
      <c r="AF51" s="70">
        <f t="shared" si="3"/>
        <v>0.1920022287</v>
      </c>
      <c r="AG51" s="70">
        <f t="shared" si="4"/>
        <v>1.072882433</v>
      </c>
      <c r="AH51" s="71">
        <f t="shared" si="5"/>
        <v>212.4318925</v>
      </c>
      <c r="AI51" s="70">
        <f t="shared" si="6"/>
        <v>0.5058096229</v>
      </c>
      <c r="AJ51" s="72">
        <f t="shared" si="7"/>
        <v>142.5857439</v>
      </c>
      <c r="AK51" s="73">
        <f t="shared" si="8"/>
        <v>0.75422342</v>
      </c>
      <c r="AL51" s="74">
        <f t="shared" si="9"/>
        <v>0.02290189076</v>
      </c>
      <c r="AM51" s="70">
        <f t="shared" si="10"/>
        <v>1.246098899</v>
      </c>
      <c r="AN51" s="71">
        <f t="shared" si="11"/>
        <v>223.3819191</v>
      </c>
      <c r="AO51" s="70">
        <f t="shared" si="12"/>
        <v>0.3243236348</v>
      </c>
      <c r="AP51" s="70">
        <f t="shared" si="13"/>
        <v>1.31634646</v>
      </c>
      <c r="AQ51" s="71">
        <f t="shared" si="14"/>
        <v>247.7470687</v>
      </c>
      <c r="AR51" s="70">
        <f t="shared" si="15"/>
        <v>0.4301485359</v>
      </c>
      <c r="AS51" s="71">
        <f t="shared" si="16"/>
        <v>24.36514958</v>
      </c>
      <c r="AT51" s="73">
        <f t="shared" si="17"/>
        <v>0.4360212265</v>
      </c>
      <c r="AU51" s="75">
        <f t="shared" si="18"/>
        <v>0.0146405393</v>
      </c>
      <c r="AV51" s="76">
        <f t="shared" si="19"/>
        <v>0.01877121503</v>
      </c>
      <c r="AW51" s="77">
        <f t="shared" si="20"/>
        <v>0.1812449081</v>
      </c>
      <c r="AX51" s="78">
        <f t="shared" si="21"/>
        <v>117.9813729</v>
      </c>
      <c r="AY51" s="79">
        <f t="shared" si="22"/>
        <v>0.07815100075</v>
      </c>
      <c r="AZ51" s="80">
        <f t="shared" si="23"/>
        <v>1.064626212</v>
      </c>
      <c r="BA51" s="81">
        <f t="shared" si="24"/>
        <v>830.4379721</v>
      </c>
      <c r="BB51" s="79">
        <f t="shared" si="25"/>
        <v>0.6467356239</v>
      </c>
      <c r="BC51" s="82">
        <f t="shared" si="26"/>
        <v>0.5685846231</v>
      </c>
      <c r="BD51" s="83">
        <f t="shared" si="27"/>
        <v>1</v>
      </c>
      <c r="BE51" s="91">
        <f t="shared" si="28"/>
        <v>0.03425179824</v>
      </c>
      <c r="BF51" s="90">
        <f t="shared" si="29"/>
        <v>0.02623691317</v>
      </c>
      <c r="BG51" s="86">
        <f>(0.95*BF51)+0.05*'3. CÁLCULO DO IQE IAE'!H48</f>
        <v>0.0256517515</v>
      </c>
      <c r="BH51" s="87">
        <f t="shared" si="30"/>
        <v>0.0256517515</v>
      </c>
      <c r="BI51" s="88">
        <f t="shared" si="31"/>
        <v>0.00461731527</v>
      </c>
    </row>
    <row r="52" ht="9.75" customHeight="1">
      <c r="A52" s="57">
        <v>280480.0</v>
      </c>
      <c r="B52" s="58" t="s">
        <v>66</v>
      </c>
      <c r="C52" s="59">
        <v>95.62</v>
      </c>
      <c r="D52" s="60">
        <v>0.9610215053763441</v>
      </c>
      <c r="E52" s="61">
        <v>0.9610215053763441</v>
      </c>
      <c r="F52" s="60">
        <v>0.9259028642590287</v>
      </c>
      <c r="G52" s="61">
        <v>0.927148194271482</v>
      </c>
      <c r="H52" s="62">
        <v>187.6</v>
      </c>
      <c r="I52" s="62">
        <v>190.3</v>
      </c>
      <c r="J52" s="63">
        <v>197.744342021099</v>
      </c>
      <c r="K52" s="63">
        <v>195.94888459024</v>
      </c>
      <c r="L52" s="60">
        <v>0.384</v>
      </c>
      <c r="M52" s="60">
        <v>0.138</v>
      </c>
      <c r="N52" s="60">
        <v>0.183</v>
      </c>
      <c r="O52" s="60">
        <v>0.385</v>
      </c>
      <c r="P52" s="60">
        <v>0.318698144463774</v>
      </c>
      <c r="Q52" s="60">
        <v>0.2587099659749139</v>
      </c>
      <c r="R52" s="60">
        <v>0.184276873554212</v>
      </c>
      <c r="S52" s="60">
        <v>0.448556850908757</v>
      </c>
      <c r="T52" s="64">
        <v>0.9199071387115496</v>
      </c>
      <c r="U52" s="65">
        <v>753.3</v>
      </c>
      <c r="V52" s="66">
        <v>0.318</v>
      </c>
      <c r="W52" s="66">
        <v>0.506</v>
      </c>
      <c r="X52" s="67">
        <v>0.17600000000000002</v>
      </c>
      <c r="Y52" s="68">
        <v>0.890958904109589</v>
      </c>
      <c r="Z52" s="69">
        <v>772.495626971568</v>
      </c>
      <c r="AA52" s="66">
        <v>0.161573220070446</v>
      </c>
      <c r="AB52" s="66">
        <v>0.556543721608468</v>
      </c>
      <c r="AC52" s="67">
        <v>0.281883058321085</v>
      </c>
      <c r="AD52" s="70">
        <f t="shared" si="1"/>
        <v>0.4914122161</v>
      </c>
      <c r="AE52" s="71">
        <f t="shared" si="2"/>
        <v>88.59554595</v>
      </c>
      <c r="AF52" s="70">
        <f t="shared" si="3"/>
        <v>0.2720328154</v>
      </c>
      <c r="AG52" s="70">
        <f t="shared" si="4"/>
        <v>0.7354116155</v>
      </c>
      <c r="AH52" s="71">
        <f t="shared" si="5"/>
        <v>134.6480222</v>
      </c>
      <c r="AI52" s="70">
        <f t="shared" si="6"/>
        <v>0.2976725373</v>
      </c>
      <c r="AJ52" s="72">
        <f t="shared" si="7"/>
        <v>46.05247628</v>
      </c>
      <c r="AK52" s="73">
        <f t="shared" si="8"/>
        <v>0.3571450045</v>
      </c>
      <c r="AL52" s="74">
        <f t="shared" si="9"/>
        <v>0.0121108814</v>
      </c>
      <c r="AM52" s="70">
        <f t="shared" si="10"/>
        <v>1.280394087</v>
      </c>
      <c r="AN52" s="71">
        <f t="shared" si="11"/>
        <v>234.1615339</v>
      </c>
      <c r="AO52" s="70">
        <f t="shared" si="12"/>
        <v>0.3531010819</v>
      </c>
      <c r="AP52" s="70">
        <f t="shared" si="13"/>
        <v>1.396228952</v>
      </c>
      <c r="AQ52" s="71">
        <f t="shared" si="14"/>
        <v>253.6580162</v>
      </c>
      <c r="AR52" s="70">
        <f t="shared" si="15"/>
        <v>0.4451503492</v>
      </c>
      <c r="AS52" s="71">
        <f t="shared" si="16"/>
        <v>19.49648223</v>
      </c>
      <c r="AT52" s="73">
        <f t="shared" si="17"/>
        <v>0.4238230162</v>
      </c>
      <c r="AU52" s="75">
        <f t="shared" si="18"/>
        <v>0.01472081311</v>
      </c>
      <c r="AV52" s="76">
        <f t="shared" si="19"/>
        <v>0.01341584725</v>
      </c>
      <c r="AW52" s="77">
        <f t="shared" si="20"/>
        <v>0.2167178664</v>
      </c>
      <c r="AX52" s="78">
        <f t="shared" si="21"/>
        <v>150.1781233</v>
      </c>
      <c r="AY52" s="79">
        <f t="shared" si="22"/>
        <v>0.1136541128</v>
      </c>
      <c r="AZ52" s="80">
        <f t="shared" si="23"/>
        <v>0.4294801026</v>
      </c>
      <c r="BA52" s="81">
        <f t="shared" si="24"/>
        <v>295.5947731</v>
      </c>
      <c r="BB52" s="79">
        <f t="shared" si="25"/>
        <v>0.1591114671</v>
      </c>
      <c r="BC52" s="82">
        <f t="shared" si="26"/>
        <v>0.04545735433</v>
      </c>
      <c r="BD52" s="83">
        <f t="shared" si="27"/>
        <v>0.3857590284</v>
      </c>
      <c r="BE52" s="91">
        <f t="shared" si="28"/>
        <v>0.0110754782</v>
      </c>
      <c r="BF52" s="90">
        <f t="shared" si="29"/>
        <v>0.01225316686</v>
      </c>
      <c r="BG52" s="86">
        <f>(0.95*BF52)+0.05*'3. CÁLCULO DO IQE IAE'!H49</f>
        <v>0.01239873355</v>
      </c>
      <c r="BH52" s="87">
        <f t="shared" si="30"/>
        <v>0.01239873355</v>
      </c>
      <c r="BI52" s="88">
        <f t="shared" si="31"/>
        <v>0.002231772039</v>
      </c>
    </row>
    <row r="53" ht="9.75" customHeight="1">
      <c r="A53" s="57">
        <v>280490.0</v>
      </c>
      <c r="B53" s="58" t="s">
        <v>67</v>
      </c>
      <c r="C53" s="59">
        <v>99.3</v>
      </c>
      <c r="D53" s="60">
        <v>0.9313725490196079</v>
      </c>
      <c r="E53" s="61">
        <v>0.9313725490196079</v>
      </c>
      <c r="F53" s="60">
        <v>0.9393939393939394</v>
      </c>
      <c r="G53" s="61">
        <v>0.9454545454545454</v>
      </c>
      <c r="H53" s="62">
        <v>174.9</v>
      </c>
      <c r="I53" s="62">
        <v>174.8</v>
      </c>
      <c r="J53" s="63">
        <v>195.006917233319</v>
      </c>
      <c r="K53" s="63">
        <v>186.974347711314</v>
      </c>
      <c r="L53" s="60">
        <v>0.5</v>
      </c>
      <c r="M53" s="60">
        <v>0.048</v>
      </c>
      <c r="N53" s="60">
        <v>0.255</v>
      </c>
      <c r="O53" s="60">
        <v>0.237</v>
      </c>
      <c r="P53" s="60">
        <v>0.349845941351466</v>
      </c>
      <c r="Q53" s="60">
        <v>0.2441192095197623</v>
      </c>
      <c r="R53" s="60">
        <v>0.23633387888707</v>
      </c>
      <c r="S53" s="60">
        <v>0.36528694366717696</v>
      </c>
      <c r="T53" s="64">
        <v>0.7741935483870968</v>
      </c>
      <c r="U53" s="65">
        <v>746.6</v>
      </c>
      <c r="V53" s="66">
        <v>0.311</v>
      </c>
      <c r="W53" s="66">
        <v>0.605</v>
      </c>
      <c r="X53" s="67">
        <v>0.084</v>
      </c>
      <c r="Y53" s="68">
        <v>0.8983050847457628</v>
      </c>
      <c r="Z53" s="69">
        <v>769.888301761383</v>
      </c>
      <c r="AA53" s="66">
        <v>0.141242937853107</v>
      </c>
      <c r="AB53" s="66">
        <v>0.583416417414423</v>
      </c>
      <c r="AC53" s="67">
        <v>0.275340644732469</v>
      </c>
      <c r="AD53" s="70">
        <f t="shared" si="1"/>
        <v>0.274576</v>
      </c>
      <c r="AE53" s="71">
        <f t="shared" si="2"/>
        <v>44.72762282</v>
      </c>
      <c r="AF53" s="70">
        <f t="shared" si="3"/>
        <v>0.08478543029</v>
      </c>
      <c r="AG53" s="70">
        <f t="shared" si="4"/>
        <v>0.6542693075</v>
      </c>
      <c r="AH53" s="71">
        <f t="shared" si="5"/>
        <v>119.8544928</v>
      </c>
      <c r="AI53" s="70">
        <f t="shared" si="6"/>
        <v>0.2580874395</v>
      </c>
      <c r="AJ53" s="72">
        <f t="shared" si="7"/>
        <v>75.12686995</v>
      </c>
      <c r="AK53" s="73">
        <f t="shared" si="8"/>
        <v>0.4767391554</v>
      </c>
      <c r="AL53" s="74">
        <f t="shared" si="9"/>
        <v>0.01313428174</v>
      </c>
      <c r="AM53" s="70">
        <f t="shared" si="10"/>
        <v>0.8492820492</v>
      </c>
      <c r="AN53" s="71">
        <f t="shared" si="11"/>
        <v>138.2664481</v>
      </c>
      <c r="AO53" s="70">
        <f t="shared" si="12"/>
        <v>0.09709789381</v>
      </c>
      <c r="AP53" s="70">
        <f t="shared" si="13"/>
        <v>1.087063522</v>
      </c>
      <c r="AQ53" s="71">
        <f t="shared" si="14"/>
        <v>192.166466</v>
      </c>
      <c r="AR53" s="70">
        <f t="shared" si="15"/>
        <v>0.2890865783</v>
      </c>
      <c r="AS53" s="71">
        <f t="shared" si="16"/>
        <v>53.9000179</v>
      </c>
      <c r="AT53" s="73">
        <f t="shared" si="17"/>
        <v>0.5100194091</v>
      </c>
      <c r="AU53" s="75">
        <f t="shared" si="18"/>
        <v>0.01324660435</v>
      </c>
      <c r="AV53" s="76">
        <f t="shared" si="19"/>
        <v>0.01319044305</v>
      </c>
      <c r="AW53" s="77">
        <f t="shared" si="20"/>
        <v>0.1518145252</v>
      </c>
      <c r="AX53" s="78">
        <f t="shared" si="21"/>
        <v>87.75075448</v>
      </c>
      <c r="AY53" s="79">
        <f t="shared" si="22"/>
        <v>0.04481592749</v>
      </c>
      <c r="AZ53" s="80">
        <f t="shared" si="23"/>
        <v>0.4291069186</v>
      </c>
      <c r="BA53" s="81">
        <f t="shared" si="24"/>
        <v>296.7680175</v>
      </c>
      <c r="BB53" s="79">
        <f t="shared" si="25"/>
        <v>0.1601811307</v>
      </c>
      <c r="BC53" s="82">
        <f t="shared" si="26"/>
        <v>0.1153652032</v>
      </c>
      <c r="BD53" s="83">
        <f t="shared" si="27"/>
        <v>0.4678428111</v>
      </c>
      <c r="BE53" s="91">
        <f t="shared" si="28"/>
        <v>0.01265671109</v>
      </c>
      <c r="BF53" s="90">
        <f t="shared" si="29"/>
        <v>0.01296845611</v>
      </c>
      <c r="BG53" s="86">
        <f>(0.95*BF53)+0.05*'3. CÁLCULO DO IQE IAE'!H50</f>
        <v>0.01282986761</v>
      </c>
      <c r="BH53" s="87">
        <f t="shared" si="30"/>
        <v>0.01282986761</v>
      </c>
      <c r="BI53" s="88">
        <f t="shared" si="31"/>
        <v>0.00230937617</v>
      </c>
    </row>
    <row r="54" ht="9.75" customHeight="1">
      <c r="A54" s="57">
        <v>280500.0</v>
      </c>
      <c r="B54" s="58" t="s">
        <v>68</v>
      </c>
      <c r="C54" s="59">
        <v>87.3</v>
      </c>
      <c r="D54" s="60">
        <v>1.0</v>
      </c>
      <c r="E54" s="61">
        <v>1.0</v>
      </c>
      <c r="F54" s="60">
        <v>0.8947368421052632</v>
      </c>
      <c r="G54" s="61">
        <v>0.8947368421052632</v>
      </c>
      <c r="H54" s="62">
        <v>185.3</v>
      </c>
      <c r="I54" s="62">
        <v>182.7</v>
      </c>
      <c r="J54" s="63">
        <v>197.688235294118</v>
      </c>
      <c r="K54" s="63">
        <v>195.817647058823</v>
      </c>
      <c r="L54" s="60">
        <v>0.355</v>
      </c>
      <c r="M54" s="60">
        <v>0.09699999999999999</v>
      </c>
      <c r="N54" s="60">
        <v>0.161</v>
      </c>
      <c r="O54" s="60">
        <v>0.29100000000000004</v>
      </c>
      <c r="P54" s="60">
        <v>0.352941176470588</v>
      </c>
      <c r="Q54" s="60">
        <v>0.3529411764705877</v>
      </c>
      <c r="R54" s="60">
        <v>0.176470588235294</v>
      </c>
      <c r="S54" s="60">
        <v>0.411764705882352</v>
      </c>
      <c r="T54" s="64">
        <v>0.84</v>
      </c>
      <c r="U54" s="65">
        <v>785.9</v>
      </c>
      <c r="V54" s="66">
        <v>0.14</v>
      </c>
      <c r="W54" s="66">
        <v>0.33299999999999996</v>
      </c>
      <c r="X54" s="67">
        <v>0.527</v>
      </c>
      <c r="Y54" s="68">
        <v>0.92</v>
      </c>
      <c r="Z54" s="69">
        <v>786.916818181818</v>
      </c>
      <c r="AA54" s="66">
        <v>0.0872727272727274</v>
      </c>
      <c r="AB54" s="66">
        <v>0.434848484848485</v>
      </c>
      <c r="AC54" s="67">
        <v>0.477878787878788</v>
      </c>
      <c r="AD54" s="70">
        <f t="shared" si="1"/>
        <v>0.5006482292</v>
      </c>
      <c r="AE54" s="71">
        <f t="shared" si="2"/>
        <v>92.77011688</v>
      </c>
      <c r="AF54" s="70">
        <f t="shared" si="3"/>
        <v>0.2898517007</v>
      </c>
      <c r="AG54" s="70">
        <f t="shared" si="4"/>
        <v>0.7663821075</v>
      </c>
      <c r="AH54" s="71">
        <f t="shared" si="5"/>
        <v>135.5568605</v>
      </c>
      <c r="AI54" s="70">
        <f t="shared" si="6"/>
        <v>0.3001044417</v>
      </c>
      <c r="AJ54" s="72">
        <f t="shared" si="7"/>
        <v>42.78674358</v>
      </c>
      <c r="AK54" s="73">
        <f t="shared" si="8"/>
        <v>0.3437117913</v>
      </c>
      <c r="AL54" s="74">
        <f t="shared" si="9"/>
        <v>0.01195207147</v>
      </c>
      <c r="AM54" s="70">
        <f t="shared" si="10"/>
        <v>1.173211756</v>
      </c>
      <c r="AN54" s="71">
        <f t="shared" si="11"/>
        <v>214.3457879</v>
      </c>
      <c r="AO54" s="70">
        <f t="shared" si="12"/>
        <v>0.3002006217</v>
      </c>
      <c r="AP54" s="70">
        <f t="shared" si="13"/>
        <v>1.351707954</v>
      </c>
      <c r="AQ54" s="71">
        <f t="shared" si="14"/>
        <v>236.8263477</v>
      </c>
      <c r="AR54" s="70">
        <f t="shared" si="15"/>
        <v>0.4024320628</v>
      </c>
      <c r="AS54" s="71">
        <f t="shared" si="16"/>
        <v>22.48055988</v>
      </c>
      <c r="AT54" s="73">
        <f t="shared" si="17"/>
        <v>0.4312994782</v>
      </c>
      <c r="AU54" s="75">
        <f t="shared" si="18"/>
        <v>0.01406420078</v>
      </c>
      <c r="AV54" s="76">
        <f t="shared" si="19"/>
        <v>0.01300813612</v>
      </c>
      <c r="AW54" s="77">
        <f t="shared" si="20"/>
        <v>0.9892345173</v>
      </c>
      <c r="AX54" s="78">
        <f t="shared" si="21"/>
        <v>653.049102</v>
      </c>
      <c r="AY54" s="79">
        <f t="shared" si="22"/>
        <v>0.6681661202</v>
      </c>
      <c r="AZ54" s="80">
        <f t="shared" si="23"/>
        <v>0.9385677138</v>
      </c>
      <c r="BA54" s="81">
        <f t="shared" si="24"/>
        <v>679.4887415</v>
      </c>
      <c r="BB54" s="79">
        <f t="shared" si="25"/>
        <v>0.5091130619</v>
      </c>
      <c r="BC54" s="82">
        <f t="shared" si="26"/>
        <v>-0.1590530583</v>
      </c>
      <c r="BD54" s="83">
        <f t="shared" si="27"/>
        <v>0.1456287923</v>
      </c>
      <c r="BE54" s="91">
        <f t="shared" si="28"/>
        <v>0.01480182172</v>
      </c>
      <c r="BF54" s="90">
        <f t="shared" si="29"/>
        <v>0.0138738493</v>
      </c>
      <c r="BG54" s="86">
        <f>(0.95*BF54)+0.05*'3. CÁLCULO DO IQE IAE'!H51</f>
        <v>0.01358563944</v>
      </c>
      <c r="BH54" s="87">
        <f t="shared" si="30"/>
        <v>0.01358563944</v>
      </c>
      <c r="BI54" s="88">
        <f t="shared" si="31"/>
        <v>0.002445415099</v>
      </c>
    </row>
    <row r="55" ht="9.75" customHeight="1">
      <c r="A55" s="57">
        <v>280510.0</v>
      </c>
      <c r="B55" s="58" t="s">
        <v>69</v>
      </c>
      <c r="C55" s="59">
        <v>97.82</v>
      </c>
      <c r="D55" s="60">
        <v>0.96</v>
      </c>
      <c r="E55" s="61">
        <v>0.96</v>
      </c>
      <c r="F55" s="60">
        <v>0.9</v>
      </c>
      <c r="G55" s="61">
        <v>0.9</v>
      </c>
      <c r="H55" s="62">
        <v>184.9</v>
      </c>
      <c r="I55" s="62">
        <v>181.8</v>
      </c>
      <c r="J55" s="63">
        <v>178.317387218045</v>
      </c>
      <c r="K55" s="63">
        <v>174.909821428571</v>
      </c>
      <c r="L55" s="60">
        <v>0.33399999999999996</v>
      </c>
      <c r="M55" s="60">
        <v>0.113</v>
      </c>
      <c r="N55" s="60">
        <v>0.244</v>
      </c>
      <c r="O55" s="60">
        <v>0.33399999999999996</v>
      </c>
      <c r="P55" s="60">
        <v>0.482612781954887</v>
      </c>
      <c r="Q55" s="60">
        <v>0.149436090225564</v>
      </c>
      <c r="R55" s="60">
        <v>0.357894736842105</v>
      </c>
      <c r="S55" s="60">
        <v>0.2545112781954893</v>
      </c>
      <c r="T55" s="64">
        <v>0.9473684210526315</v>
      </c>
      <c r="U55" s="65">
        <v>741.9</v>
      </c>
      <c r="V55" s="66">
        <v>0.36700000000000005</v>
      </c>
      <c r="W55" s="66">
        <v>0.539</v>
      </c>
      <c r="X55" s="67">
        <v>0.094</v>
      </c>
      <c r="Y55" s="68">
        <v>0.9538461538461539</v>
      </c>
      <c r="Z55" s="69">
        <v>757.13137409599</v>
      </c>
      <c r="AA55" s="66">
        <v>0.194345825115056</v>
      </c>
      <c r="AB55" s="66">
        <v>0.725312294543064</v>
      </c>
      <c r="AC55" s="67">
        <v>0.0803418803418803</v>
      </c>
      <c r="AD55" s="70">
        <f t="shared" si="1"/>
        <v>0.5494634226</v>
      </c>
      <c r="AE55" s="71">
        <f t="shared" si="2"/>
        <v>97.53195536</v>
      </c>
      <c r="AF55" s="70">
        <f t="shared" si="3"/>
        <v>0.3101772995</v>
      </c>
      <c r="AG55" s="70">
        <f t="shared" si="4"/>
        <v>0.3536723017</v>
      </c>
      <c r="AH55" s="71">
        <f t="shared" si="5"/>
        <v>56.7593287</v>
      </c>
      <c r="AI55" s="70">
        <f t="shared" si="6"/>
        <v>0.08925496144</v>
      </c>
      <c r="AJ55" s="72">
        <f t="shared" si="7"/>
        <v>-40.77262666</v>
      </c>
      <c r="AK55" s="73">
        <f t="shared" si="8"/>
        <v>0</v>
      </c>
      <c r="AL55" s="74">
        <f t="shared" si="9"/>
        <v>0.001943264578</v>
      </c>
      <c r="AM55" s="70">
        <f t="shared" si="10"/>
        <v>1.017080318</v>
      </c>
      <c r="AN55" s="71">
        <f t="shared" si="11"/>
        <v>177.5089937</v>
      </c>
      <c r="AO55" s="70">
        <f t="shared" si="12"/>
        <v>0.2018604758</v>
      </c>
      <c r="AP55" s="70">
        <f t="shared" si="13"/>
        <v>0.6488758331</v>
      </c>
      <c r="AQ55" s="71">
        <f t="shared" si="14"/>
        <v>102.1452805</v>
      </c>
      <c r="AR55" s="70">
        <f t="shared" si="15"/>
        <v>0.06061542009</v>
      </c>
      <c r="AS55" s="71">
        <f t="shared" si="16"/>
        <v>-75.36371325</v>
      </c>
      <c r="AT55" s="73">
        <f t="shared" si="17"/>
        <v>0.186155389</v>
      </c>
      <c r="AU55" s="75">
        <f t="shared" si="18"/>
        <v>0.004021419664</v>
      </c>
      <c r="AV55" s="76">
        <f t="shared" si="19"/>
        <v>0.002982342121</v>
      </c>
      <c r="AW55" s="77">
        <f t="shared" si="20"/>
        <v>0.1399415563</v>
      </c>
      <c r="AX55" s="78">
        <f t="shared" si="21"/>
        <v>98.35829112</v>
      </c>
      <c r="AY55" s="79">
        <f t="shared" si="22"/>
        <v>0.05651277754</v>
      </c>
      <c r="AZ55" s="80">
        <f t="shared" si="23"/>
        <v>0.1676515727</v>
      </c>
      <c r="BA55" s="81">
        <f t="shared" si="24"/>
        <v>121.075761</v>
      </c>
      <c r="BB55" s="79">
        <f t="shared" si="25"/>
        <v>0</v>
      </c>
      <c r="BC55" s="82">
        <f t="shared" si="26"/>
        <v>-0.05651277754</v>
      </c>
      <c r="BD55" s="83">
        <f t="shared" si="27"/>
        <v>0.2660286366</v>
      </c>
      <c r="BE55" s="91">
        <f t="shared" si="28"/>
        <v>0.005042687802</v>
      </c>
      <c r="BF55" s="90">
        <f t="shared" si="29"/>
        <v>0.004557300423</v>
      </c>
      <c r="BG55" s="86">
        <f>(0.95*BF55)+0.05*'3. CÁLCULO DO IQE IAE'!H52</f>
        <v>0.004599391724</v>
      </c>
      <c r="BH55" s="87">
        <f t="shared" si="30"/>
        <v>0.004599391724</v>
      </c>
      <c r="BI55" s="88">
        <f t="shared" si="31"/>
        <v>0.0008278905102</v>
      </c>
    </row>
    <row r="56" ht="9.75" customHeight="1">
      <c r="A56" s="57">
        <v>280520.0</v>
      </c>
      <c r="B56" s="58" t="s">
        <v>70</v>
      </c>
      <c r="C56" s="59">
        <v>95.46</v>
      </c>
      <c r="D56" s="60">
        <v>0.9772727272727273</v>
      </c>
      <c r="E56" s="61">
        <v>0.9772727272727273</v>
      </c>
      <c r="F56" s="60">
        <v>0.9550561797752809</v>
      </c>
      <c r="G56" s="61">
        <v>0.9550561797752809</v>
      </c>
      <c r="H56" s="62">
        <v>186.6</v>
      </c>
      <c r="I56" s="62">
        <v>185.2</v>
      </c>
      <c r="J56" s="63">
        <v>201.389421664478</v>
      </c>
      <c r="K56" s="63">
        <v>196.143371272922</v>
      </c>
      <c r="L56" s="60">
        <v>0.374</v>
      </c>
      <c r="M56" s="60">
        <v>0.079</v>
      </c>
      <c r="N56" s="60">
        <v>0.201</v>
      </c>
      <c r="O56" s="60">
        <v>0.368</v>
      </c>
      <c r="P56" s="60">
        <v>0.379566126757138</v>
      </c>
      <c r="Q56" s="60">
        <v>0.36010506347585053</v>
      </c>
      <c r="R56" s="60">
        <v>0.133265236636023</v>
      </c>
      <c r="S56" s="60">
        <v>0.444214212753539</v>
      </c>
      <c r="T56" s="64">
        <v>1.0</v>
      </c>
      <c r="U56" s="65">
        <v>746.7</v>
      </c>
      <c r="V56" s="66">
        <v>0.324</v>
      </c>
      <c r="W56" s="66">
        <v>0.541</v>
      </c>
      <c r="X56" s="67">
        <v>0.135</v>
      </c>
      <c r="Y56" s="68">
        <v>0.9130434782608695</v>
      </c>
      <c r="Z56" s="69">
        <v>788.901654064272</v>
      </c>
      <c r="AA56" s="66">
        <v>0.0226843100189036</v>
      </c>
      <c r="AB56" s="66">
        <v>0.607277882797731</v>
      </c>
      <c r="AC56" s="67">
        <v>0.370037807183365</v>
      </c>
      <c r="AD56" s="70">
        <f t="shared" si="1"/>
        <v>0.4562381061</v>
      </c>
      <c r="AE56" s="71">
        <f t="shared" si="2"/>
        <v>83.19916627</v>
      </c>
      <c r="AF56" s="70">
        <f t="shared" si="3"/>
        <v>0.2489987187</v>
      </c>
      <c r="AG56" s="70">
        <f t="shared" si="4"/>
        <v>0.7120916873</v>
      </c>
      <c r="AH56" s="71">
        <f t="shared" si="5"/>
        <v>136.9624417</v>
      </c>
      <c r="AI56" s="70">
        <f t="shared" si="6"/>
        <v>0.3038655503</v>
      </c>
      <c r="AJ56" s="72">
        <f t="shared" si="7"/>
        <v>53.76327543</v>
      </c>
      <c r="AK56" s="73">
        <f t="shared" si="8"/>
        <v>0.3888624837</v>
      </c>
      <c r="AL56" s="74">
        <f t="shared" si="9"/>
        <v>0.01274570175</v>
      </c>
      <c r="AM56" s="70">
        <f t="shared" si="10"/>
        <v>1.194718953</v>
      </c>
      <c r="AN56" s="71">
        <f t="shared" si="11"/>
        <v>216.2332694</v>
      </c>
      <c r="AO56" s="70">
        <f t="shared" si="12"/>
        <v>0.3052394753</v>
      </c>
      <c r="AP56" s="70">
        <f t="shared" si="13"/>
        <v>1.566879725</v>
      </c>
      <c r="AQ56" s="71">
        <f t="shared" si="14"/>
        <v>293.5203493</v>
      </c>
      <c r="AR56" s="70">
        <f t="shared" si="15"/>
        <v>0.5463197945</v>
      </c>
      <c r="AS56" s="71">
        <f t="shared" si="16"/>
        <v>77.28707984</v>
      </c>
      <c r="AT56" s="73">
        <f t="shared" si="17"/>
        <v>0.5686145605</v>
      </c>
      <c r="AU56" s="75">
        <f t="shared" si="18"/>
        <v>0.01882750985</v>
      </c>
      <c r="AV56" s="76">
        <f t="shared" si="19"/>
        <v>0.0157866058</v>
      </c>
      <c r="AW56" s="77">
        <f t="shared" si="20"/>
        <v>0.1826604387</v>
      </c>
      <c r="AX56" s="78">
        <f t="shared" si="21"/>
        <v>136.3925496</v>
      </c>
      <c r="AY56" s="79">
        <f t="shared" si="22"/>
        <v>0.09845286539</v>
      </c>
      <c r="AZ56" s="80">
        <f t="shared" si="23"/>
        <v>0.6881055767</v>
      </c>
      <c r="BA56" s="81">
        <f t="shared" si="24"/>
        <v>495.6434861</v>
      </c>
      <c r="BB56" s="79">
        <f t="shared" si="25"/>
        <v>0.341498726</v>
      </c>
      <c r="BC56" s="82">
        <f t="shared" si="26"/>
        <v>0.2430458606</v>
      </c>
      <c r="BD56" s="83">
        <f t="shared" si="27"/>
        <v>0.6177617614</v>
      </c>
      <c r="BE56" s="91">
        <f t="shared" si="28"/>
        <v>0.01978695028</v>
      </c>
      <c r="BF56" s="90">
        <f t="shared" si="29"/>
        <v>0.01767460926</v>
      </c>
      <c r="BG56" s="86">
        <f>(0.95*BF56)+0.05*'3. CÁLCULO DO IQE IAE'!H53</f>
        <v>0.01751661779</v>
      </c>
      <c r="BH56" s="87">
        <f t="shared" si="30"/>
        <v>0.01751661779</v>
      </c>
      <c r="BI56" s="88">
        <f t="shared" si="31"/>
        <v>0.003152991201</v>
      </c>
    </row>
    <row r="57" ht="9.75" customHeight="1">
      <c r="A57" s="57">
        <v>280530.0</v>
      </c>
      <c r="B57" s="58" t="s">
        <v>71</v>
      </c>
      <c r="C57" s="59">
        <v>91.32</v>
      </c>
      <c r="D57" s="60">
        <v>0.8375</v>
      </c>
      <c r="E57" s="61">
        <v>0.8375</v>
      </c>
      <c r="F57" s="60">
        <v>0.8823529411764706</v>
      </c>
      <c r="G57" s="61">
        <v>0.8823529411764706</v>
      </c>
      <c r="H57" s="62">
        <v>185.8</v>
      </c>
      <c r="I57" s="62">
        <v>181.1</v>
      </c>
      <c r="J57" s="63">
        <v>208.755227688787</v>
      </c>
      <c r="K57" s="63">
        <v>200.190092677345</v>
      </c>
      <c r="L57" s="60">
        <v>0.387</v>
      </c>
      <c r="M57" s="60">
        <v>0.11699999999999999</v>
      </c>
      <c r="N57" s="60">
        <v>0.215</v>
      </c>
      <c r="O57" s="60">
        <v>0.273</v>
      </c>
      <c r="P57" s="60">
        <v>0.190987414187643</v>
      </c>
      <c r="Q57" s="60">
        <v>0.3661361556064069</v>
      </c>
      <c r="R57" s="60">
        <v>0.170278032036613</v>
      </c>
      <c r="S57" s="60">
        <v>0.5285446224256289</v>
      </c>
      <c r="T57" s="64">
        <v>0.8513513513513513</v>
      </c>
      <c r="U57" s="65">
        <v>767.4</v>
      </c>
      <c r="V57" s="66">
        <v>0.16399999999999998</v>
      </c>
      <c r="W57" s="66">
        <v>0.597</v>
      </c>
      <c r="X57" s="67">
        <v>0.239</v>
      </c>
      <c r="Y57" s="68">
        <v>0.8771929824561403</v>
      </c>
      <c r="Z57" s="69">
        <v>772.376849977508</v>
      </c>
      <c r="AA57" s="66">
        <v>0.201543923912345</v>
      </c>
      <c r="AB57" s="66">
        <v>0.441072231861706</v>
      </c>
      <c r="AC57" s="67">
        <v>0.357383844225949</v>
      </c>
      <c r="AD57" s="70">
        <f t="shared" si="1"/>
        <v>0.4688428478</v>
      </c>
      <c r="AE57" s="71">
        <f t="shared" si="2"/>
        <v>72.95546345</v>
      </c>
      <c r="AF57" s="70">
        <f t="shared" si="3"/>
        <v>0.2052741375</v>
      </c>
      <c r="AG57" s="70">
        <f t="shared" si="4"/>
        <v>1.221514219</v>
      </c>
      <c r="AH57" s="71">
        <f t="shared" si="5"/>
        <v>224.9977755</v>
      </c>
      <c r="AI57" s="70">
        <f t="shared" si="6"/>
        <v>0.5394338981</v>
      </c>
      <c r="AJ57" s="72">
        <f t="shared" si="7"/>
        <v>152.042312</v>
      </c>
      <c r="AK57" s="73">
        <f t="shared" si="8"/>
        <v>0.7931219178</v>
      </c>
      <c r="AL57" s="74">
        <f t="shared" si="9"/>
        <v>0.02424714588</v>
      </c>
      <c r="AM57" s="70">
        <f t="shared" si="10"/>
        <v>0.998610483</v>
      </c>
      <c r="AN57" s="71">
        <f t="shared" si="11"/>
        <v>151.4605002</v>
      </c>
      <c r="AO57" s="70">
        <f t="shared" si="12"/>
        <v>0.1323209646</v>
      </c>
      <c r="AP57" s="70">
        <f t="shared" si="13"/>
        <v>1.608501316</v>
      </c>
      <c r="AQ57" s="71">
        <f t="shared" si="14"/>
        <v>284.1229654</v>
      </c>
      <c r="AR57" s="70">
        <f t="shared" si="15"/>
        <v>0.5224695069</v>
      </c>
      <c r="AS57" s="71">
        <f t="shared" si="16"/>
        <v>132.6624652</v>
      </c>
      <c r="AT57" s="73">
        <f t="shared" si="17"/>
        <v>0.7073549075</v>
      </c>
      <c r="AU57" s="75">
        <f t="shared" si="18"/>
        <v>0.02057395488</v>
      </c>
      <c r="AV57" s="76">
        <f t="shared" si="19"/>
        <v>0.02241055038</v>
      </c>
      <c r="AW57" s="77">
        <f t="shared" si="20"/>
        <v>0.3614651993</v>
      </c>
      <c r="AX57" s="78">
        <f t="shared" si="21"/>
        <v>236.1549841</v>
      </c>
      <c r="AY57" s="79">
        <f t="shared" si="22"/>
        <v>0.2084601439</v>
      </c>
      <c r="AZ57" s="80">
        <f t="shared" si="23"/>
        <v>0.5242206547</v>
      </c>
      <c r="BA57" s="81">
        <f t="shared" si="24"/>
        <v>355.1718403</v>
      </c>
      <c r="BB57" s="79">
        <f t="shared" si="25"/>
        <v>0.2134287273</v>
      </c>
      <c r="BC57" s="82">
        <f t="shared" si="26"/>
        <v>0.004968583375</v>
      </c>
      <c r="BD57" s="83">
        <f t="shared" si="27"/>
        <v>0.3382182798</v>
      </c>
      <c r="BE57" s="91">
        <f t="shared" si="28"/>
        <v>0.0114590157</v>
      </c>
      <c r="BF57" s="90">
        <f t="shared" si="29"/>
        <v>0.01646204925</v>
      </c>
      <c r="BG57" s="86">
        <f>(0.95*BF57)+0.05*'3. CÁLCULO DO IQE IAE'!H54</f>
        <v>0.01670526034</v>
      </c>
      <c r="BH57" s="87">
        <f t="shared" si="30"/>
        <v>0.01670526034</v>
      </c>
      <c r="BI57" s="88">
        <f t="shared" si="31"/>
        <v>0.003006946861</v>
      </c>
    </row>
    <row r="58" ht="9.75" customHeight="1">
      <c r="A58" s="57">
        <v>280540.0</v>
      </c>
      <c r="B58" s="58" t="s">
        <v>72</v>
      </c>
      <c r="C58" s="59">
        <v>90.78</v>
      </c>
      <c r="D58" s="60">
        <v>0.8910891089108911</v>
      </c>
      <c r="E58" s="61">
        <v>0.8910891089108911</v>
      </c>
      <c r="F58" s="60">
        <v>0.8465753424657534</v>
      </c>
      <c r="G58" s="61">
        <v>0.8438356164383561</v>
      </c>
      <c r="H58" s="62">
        <v>168.9</v>
      </c>
      <c r="I58" s="62">
        <v>169.7</v>
      </c>
      <c r="J58" s="63">
        <v>174.089378096602</v>
      </c>
      <c r="K58" s="63">
        <v>169.56833739894</v>
      </c>
      <c r="L58" s="60">
        <v>0.605</v>
      </c>
      <c r="M58" s="60">
        <v>0.028999999999999998</v>
      </c>
      <c r="N58" s="60">
        <v>0.299</v>
      </c>
      <c r="O58" s="60">
        <v>0.171</v>
      </c>
      <c r="P58" s="60">
        <v>0.551187828009397</v>
      </c>
      <c r="Q58" s="60">
        <v>0.1180125753613916</v>
      </c>
      <c r="R58" s="60">
        <v>0.380459884330021</v>
      </c>
      <c r="S58" s="60">
        <v>0.22371050167177858</v>
      </c>
      <c r="T58" s="64">
        <v>0.9146666666666666</v>
      </c>
      <c r="U58" s="65">
        <v>745.1</v>
      </c>
      <c r="V58" s="66">
        <v>0.366</v>
      </c>
      <c r="W58" s="66">
        <v>0.48100000000000004</v>
      </c>
      <c r="X58" s="67">
        <v>0.153</v>
      </c>
      <c r="Y58" s="68">
        <v>0.8712121212121212</v>
      </c>
      <c r="Z58" s="69">
        <v>771.01844627491</v>
      </c>
      <c r="AA58" s="66">
        <v>0.18129886654055</v>
      </c>
      <c r="AB58" s="66">
        <v>0.548751355997733</v>
      </c>
      <c r="AC58" s="67">
        <v>0.269949777461717</v>
      </c>
      <c r="AD58" s="70">
        <f t="shared" si="1"/>
        <v>0.165205667</v>
      </c>
      <c r="AE58" s="71">
        <f t="shared" si="2"/>
        <v>24.86427074</v>
      </c>
      <c r="AF58" s="70">
        <f t="shared" si="3"/>
        <v>0</v>
      </c>
      <c r="AG58" s="70">
        <f t="shared" si="4"/>
        <v>0.2517808123</v>
      </c>
      <c r="AH58" s="71">
        <f t="shared" si="5"/>
        <v>37.10739944</v>
      </c>
      <c r="AI58" s="70">
        <f t="shared" si="6"/>
        <v>0.03666956977</v>
      </c>
      <c r="AJ58" s="72">
        <f t="shared" si="7"/>
        <v>12.2431287</v>
      </c>
      <c r="AK58" s="73">
        <f t="shared" si="8"/>
        <v>0.2180741692</v>
      </c>
      <c r="AL58" s="74">
        <f t="shared" si="9"/>
        <v>0.004236033846</v>
      </c>
      <c r="AM58" s="70">
        <f t="shared" si="10"/>
        <v>0.6738291986</v>
      </c>
      <c r="AN58" s="71">
        <f t="shared" si="11"/>
        <v>101.8949837</v>
      </c>
      <c r="AO58" s="70">
        <f t="shared" si="12"/>
        <v>0</v>
      </c>
      <c r="AP58" s="70">
        <f t="shared" si="13"/>
        <v>0.5747728415</v>
      </c>
      <c r="AQ58" s="71">
        <f t="shared" si="14"/>
        <v>82.24298284</v>
      </c>
      <c r="AR58" s="70">
        <f t="shared" si="15"/>
        <v>0.01010396585</v>
      </c>
      <c r="AS58" s="71">
        <f t="shared" si="16"/>
        <v>-19.65200083</v>
      </c>
      <c r="AT58" s="73">
        <f t="shared" si="17"/>
        <v>0.3257383872</v>
      </c>
      <c r="AU58" s="75">
        <f t="shared" si="18"/>
        <v>0.005298022968</v>
      </c>
      <c r="AV58" s="76">
        <f t="shared" si="19"/>
        <v>0.004767028407</v>
      </c>
      <c r="AW58" s="77">
        <f t="shared" si="20"/>
        <v>0.1758303117</v>
      </c>
      <c r="AX58" s="78">
        <f t="shared" si="21"/>
        <v>119.8315458</v>
      </c>
      <c r="AY58" s="79">
        <f t="shared" si="22"/>
        <v>0.08019117237</v>
      </c>
      <c r="AZ58" s="80">
        <f t="shared" si="23"/>
        <v>0.3993605644</v>
      </c>
      <c r="BA58" s="81">
        <f t="shared" si="24"/>
        <v>268.2587244</v>
      </c>
      <c r="BB58" s="79">
        <f t="shared" si="25"/>
        <v>0.1341888024</v>
      </c>
      <c r="BC58" s="82">
        <f t="shared" si="26"/>
        <v>0.05399763006</v>
      </c>
      <c r="BD58" s="83">
        <f t="shared" si="27"/>
        <v>0.3957867742</v>
      </c>
      <c r="BE58" s="91">
        <f t="shared" si="28"/>
        <v>0.01067609626</v>
      </c>
      <c r="BF58" s="90">
        <f t="shared" si="29"/>
        <v>0.00812717406</v>
      </c>
      <c r="BG58" s="86">
        <f>(0.95*BF58)+0.05*'3. CÁLCULO DO IQE IAE'!H55</f>
        <v>0.007860759879</v>
      </c>
      <c r="BH58" s="87">
        <f t="shared" si="30"/>
        <v>0.007860759879</v>
      </c>
      <c r="BI58" s="88">
        <f t="shared" si="31"/>
        <v>0.001414936778</v>
      </c>
    </row>
    <row r="59" ht="9.75" customHeight="1">
      <c r="A59" s="57">
        <v>280550.0</v>
      </c>
      <c r="B59" s="58" t="s">
        <v>73</v>
      </c>
      <c r="C59" s="59">
        <v>94.96</v>
      </c>
      <c r="D59" s="60">
        <v>0.9274193548387096</v>
      </c>
      <c r="E59" s="61">
        <v>0.9274193548387096</v>
      </c>
      <c r="F59" s="60">
        <v>0.9384615384615385</v>
      </c>
      <c r="G59" s="61">
        <v>0.9384615384615385</v>
      </c>
      <c r="H59" s="62">
        <v>188.2</v>
      </c>
      <c r="I59" s="62">
        <v>189.2</v>
      </c>
      <c r="J59" s="63">
        <v>212.06608957795</v>
      </c>
      <c r="K59" s="63">
        <v>202.86819121447</v>
      </c>
      <c r="L59" s="60">
        <v>0.374</v>
      </c>
      <c r="M59" s="60">
        <v>0.166</v>
      </c>
      <c r="N59" s="60">
        <v>0.187</v>
      </c>
      <c r="O59" s="60">
        <v>0.364</v>
      </c>
      <c r="P59" s="60">
        <v>0.211369509043928</v>
      </c>
      <c r="Q59" s="60">
        <v>0.39922480620155076</v>
      </c>
      <c r="R59" s="60">
        <v>0.173471145564169</v>
      </c>
      <c r="S59" s="60">
        <v>0.521447028423773</v>
      </c>
      <c r="T59" s="64">
        <v>0.9703703703703703</v>
      </c>
      <c r="U59" s="65">
        <v>767.7</v>
      </c>
      <c r="V59" s="66">
        <v>0.193</v>
      </c>
      <c r="W59" s="66">
        <v>0.531</v>
      </c>
      <c r="X59" s="67">
        <v>0.276</v>
      </c>
      <c r="Y59" s="68">
        <v>0.8693181818181818</v>
      </c>
      <c r="Z59" s="69">
        <v>778.949317688556</v>
      </c>
      <c r="AA59" s="66">
        <v>0.12357957158073</v>
      </c>
      <c r="AB59" s="66">
        <v>0.515191644971483</v>
      </c>
      <c r="AC59" s="67">
        <v>0.361228783447787</v>
      </c>
      <c r="AD59" s="70">
        <f t="shared" si="1"/>
        <v>0.5327773671</v>
      </c>
      <c r="AE59" s="71">
        <f t="shared" si="2"/>
        <v>92.99113351</v>
      </c>
      <c r="AF59" s="70">
        <f t="shared" si="3"/>
        <v>0.2907950959</v>
      </c>
      <c r="AG59" s="70">
        <f t="shared" si="4"/>
        <v>1.217649011</v>
      </c>
      <c r="AH59" s="71">
        <f t="shared" si="5"/>
        <v>242.3314757</v>
      </c>
      <c r="AI59" s="70">
        <f t="shared" si="6"/>
        <v>0.585816083</v>
      </c>
      <c r="AJ59" s="72">
        <f t="shared" si="7"/>
        <v>149.3403422</v>
      </c>
      <c r="AK59" s="73">
        <f t="shared" si="8"/>
        <v>0.7820076778</v>
      </c>
      <c r="AL59" s="74">
        <f t="shared" si="9"/>
        <v>0.02508177985</v>
      </c>
      <c r="AM59" s="70">
        <f t="shared" si="10"/>
        <v>1.229730181</v>
      </c>
      <c r="AN59" s="71">
        <f t="shared" si="11"/>
        <v>215.777978</v>
      </c>
      <c r="AO59" s="70">
        <f t="shared" si="12"/>
        <v>0.3040240214</v>
      </c>
      <c r="AP59" s="70">
        <f t="shared" si="13"/>
        <v>1.581356222</v>
      </c>
      <c r="AQ59" s="71">
        <f t="shared" si="14"/>
        <v>301.0649148</v>
      </c>
      <c r="AR59" s="70">
        <f t="shared" si="15"/>
        <v>0.5654676831</v>
      </c>
      <c r="AS59" s="71">
        <f t="shared" si="16"/>
        <v>85.28693684</v>
      </c>
      <c r="AT59" s="73">
        <f t="shared" si="17"/>
        <v>0.5886578149</v>
      </c>
      <c r="AU59" s="75">
        <f t="shared" si="18"/>
        <v>0.01948918216</v>
      </c>
      <c r="AV59" s="76">
        <f t="shared" si="19"/>
        <v>0.02228548101</v>
      </c>
      <c r="AW59" s="77">
        <f t="shared" si="20"/>
        <v>0.401323689</v>
      </c>
      <c r="AX59" s="78">
        <f t="shared" si="21"/>
        <v>298.9674199</v>
      </c>
      <c r="AY59" s="79">
        <f t="shared" si="22"/>
        <v>0.2777229396</v>
      </c>
      <c r="AZ59" s="80">
        <f t="shared" si="23"/>
        <v>0.6047415644</v>
      </c>
      <c r="BA59" s="81">
        <f t="shared" si="24"/>
        <v>409.5036559</v>
      </c>
      <c r="BB59" s="79">
        <f t="shared" si="25"/>
        <v>0.2629638168</v>
      </c>
      <c r="BC59" s="82">
        <f t="shared" si="26"/>
        <v>-0.01475912282</v>
      </c>
      <c r="BD59" s="83">
        <f t="shared" si="27"/>
        <v>0.3150545754</v>
      </c>
      <c r="BE59" s="91">
        <f t="shared" si="28"/>
        <v>0.01219152437</v>
      </c>
      <c r="BF59" s="90">
        <f t="shared" si="29"/>
        <v>0.01679784332</v>
      </c>
      <c r="BG59" s="86">
        <f>(0.95*BF59)+0.05*'3. CÁLCULO DO IQE IAE'!H56</f>
        <v>0.01714511843</v>
      </c>
      <c r="BH59" s="87">
        <f t="shared" si="30"/>
        <v>0.01714511843</v>
      </c>
      <c r="BI59" s="88">
        <f t="shared" si="31"/>
        <v>0.003086121318</v>
      </c>
    </row>
    <row r="60" ht="9.75" customHeight="1">
      <c r="A60" s="57">
        <v>280560.0</v>
      </c>
      <c r="B60" s="58" t="s">
        <v>74</v>
      </c>
      <c r="C60" s="59">
        <v>93.5</v>
      </c>
      <c r="D60" s="60">
        <v>0.9514285714285714</v>
      </c>
      <c r="E60" s="61">
        <v>0.9514285714285714</v>
      </c>
      <c r="F60" s="60">
        <v>0.9022988505747126</v>
      </c>
      <c r="G60" s="61">
        <v>0.8994252873563219</v>
      </c>
      <c r="H60" s="62">
        <v>178.3</v>
      </c>
      <c r="I60" s="62">
        <v>176.5</v>
      </c>
      <c r="J60" s="63">
        <v>176.797228516351</v>
      </c>
      <c r="K60" s="63">
        <v>168.699866058335</v>
      </c>
      <c r="L60" s="60">
        <v>0.467</v>
      </c>
      <c r="M60" s="60">
        <v>0.077</v>
      </c>
      <c r="N60" s="60">
        <v>0.23</v>
      </c>
      <c r="O60" s="60">
        <v>0.225</v>
      </c>
      <c r="P60" s="60">
        <v>0.535449235263836</v>
      </c>
      <c r="Q60" s="60">
        <v>0.1042075131653643</v>
      </c>
      <c r="R60" s="60">
        <v>0.369294594149385</v>
      </c>
      <c r="S60" s="60">
        <v>0.2371789849832996</v>
      </c>
      <c r="T60" s="64">
        <v>0.9383561643835616</v>
      </c>
      <c r="U60" s="65">
        <v>750.8</v>
      </c>
      <c r="V60" s="66">
        <v>0.35100000000000003</v>
      </c>
      <c r="W60" s="66">
        <v>0.45399999999999996</v>
      </c>
      <c r="X60" s="67">
        <v>0.195</v>
      </c>
      <c r="Y60" s="68">
        <v>0.9130434782608695</v>
      </c>
      <c r="Z60" s="69">
        <v>766.546680717754</v>
      </c>
      <c r="AA60" s="66">
        <v>0.20706314955541</v>
      </c>
      <c r="AB60" s="66">
        <v>0.566181342749522</v>
      </c>
      <c r="AC60" s="67">
        <v>0.226755507695069</v>
      </c>
      <c r="AD60" s="70">
        <f t="shared" si="1"/>
        <v>0.3295230697</v>
      </c>
      <c r="AE60" s="71">
        <f t="shared" si="2"/>
        <v>55.90019939</v>
      </c>
      <c r="AF60" s="70">
        <f t="shared" si="3"/>
        <v>0.1324748489</v>
      </c>
      <c r="AG60" s="70">
        <f t="shared" si="4"/>
        <v>0.2631284178</v>
      </c>
      <c r="AH60" s="71">
        <f t="shared" si="5"/>
        <v>41.9752809</v>
      </c>
      <c r="AI60" s="70">
        <f t="shared" si="6"/>
        <v>0.04969523508</v>
      </c>
      <c r="AJ60" s="72">
        <f t="shared" si="7"/>
        <v>-13.92491849</v>
      </c>
      <c r="AK60" s="73">
        <f t="shared" si="8"/>
        <v>0.110434938</v>
      </c>
      <c r="AL60" s="74">
        <f t="shared" si="9"/>
        <v>0.002822833976</v>
      </c>
      <c r="AM60" s="70">
        <f t="shared" si="10"/>
        <v>0.8897205625</v>
      </c>
      <c r="AN60" s="71">
        <f t="shared" si="11"/>
        <v>149.408232</v>
      </c>
      <c r="AO60" s="70">
        <f t="shared" si="12"/>
        <v>0.1268421937</v>
      </c>
      <c r="AP60" s="70">
        <f t="shared" si="13"/>
        <v>0.6088610265</v>
      </c>
      <c r="AQ60" s="71">
        <f t="shared" si="14"/>
        <v>92.38426478</v>
      </c>
      <c r="AR60" s="70">
        <f t="shared" si="15"/>
        <v>0.03584224529</v>
      </c>
      <c r="AS60" s="71">
        <f t="shared" si="16"/>
        <v>-57.02396723</v>
      </c>
      <c r="AT60" s="73">
        <f t="shared" si="17"/>
        <v>0.2321047348</v>
      </c>
      <c r="AU60" s="75">
        <f t="shared" si="18"/>
        <v>0.004294080176</v>
      </c>
      <c r="AV60" s="76">
        <f t="shared" si="19"/>
        <v>0.003558457076</v>
      </c>
      <c r="AW60" s="77">
        <f t="shared" si="20"/>
        <v>0.2131388134</v>
      </c>
      <c r="AX60" s="78">
        <f t="shared" si="21"/>
        <v>150.1600897</v>
      </c>
      <c r="AY60" s="79">
        <f t="shared" si="22"/>
        <v>0.1136342272</v>
      </c>
      <c r="AZ60" s="80">
        <f t="shared" si="23"/>
        <v>0.3254918083</v>
      </c>
      <c r="BA60" s="81">
        <f t="shared" si="24"/>
        <v>227.8086074</v>
      </c>
      <c r="BB60" s="79">
        <f t="shared" si="25"/>
        <v>0.09730985511</v>
      </c>
      <c r="BC60" s="82">
        <f t="shared" si="26"/>
        <v>-0.01632437213</v>
      </c>
      <c r="BD60" s="83">
        <f t="shared" si="27"/>
        <v>0.3132167047</v>
      </c>
      <c r="BE60" s="91">
        <f t="shared" si="28"/>
        <v>0.008238696869</v>
      </c>
      <c r="BF60" s="90">
        <f t="shared" si="29"/>
        <v>0.006383912042</v>
      </c>
      <c r="BG60" s="86">
        <f>(0.95*BF60)+0.05*'3. CÁLCULO DO IQE IAE'!H57</f>
        <v>0.006168356032</v>
      </c>
      <c r="BH60" s="87">
        <f t="shared" si="30"/>
        <v>0.006168356032</v>
      </c>
      <c r="BI60" s="88">
        <f t="shared" si="31"/>
        <v>0.001110304086</v>
      </c>
    </row>
    <row r="61" ht="9.75" customHeight="1">
      <c r="A61" s="57">
        <v>280570.0</v>
      </c>
      <c r="B61" s="58" t="s">
        <v>75</v>
      </c>
      <c r="C61" s="59">
        <v>92.8</v>
      </c>
      <c r="D61" s="60">
        <v>0.9411764705882353</v>
      </c>
      <c r="E61" s="61">
        <v>0.9411764705882353</v>
      </c>
      <c r="F61" s="60">
        <v>0.9243697478991597</v>
      </c>
      <c r="G61" s="61">
        <v>0.9243697478991597</v>
      </c>
      <c r="H61" s="62">
        <v>179.0</v>
      </c>
      <c r="I61" s="62">
        <v>181.0</v>
      </c>
      <c r="J61" s="63">
        <v>191.656788851287</v>
      </c>
      <c r="K61" s="63">
        <v>188.780788623142</v>
      </c>
      <c r="L61" s="60">
        <v>0.495</v>
      </c>
      <c r="M61" s="60">
        <v>0.08199999999999999</v>
      </c>
      <c r="N61" s="60">
        <v>0.262</v>
      </c>
      <c r="O61" s="60">
        <v>0.29100000000000004</v>
      </c>
      <c r="P61" s="60">
        <v>0.298452412639264</v>
      </c>
      <c r="Q61" s="60">
        <v>0.134115365603255</v>
      </c>
      <c r="R61" s="60">
        <v>0.195760295068254</v>
      </c>
      <c r="S61" s="60">
        <v>0.40120156659949</v>
      </c>
      <c r="T61" s="64">
        <v>0.9655172413793104</v>
      </c>
      <c r="U61" s="65">
        <v>758.9</v>
      </c>
      <c r="V61" s="66">
        <v>0.225</v>
      </c>
      <c r="W61" s="66">
        <v>0.605</v>
      </c>
      <c r="X61" s="67">
        <v>0.17</v>
      </c>
      <c r="Y61" s="68">
        <v>0.8430232558139535</v>
      </c>
      <c r="Z61" s="69">
        <v>766.578353701124</v>
      </c>
      <c r="AA61" s="66">
        <v>0.20282975582102</v>
      </c>
      <c r="AB61" s="66">
        <v>0.551805571416336</v>
      </c>
      <c r="AC61" s="67">
        <v>0.245364672762644</v>
      </c>
      <c r="AD61" s="70">
        <f t="shared" si="1"/>
        <v>0.2985638881</v>
      </c>
      <c r="AE61" s="71">
        <f t="shared" si="2"/>
        <v>50.29923385</v>
      </c>
      <c r="AF61" s="70">
        <f t="shared" si="3"/>
        <v>0.1085674907</v>
      </c>
      <c r="AG61" s="70">
        <f t="shared" si="4"/>
        <v>0.633036483</v>
      </c>
      <c r="AH61" s="71">
        <f t="shared" si="5"/>
        <v>112.1498433</v>
      </c>
      <c r="AI61" s="70">
        <f t="shared" si="6"/>
        <v>0.2374710407</v>
      </c>
      <c r="AJ61" s="72">
        <f t="shared" si="7"/>
        <v>61.85060944</v>
      </c>
      <c r="AK61" s="73">
        <f t="shared" si="8"/>
        <v>0.4221287955</v>
      </c>
      <c r="AL61" s="74">
        <f t="shared" si="9"/>
        <v>0.01182455741</v>
      </c>
      <c r="AM61" s="70">
        <f t="shared" si="10"/>
        <v>0.9077478066</v>
      </c>
      <c r="AN61" s="71">
        <f t="shared" si="11"/>
        <v>154.6375087</v>
      </c>
      <c r="AO61" s="70">
        <f t="shared" si="12"/>
        <v>0.1408023617</v>
      </c>
      <c r="AP61" s="70">
        <f t="shared" si="13"/>
        <v>1.26990797</v>
      </c>
      <c r="AQ61" s="71">
        <f t="shared" si="14"/>
        <v>221.6030679</v>
      </c>
      <c r="AR61" s="70">
        <f t="shared" si="15"/>
        <v>0.3637958202</v>
      </c>
      <c r="AS61" s="71">
        <f t="shared" si="16"/>
        <v>66.96555924</v>
      </c>
      <c r="AT61" s="73">
        <f t="shared" si="17"/>
        <v>0.5427544904</v>
      </c>
      <c r="AU61" s="75">
        <f t="shared" si="18"/>
        <v>0.01511428764</v>
      </c>
      <c r="AV61" s="76">
        <f t="shared" si="19"/>
        <v>0.01346942253</v>
      </c>
      <c r="AW61" s="77">
        <f t="shared" si="20"/>
        <v>0.2516946166</v>
      </c>
      <c r="AX61" s="78">
        <f t="shared" si="21"/>
        <v>184.4244568</v>
      </c>
      <c r="AY61" s="79">
        <f t="shared" si="22"/>
        <v>0.1514172845</v>
      </c>
      <c r="AZ61" s="80">
        <f t="shared" si="23"/>
        <v>0.3521379049</v>
      </c>
      <c r="BA61" s="81">
        <f t="shared" si="24"/>
        <v>227.5667897</v>
      </c>
      <c r="BB61" s="79">
        <f t="shared" si="25"/>
        <v>0.09708938649</v>
      </c>
      <c r="BC61" s="82">
        <f t="shared" si="26"/>
        <v>-0.054327898</v>
      </c>
      <c r="BD61" s="83">
        <f t="shared" si="27"/>
        <v>0.2685940592</v>
      </c>
      <c r="BE61" s="91">
        <f t="shared" si="28"/>
        <v>0.007387640888</v>
      </c>
      <c r="BF61" s="90">
        <f t="shared" si="29"/>
        <v>0.01041335294</v>
      </c>
      <c r="BG61" s="86">
        <f>(0.95*BF61)+0.05*'3. CÁLCULO DO IQE IAE'!H58</f>
        <v>0.01038422704</v>
      </c>
      <c r="BH61" s="87">
        <f t="shared" si="30"/>
        <v>0.01038422704</v>
      </c>
      <c r="BI61" s="88">
        <f t="shared" si="31"/>
        <v>0.001869160868</v>
      </c>
    </row>
    <row r="62" ht="9.75" customHeight="1">
      <c r="A62" s="57">
        <v>280580.0</v>
      </c>
      <c r="B62" s="58" t="s">
        <v>76</v>
      </c>
      <c r="C62" s="59">
        <v>92.86</v>
      </c>
      <c r="D62" s="60">
        <v>0.8704663212435233</v>
      </c>
      <c r="E62" s="61">
        <v>0.8704663212435233</v>
      </c>
      <c r="F62" s="60">
        <v>0.9219512195121952</v>
      </c>
      <c r="G62" s="61">
        <v>0.9219512195121952</v>
      </c>
      <c r="H62" s="62">
        <v>184.6</v>
      </c>
      <c r="I62" s="62">
        <v>185.6</v>
      </c>
      <c r="J62" s="63">
        <v>195.555653259164</v>
      </c>
      <c r="K62" s="63">
        <v>185.248954567192</v>
      </c>
      <c r="L62" s="60">
        <v>0.415</v>
      </c>
      <c r="M62" s="60">
        <v>0.122</v>
      </c>
      <c r="N62" s="60">
        <v>0.213</v>
      </c>
      <c r="O62" s="60">
        <v>0.33399999999999996</v>
      </c>
      <c r="P62" s="60">
        <v>0.357374713685217</v>
      </c>
      <c r="Q62" s="60">
        <v>0.2554421203654753</v>
      </c>
      <c r="R62" s="60">
        <v>0.256284494114291</v>
      </c>
      <c r="S62" s="60">
        <v>0.35648099205450223</v>
      </c>
      <c r="T62" s="64">
        <v>0.9152542372881356</v>
      </c>
      <c r="U62" s="65">
        <v>771.0</v>
      </c>
      <c r="V62" s="66">
        <v>0.2</v>
      </c>
      <c r="W62" s="66">
        <v>0.48100000000000004</v>
      </c>
      <c r="X62" s="67">
        <v>0.319</v>
      </c>
      <c r="Y62" s="68">
        <v>0.9259259259259259</v>
      </c>
      <c r="Z62" s="69">
        <v>773.317110307087</v>
      </c>
      <c r="AA62" s="66">
        <v>0.149026091918249</v>
      </c>
      <c r="AB62" s="66">
        <v>0.563829235397863</v>
      </c>
      <c r="AC62" s="67">
        <v>0.287144672683889</v>
      </c>
      <c r="AD62" s="70">
        <f t="shared" si="1"/>
        <v>0.4308215769</v>
      </c>
      <c r="AE62" s="71">
        <f t="shared" si="2"/>
        <v>69.22789326</v>
      </c>
      <c r="AF62" s="70">
        <f t="shared" si="3"/>
        <v>0.1893632459</v>
      </c>
      <c r="AG62" s="70">
        <f t="shared" si="4"/>
        <v>0.6508921161</v>
      </c>
      <c r="AH62" s="71">
        <f t="shared" si="5"/>
        <v>117.3511445</v>
      </c>
      <c r="AI62" s="70">
        <f t="shared" si="6"/>
        <v>0.2513888836</v>
      </c>
      <c r="AJ62" s="72">
        <f t="shared" si="7"/>
        <v>48.12325128</v>
      </c>
      <c r="AK62" s="73">
        <f t="shared" si="8"/>
        <v>0.3656628976</v>
      </c>
      <c r="AL62" s="74">
        <f t="shared" si="9"/>
        <v>0.01123746455</v>
      </c>
      <c r="AM62" s="70">
        <f t="shared" si="10"/>
        <v>1.10220182</v>
      </c>
      <c r="AN62" s="71">
        <f t="shared" si="11"/>
        <v>178.070127</v>
      </c>
      <c r="AO62" s="70">
        <f t="shared" si="12"/>
        <v>0.2033584869</v>
      </c>
      <c r="AP62" s="70">
        <f t="shared" si="13"/>
        <v>1.017749968</v>
      </c>
      <c r="AQ62" s="71">
        <f t="shared" si="14"/>
        <v>173.8220256</v>
      </c>
      <c r="AR62" s="70">
        <f t="shared" si="15"/>
        <v>0.2425289203</v>
      </c>
      <c r="AS62" s="71">
        <f t="shared" si="16"/>
        <v>-4.248101465</v>
      </c>
      <c r="AT62" s="73">
        <f t="shared" si="17"/>
        <v>0.3643321113</v>
      </c>
      <c r="AU62" s="75">
        <f t="shared" si="18"/>
        <v>0.01011535267</v>
      </c>
      <c r="AV62" s="76">
        <f t="shared" si="19"/>
        <v>0.01067640861</v>
      </c>
      <c r="AW62" s="77">
        <f t="shared" si="20"/>
        <v>0.462303211</v>
      </c>
      <c r="AX62" s="78">
        <f t="shared" si="21"/>
        <v>326.229354</v>
      </c>
      <c r="AY62" s="79">
        <f t="shared" si="22"/>
        <v>0.3077844673</v>
      </c>
      <c r="AZ62" s="80">
        <f t="shared" si="23"/>
        <v>0.4453075029</v>
      </c>
      <c r="BA62" s="81">
        <f t="shared" si="24"/>
        <v>318.8554734</v>
      </c>
      <c r="BB62" s="79">
        <f t="shared" si="25"/>
        <v>0.1803185787</v>
      </c>
      <c r="BC62" s="82">
        <f t="shared" si="26"/>
        <v>-0.1274658886</v>
      </c>
      <c r="BD62" s="83">
        <f t="shared" si="27"/>
        <v>0.1827175373</v>
      </c>
      <c r="BE62" s="91">
        <f t="shared" si="28"/>
        <v>0.007728322191</v>
      </c>
      <c r="BF62" s="90">
        <f t="shared" si="29"/>
        <v>0.009327262946</v>
      </c>
      <c r="BG62" s="86">
        <f>(0.95*BF62)+0.05*'3. CÁLCULO DO IQE IAE'!H59</f>
        <v>0.009417830681</v>
      </c>
      <c r="BH62" s="87">
        <f t="shared" si="30"/>
        <v>0.009417830681</v>
      </c>
      <c r="BI62" s="88">
        <f t="shared" si="31"/>
        <v>0.001695209523</v>
      </c>
    </row>
    <row r="63" ht="9.75" customHeight="1">
      <c r="A63" s="57">
        <v>280590.0</v>
      </c>
      <c r="B63" s="58" t="s">
        <v>77</v>
      </c>
      <c r="C63" s="59">
        <v>82.26</v>
      </c>
      <c r="D63" s="60">
        <v>0.9758064516129032</v>
      </c>
      <c r="E63" s="61">
        <v>0.9758064516129032</v>
      </c>
      <c r="F63" s="60">
        <v>0.9797979797979798</v>
      </c>
      <c r="G63" s="61">
        <v>0.9797979797979798</v>
      </c>
      <c r="H63" s="62">
        <v>177.6</v>
      </c>
      <c r="I63" s="62">
        <v>179.3</v>
      </c>
      <c r="J63" s="63">
        <v>192.47863973064</v>
      </c>
      <c r="K63" s="63">
        <v>186.526873737374</v>
      </c>
      <c r="L63" s="60">
        <v>0.508</v>
      </c>
      <c r="M63" s="60">
        <v>0.081</v>
      </c>
      <c r="N63" s="60">
        <v>0.20800000000000002</v>
      </c>
      <c r="O63" s="60">
        <v>0.27899999999999997</v>
      </c>
      <c r="P63" s="60">
        <v>0.361902356902357</v>
      </c>
      <c r="Q63" s="60">
        <v>0.2056565656565652</v>
      </c>
      <c r="R63" s="60">
        <v>0.259225589225589</v>
      </c>
      <c r="S63" s="60">
        <v>0.36969696969696897</v>
      </c>
      <c r="T63" s="64">
        <v>0.9906542056074766</v>
      </c>
      <c r="U63" s="65">
        <v>735.6</v>
      </c>
      <c r="V63" s="66">
        <v>0.462</v>
      </c>
      <c r="W63" s="66">
        <v>0.434</v>
      </c>
      <c r="X63" s="67">
        <v>0.10400000000000001</v>
      </c>
      <c r="Y63" s="68">
        <v>0.989247311827957</v>
      </c>
      <c r="Z63" s="69">
        <v>779.578107526881</v>
      </c>
      <c r="AA63" s="66">
        <v>0.109247311827957</v>
      </c>
      <c r="AB63" s="66">
        <v>0.575913978494623</v>
      </c>
      <c r="AC63" s="67">
        <v>0.314838709677419</v>
      </c>
      <c r="AD63" s="70">
        <f t="shared" si="1"/>
        <v>0.2828665499</v>
      </c>
      <c r="AE63" s="71">
        <f t="shared" si="2"/>
        <v>49.02168557</v>
      </c>
      <c r="AF63" s="70">
        <f t="shared" si="3"/>
        <v>0.1031143587</v>
      </c>
      <c r="AG63" s="70">
        <f t="shared" si="4"/>
        <v>0.5918634374</v>
      </c>
      <c r="AH63" s="71">
        <f t="shared" si="5"/>
        <v>111.6196336</v>
      </c>
      <c r="AI63" s="70">
        <f t="shared" si="6"/>
        <v>0.2360522851</v>
      </c>
      <c r="AJ63" s="72">
        <f t="shared" si="7"/>
        <v>62.59794801</v>
      </c>
      <c r="AK63" s="73">
        <f t="shared" si="8"/>
        <v>0.4252028862</v>
      </c>
      <c r="AL63" s="74">
        <f t="shared" si="9"/>
        <v>0.01184212731</v>
      </c>
      <c r="AM63" s="70">
        <f t="shared" si="10"/>
        <v>1.026104169</v>
      </c>
      <c r="AN63" s="71">
        <f t="shared" si="11"/>
        <v>179.5293369</v>
      </c>
      <c r="AO63" s="70">
        <f t="shared" si="12"/>
        <v>0.207254019</v>
      </c>
      <c r="AP63" s="70">
        <f t="shared" si="13"/>
        <v>1.029487157</v>
      </c>
      <c r="AQ63" s="71">
        <f t="shared" si="14"/>
        <v>188.1476873</v>
      </c>
      <c r="AR63" s="70">
        <f t="shared" si="15"/>
        <v>0.2788870343</v>
      </c>
      <c r="AS63" s="71">
        <f t="shared" si="16"/>
        <v>8.618350354</v>
      </c>
      <c r="AT63" s="73">
        <f t="shared" si="17"/>
        <v>0.3965683834</v>
      </c>
      <c r="AU63" s="75">
        <f t="shared" si="18"/>
        <v>0.01128031942</v>
      </c>
      <c r="AV63" s="76">
        <f t="shared" si="19"/>
        <v>0.01156122336</v>
      </c>
      <c r="AW63" s="77">
        <f t="shared" si="20"/>
        <v>0.1074240211</v>
      </c>
      <c r="AX63" s="78">
        <f t="shared" si="21"/>
        <v>78.28259489</v>
      </c>
      <c r="AY63" s="79">
        <f t="shared" si="22"/>
        <v>0.03437545985</v>
      </c>
      <c r="AZ63" s="80">
        <f t="shared" si="23"/>
        <v>0.5181677095</v>
      </c>
      <c r="BA63" s="81">
        <f t="shared" si="24"/>
        <v>399.6086303</v>
      </c>
      <c r="BB63" s="79">
        <f t="shared" si="25"/>
        <v>0.2539423811</v>
      </c>
      <c r="BC63" s="82">
        <f t="shared" si="26"/>
        <v>0.2195669213</v>
      </c>
      <c r="BD63" s="83">
        <f t="shared" si="27"/>
        <v>0.5901934671</v>
      </c>
      <c r="BE63" s="91">
        <f t="shared" si="28"/>
        <v>0.01719352914</v>
      </c>
      <c r="BF63" s="90">
        <f t="shared" si="29"/>
        <v>0.01438284018</v>
      </c>
      <c r="BG63" s="86">
        <f>(0.95*BF63)+0.05*'3. CÁLCULO DO IQE IAE'!H60</f>
        <v>0.01440331828</v>
      </c>
      <c r="BH63" s="87">
        <f t="shared" si="30"/>
        <v>0.01440331828</v>
      </c>
      <c r="BI63" s="88">
        <f t="shared" si="31"/>
        <v>0.002592597291</v>
      </c>
    </row>
    <row r="64" ht="9.75" customHeight="1">
      <c r="A64" s="57">
        <v>280600.0</v>
      </c>
      <c r="B64" s="58" t="s">
        <v>78</v>
      </c>
      <c r="C64" s="59">
        <v>92.3</v>
      </c>
      <c r="D64" s="60">
        <v>0.9689922480620154</v>
      </c>
      <c r="E64" s="61">
        <v>0.9689922480620154</v>
      </c>
      <c r="F64" s="60">
        <v>0.9212598425196851</v>
      </c>
      <c r="G64" s="61">
        <v>0.9212598425196851</v>
      </c>
      <c r="H64" s="62">
        <v>183.6</v>
      </c>
      <c r="I64" s="62">
        <v>183.2</v>
      </c>
      <c r="J64" s="63">
        <v>198.609062842162</v>
      </c>
      <c r="K64" s="63">
        <v>197.465044644923</v>
      </c>
      <c r="L64" s="60">
        <v>0.461</v>
      </c>
      <c r="M64" s="60">
        <v>0.13</v>
      </c>
      <c r="N64" s="60">
        <v>0.24</v>
      </c>
      <c r="O64" s="60">
        <v>0.353</v>
      </c>
      <c r="P64" s="60">
        <v>0.288407741537513</v>
      </c>
      <c r="Q64" s="60">
        <v>0.3020433341044032</v>
      </c>
      <c r="R64" s="60">
        <v>0.158109337651322</v>
      </c>
      <c r="S64" s="60">
        <v>0.391946950420233</v>
      </c>
      <c r="T64" s="64">
        <v>0.9611650485436893</v>
      </c>
      <c r="U64" s="65">
        <v>776.1</v>
      </c>
      <c r="V64" s="66">
        <v>0.193</v>
      </c>
      <c r="W64" s="66">
        <v>0.49200000000000005</v>
      </c>
      <c r="X64" s="67">
        <v>0.315</v>
      </c>
      <c r="Y64" s="68">
        <v>0.9591836734693877</v>
      </c>
      <c r="Z64" s="69">
        <v>787.008202511774</v>
      </c>
      <c r="AA64" s="66">
        <v>0.0966346153846155</v>
      </c>
      <c r="AB64" s="66">
        <v>0.466463893249608</v>
      </c>
      <c r="AC64" s="67">
        <v>0.436901491365777</v>
      </c>
      <c r="AD64" s="70">
        <f t="shared" si="1"/>
        <v>0.3709662649</v>
      </c>
      <c r="AE64" s="71">
        <f t="shared" si="2"/>
        <v>65.99748666</v>
      </c>
      <c r="AF64" s="70">
        <f t="shared" si="3"/>
        <v>0.1755744648</v>
      </c>
      <c r="AG64" s="70">
        <f t="shared" si="4"/>
        <v>0.8584466424</v>
      </c>
      <c r="AH64" s="71">
        <f t="shared" si="5"/>
        <v>157.0704577</v>
      </c>
      <c r="AI64" s="70">
        <f t="shared" si="6"/>
        <v>0.3576713565</v>
      </c>
      <c r="AJ64" s="72">
        <f t="shared" si="7"/>
        <v>91.07297104</v>
      </c>
      <c r="AK64" s="73">
        <f t="shared" si="8"/>
        <v>0.5423315953</v>
      </c>
      <c r="AL64" s="74">
        <f t="shared" si="9"/>
        <v>0.01633641031</v>
      </c>
      <c r="AM64" s="70">
        <f t="shared" si="10"/>
        <v>1.057359758</v>
      </c>
      <c r="AN64" s="71">
        <f t="shared" si="11"/>
        <v>187.7018486</v>
      </c>
      <c r="AO64" s="70">
        <f t="shared" si="12"/>
        <v>0.2290714982</v>
      </c>
      <c r="AP64" s="70">
        <f t="shared" si="13"/>
        <v>1.373272594</v>
      </c>
      <c r="AQ64" s="71">
        <f t="shared" si="14"/>
        <v>249.821103</v>
      </c>
      <c r="AR64" s="70">
        <f t="shared" si="15"/>
        <v>0.4354123749</v>
      </c>
      <c r="AS64" s="71">
        <f t="shared" si="16"/>
        <v>62.11925445</v>
      </c>
      <c r="AT64" s="73">
        <f t="shared" si="17"/>
        <v>0.5306123084</v>
      </c>
      <c r="AU64" s="75">
        <f t="shared" si="18"/>
        <v>0.0162212435</v>
      </c>
      <c r="AV64" s="76">
        <f t="shared" si="19"/>
        <v>0.0162788269</v>
      </c>
      <c r="AW64" s="77">
        <f t="shared" si="20"/>
        <v>0.4616744305</v>
      </c>
      <c r="AX64" s="78">
        <f t="shared" si="21"/>
        <v>344.3907478</v>
      </c>
      <c r="AY64" s="79">
        <f t="shared" si="22"/>
        <v>0.3278108982</v>
      </c>
      <c r="AZ64" s="80">
        <f t="shared" si="23"/>
        <v>0.8120974408</v>
      </c>
      <c r="BA64" s="81">
        <f t="shared" si="24"/>
        <v>613.0405166</v>
      </c>
      <c r="BB64" s="79">
        <f t="shared" si="25"/>
        <v>0.4485312696</v>
      </c>
      <c r="BC64" s="82">
        <f t="shared" si="26"/>
        <v>0.1207203714</v>
      </c>
      <c r="BD64" s="83">
        <f t="shared" si="27"/>
        <v>0.4741306953</v>
      </c>
      <c r="BE64" s="91">
        <f t="shared" si="28"/>
        <v>0.01959585782</v>
      </c>
      <c r="BF64" s="90">
        <f t="shared" si="29"/>
        <v>0.01777814654</v>
      </c>
      <c r="BG64" s="86">
        <f>(0.95*BF64)+0.05*'3. CÁLCULO DO IQE IAE'!H61</f>
        <v>0.01764321913</v>
      </c>
      <c r="BH64" s="87">
        <f t="shared" si="30"/>
        <v>0.01764321913</v>
      </c>
      <c r="BI64" s="88">
        <f t="shared" si="31"/>
        <v>0.003175779444</v>
      </c>
    </row>
    <row r="65" ht="9.75" customHeight="1">
      <c r="A65" s="57">
        <v>280610.0</v>
      </c>
      <c r="B65" s="58" t="s">
        <v>79</v>
      </c>
      <c r="C65" s="59">
        <v>95.48</v>
      </c>
      <c r="D65" s="60">
        <v>0.9642857142857143</v>
      </c>
      <c r="E65" s="61">
        <v>0.9642857142857143</v>
      </c>
      <c r="F65" s="60">
        <v>0.9080459770114943</v>
      </c>
      <c r="G65" s="61">
        <v>0.9080459770114943</v>
      </c>
      <c r="H65" s="62">
        <v>186.3</v>
      </c>
      <c r="I65" s="62">
        <v>188.5</v>
      </c>
      <c r="J65" s="63">
        <v>198.230927369132</v>
      </c>
      <c r="K65" s="63">
        <v>191.356960980033</v>
      </c>
      <c r="L65" s="60">
        <v>0.358</v>
      </c>
      <c r="M65" s="60">
        <v>0.079</v>
      </c>
      <c r="N65" s="60">
        <v>0.13699999999999998</v>
      </c>
      <c r="O65" s="60">
        <v>0.382</v>
      </c>
      <c r="P65" s="60">
        <v>0.335316628921774</v>
      </c>
      <c r="Q65" s="60">
        <v>0.2744383521746911</v>
      </c>
      <c r="R65" s="60">
        <v>0.173790718486971</v>
      </c>
      <c r="S65" s="60">
        <v>0.371006559217371</v>
      </c>
      <c r="T65" s="64">
        <v>0.8434782608695652</v>
      </c>
      <c r="U65" s="65">
        <v>767.0</v>
      </c>
      <c r="V65" s="66">
        <v>0.21600000000000003</v>
      </c>
      <c r="W65" s="66">
        <v>0.428</v>
      </c>
      <c r="X65" s="67">
        <v>0.35600000000000004</v>
      </c>
      <c r="Y65" s="68">
        <v>0.9343065693430657</v>
      </c>
      <c r="Z65" s="69">
        <v>788.442644497956</v>
      </c>
      <c r="AA65" s="66">
        <v>0.0542949967511372</v>
      </c>
      <c r="AB65" s="66">
        <v>0.583792378549861</v>
      </c>
      <c r="AC65" s="67">
        <v>0.361912624699003</v>
      </c>
      <c r="AD65" s="70">
        <f t="shared" si="1"/>
        <v>0.4798582275</v>
      </c>
      <c r="AE65" s="71">
        <f t="shared" si="2"/>
        <v>86.2048168</v>
      </c>
      <c r="AF65" s="70">
        <f t="shared" si="3"/>
        <v>0.2618281431</v>
      </c>
      <c r="AG65" s="70">
        <f t="shared" si="4"/>
        <v>0.717574988</v>
      </c>
      <c r="AH65" s="71">
        <f t="shared" si="5"/>
        <v>129.1655043</v>
      </c>
      <c r="AI65" s="70">
        <f t="shared" si="6"/>
        <v>0.2830022038</v>
      </c>
      <c r="AJ65" s="72">
        <f t="shared" si="7"/>
        <v>42.96068747</v>
      </c>
      <c r="AK65" s="73">
        <f t="shared" si="8"/>
        <v>0.3444272894</v>
      </c>
      <c r="AL65" s="74">
        <f t="shared" si="9"/>
        <v>0.0115909994</v>
      </c>
      <c r="AM65" s="70">
        <f t="shared" si="10"/>
        <v>1.422452188</v>
      </c>
      <c r="AN65" s="71">
        <f t="shared" si="11"/>
        <v>258.556086</v>
      </c>
      <c r="AO65" s="70">
        <f t="shared" si="12"/>
        <v>0.4182252022</v>
      </c>
      <c r="AP65" s="70">
        <f t="shared" si="13"/>
        <v>1.283096157</v>
      </c>
      <c r="AQ65" s="71">
        <f t="shared" si="14"/>
        <v>222.9519668</v>
      </c>
      <c r="AR65" s="70">
        <f t="shared" si="15"/>
        <v>0.3672192864</v>
      </c>
      <c r="AS65" s="71">
        <f t="shared" si="16"/>
        <v>-35.60411922</v>
      </c>
      <c r="AT65" s="73">
        <f t="shared" si="17"/>
        <v>0.2857711269</v>
      </c>
      <c r="AU65" s="75">
        <f t="shared" si="18"/>
        <v>0.01114100283</v>
      </c>
      <c r="AV65" s="76">
        <f t="shared" si="19"/>
        <v>0.01136600111</v>
      </c>
      <c r="AW65" s="77">
        <f t="shared" si="20"/>
        <v>0.5068314966</v>
      </c>
      <c r="AX65" s="78">
        <f t="shared" si="21"/>
        <v>327.8935349</v>
      </c>
      <c r="AY65" s="79">
        <f t="shared" si="22"/>
        <v>0.3096195469</v>
      </c>
      <c r="AZ65" s="80">
        <f t="shared" si="23"/>
        <v>0.6529434658</v>
      </c>
      <c r="BA65" s="81">
        <f t="shared" si="24"/>
        <v>480.9889381</v>
      </c>
      <c r="BB65" s="79">
        <f t="shared" si="25"/>
        <v>0.328137966</v>
      </c>
      <c r="BC65" s="82">
        <f t="shared" si="26"/>
        <v>0.01851841913</v>
      </c>
      <c r="BD65" s="83">
        <f t="shared" si="27"/>
        <v>0.3541281066</v>
      </c>
      <c r="BE65" s="91">
        <f t="shared" si="28"/>
        <v>0.01447365635</v>
      </c>
      <c r="BF65" s="90">
        <f t="shared" si="29"/>
        <v>0.01302883206</v>
      </c>
      <c r="BG65" s="86">
        <f>(0.95*BF65)+0.05*'3. CÁLCULO DO IQE IAE'!H62</f>
        <v>0.01287741452</v>
      </c>
      <c r="BH65" s="87">
        <f t="shared" si="30"/>
        <v>0.01287741452</v>
      </c>
      <c r="BI65" s="88">
        <f t="shared" si="31"/>
        <v>0.002317934614</v>
      </c>
    </row>
    <row r="66" ht="9.75" customHeight="1">
      <c r="A66" s="57">
        <v>280620.0</v>
      </c>
      <c r="B66" s="58" t="s">
        <v>80</v>
      </c>
      <c r="C66" s="59">
        <v>94.9</v>
      </c>
      <c r="D66" s="60">
        <v>0.9536423841059603</v>
      </c>
      <c r="E66" s="61">
        <v>0.9536423841059603</v>
      </c>
      <c r="F66" s="60">
        <v>0.9230769230769231</v>
      </c>
      <c r="G66" s="61">
        <v>0.9230769230769231</v>
      </c>
      <c r="H66" s="62">
        <v>177.8</v>
      </c>
      <c r="I66" s="62">
        <v>180.9</v>
      </c>
      <c r="J66" s="63">
        <v>195.600210176568</v>
      </c>
      <c r="K66" s="63">
        <v>194.745381314303</v>
      </c>
      <c r="L66" s="60">
        <v>0.491</v>
      </c>
      <c r="M66" s="60">
        <v>0.077</v>
      </c>
      <c r="N66" s="60">
        <v>0.243</v>
      </c>
      <c r="O66" s="60">
        <v>0.29</v>
      </c>
      <c r="P66" s="60">
        <v>0.353734819747291</v>
      </c>
      <c r="Q66" s="60">
        <v>0.2844663373632069</v>
      </c>
      <c r="R66" s="60">
        <v>0.145198673689381</v>
      </c>
      <c r="S66" s="60">
        <v>0.4519885107660397</v>
      </c>
      <c r="T66" s="64">
        <v>0.9041916167664671</v>
      </c>
      <c r="U66" s="65">
        <v>769.3</v>
      </c>
      <c r="V66" s="66">
        <v>0.19899999999999998</v>
      </c>
      <c r="W66" s="66">
        <v>0.484</v>
      </c>
      <c r="X66" s="67">
        <v>0.317</v>
      </c>
      <c r="Y66" s="68">
        <v>0.9259259259259259</v>
      </c>
      <c r="Z66" s="69">
        <v>783.229990529766</v>
      </c>
      <c r="AA66" s="66">
        <v>0.126151099634535</v>
      </c>
      <c r="AB66" s="66">
        <v>0.483308136237098</v>
      </c>
      <c r="AC66" s="67">
        <v>0.390540764128367</v>
      </c>
      <c r="AD66" s="70">
        <f t="shared" si="1"/>
        <v>0.3005155652</v>
      </c>
      <c r="AE66" s="71">
        <f t="shared" si="2"/>
        <v>50.95470278</v>
      </c>
      <c r="AF66" s="70">
        <f t="shared" si="3"/>
        <v>0.1113653173</v>
      </c>
      <c r="AG66" s="70">
        <f t="shared" si="4"/>
        <v>0.6890757538</v>
      </c>
      <c r="AH66" s="71">
        <f t="shared" si="5"/>
        <v>124.4154113</v>
      </c>
      <c r="AI66" s="70">
        <f t="shared" si="6"/>
        <v>0.2702917216</v>
      </c>
      <c r="AJ66" s="72">
        <f t="shared" si="7"/>
        <v>73.46070855</v>
      </c>
      <c r="AK66" s="73">
        <f t="shared" si="8"/>
        <v>0.4698855935</v>
      </c>
      <c r="AL66" s="74">
        <f t="shared" si="9"/>
        <v>0.01329195645</v>
      </c>
      <c r="AM66" s="70">
        <f t="shared" si="10"/>
        <v>0.9536108409</v>
      </c>
      <c r="AN66" s="71">
        <f t="shared" si="11"/>
        <v>164.5111322</v>
      </c>
      <c r="AO66" s="70">
        <f t="shared" si="12"/>
        <v>0.1671611586</v>
      </c>
      <c r="AP66" s="70">
        <f t="shared" si="13"/>
        <v>1.540482377</v>
      </c>
      <c r="AQ66" s="71">
        <f t="shared" si="14"/>
        <v>276.9247643</v>
      </c>
      <c r="AR66" s="70">
        <f t="shared" si="15"/>
        <v>0.5042006812</v>
      </c>
      <c r="AS66" s="71">
        <f t="shared" si="16"/>
        <v>112.4136321</v>
      </c>
      <c r="AT66" s="73">
        <f t="shared" si="17"/>
        <v>0.6566224366</v>
      </c>
      <c r="AU66" s="75">
        <f t="shared" si="18"/>
        <v>0.0194463089</v>
      </c>
      <c r="AV66" s="76">
        <f t="shared" si="19"/>
        <v>0.01636913268</v>
      </c>
      <c r="AW66" s="77">
        <f t="shared" si="20"/>
        <v>0.4599586597</v>
      </c>
      <c r="AX66" s="78">
        <f t="shared" si="21"/>
        <v>319.9447649</v>
      </c>
      <c r="AY66" s="79">
        <f t="shared" si="22"/>
        <v>0.3008544986</v>
      </c>
      <c r="AZ66" s="80">
        <f t="shared" si="23"/>
        <v>0.6666656901</v>
      </c>
      <c r="BA66" s="81">
        <f t="shared" si="24"/>
        <v>483.4745946</v>
      </c>
      <c r="BB66" s="79">
        <f t="shared" si="25"/>
        <v>0.3304041744</v>
      </c>
      <c r="BC66" s="82">
        <f t="shared" si="26"/>
        <v>0.02954967582</v>
      </c>
      <c r="BD66" s="83">
        <f t="shared" si="27"/>
        <v>0.3670806905</v>
      </c>
      <c r="BE66" s="91">
        <f t="shared" si="28"/>
        <v>0.01477277775</v>
      </c>
      <c r="BF66" s="90">
        <f t="shared" si="29"/>
        <v>0.01542568764</v>
      </c>
      <c r="BG66" s="86">
        <f>(0.95*BF66)+0.05*'3. CÁLCULO DO IQE IAE'!H63</f>
        <v>0.01550180524</v>
      </c>
      <c r="BH66" s="87">
        <f t="shared" si="30"/>
        <v>0.01550180524</v>
      </c>
      <c r="BI66" s="88">
        <f t="shared" si="31"/>
        <v>0.002790324943</v>
      </c>
    </row>
    <row r="67" ht="9.75" customHeight="1">
      <c r="A67" s="57">
        <v>280630.0</v>
      </c>
      <c r="B67" s="58" t="s">
        <v>81</v>
      </c>
      <c r="C67" s="59">
        <v>91.5</v>
      </c>
      <c r="D67" s="60">
        <v>0.970873786407767</v>
      </c>
      <c r="E67" s="61">
        <v>0.970873786407767</v>
      </c>
      <c r="F67" s="60">
        <v>0.9605911330049262</v>
      </c>
      <c r="G67" s="61">
        <v>0.9605911330049262</v>
      </c>
      <c r="H67" s="62">
        <v>177.1</v>
      </c>
      <c r="I67" s="62">
        <v>176.0</v>
      </c>
      <c r="J67" s="63">
        <v>187.519997696277</v>
      </c>
      <c r="K67" s="63">
        <v>180.830996129746</v>
      </c>
      <c r="L67" s="60">
        <v>0.504</v>
      </c>
      <c r="M67" s="60">
        <v>0.08</v>
      </c>
      <c r="N67" s="60">
        <v>0.331</v>
      </c>
      <c r="O67" s="60">
        <v>0.251</v>
      </c>
      <c r="P67" s="60">
        <v>0.396680335422042</v>
      </c>
      <c r="Q67" s="60">
        <v>0.1892738665683745</v>
      </c>
      <c r="R67" s="60">
        <v>0.28332565425728</v>
      </c>
      <c r="S67" s="60">
        <v>0.3221249539255431</v>
      </c>
      <c r="T67" s="64">
        <v>0.9459459459459459</v>
      </c>
      <c r="U67" s="65">
        <v>765.4</v>
      </c>
      <c r="V67" s="66">
        <v>0.215</v>
      </c>
      <c r="W67" s="66">
        <v>0.586</v>
      </c>
      <c r="X67" s="67">
        <v>0.19899999999999998</v>
      </c>
      <c r="Y67" s="68">
        <v>0.9318181818181818</v>
      </c>
      <c r="Z67" s="69">
        <v>777.807018610156</v>
      </c>
      <c r="AA67" s="66">
        <v>0.0888228204098031</v>
      </c>
      <c r="AB67" s="66">
        <v>0.659376116049479</v>
      </c>
      <c r="AC67" s="67">
        <v>0.251801063540718</v>
      </c>
      <c r="AD67" s="70">
        <f t="shared" si="1"/>
        <v>0.2869530624</v>
      </c>
      <c r="AE67" s="71">
        <f t="shared" si="2"/>
        <v>49.33921102</v>
      </c>
      <c r="AF67" s="70">
        <f t="shared" si="3"/>
        <v>0.1044696955</v>
      </c>
      <c r="AG67" s="70">
        <f t="shared" si="4"/>
        <v>0.5148239154</v>
      </c>
      <c r="AH67" s="71">
        <f t="shared" si="5"/>
        <v>92.7352561</v>
      </c>
      <c r="AI67" s="70">
        <f t="shared" si="6"/>
        <v>0.1855207381</v>
      </c>
      <c r="AJ67" s="72">
        <f t="shared" si="7"/>
        <v>43.39604508</v>
      </c>
      <c r="AK67" s="73">
        <f t="shared" si="8"/>
        <v>0.3462180825</v>
      </c>
      <c r="AL67" s="74">
        <f t="shared" si="9"/>
        <v>0.009496856428</v>
      </c>
      <c r="AM67" s="70">
        <f t="shared" si="10"/>
        <v>0.7004334126</v>
      </c>
      <c r="AN67" s="71">
        <f t="shared" si="11"/>
        <v>119.6857093</v>
      </c>
      <c r="AO67" s="70">
        <f t="shared" si="12"/>
        <v>0.04749443049</v>
      </c>
      <c r="AP67" s="70">
        <f t="shared" si="13"/>
        <v>0.897818855</v>
      </c>
      <c r="AQ67" s="71">
        <f t="shared" si="14"/>
        <v>155.9553113</v>
      </c>
      <c r="AR67" s="70">
        <f t="shared" si="15"/>
        <v>0.1971837176</v>
      </c>
      <c r="AS67" s="71">
        <f t="shared" si="16"/>
        <v>36.26960194</v>
      </c>
      <c r="AT67" s="73">
        <f t="shared" si="17"/>
        <v>0.4658472555</v>
      </c>
      <c r="AU67" s="75">
        <f t="shared" si="18"/>
        <v>0.01088779785</v>
      </c>
      <c r="AV67" s="76">
        <f t="shared" si="19"/>
        <v>0.01019232714</v>
      </c>
      <c r="AW67" s="77">
        <f t="shared" si="20"/>
        <v>0.2879039859</v>
      </c>
      <c r="AX67" s="78">
        <f t="shared" si="21"/>
        <v>208.450267</v>
      </c>
      <c r="AY67" s="79">
        <f t="shared" si="22"/>
        <v>0.1779103629</v>
      </c>
      <c r="AZ67" s="80">
        <f t="shared" si="23"/>
        <v>0.4037887659</v>
      </c>
      <c r="BA67" s="81">
        <f t="shared" si="24"/>
        <v>292.6558905</v>
      </c>
      <c r="BB67" s="79">
        <f t="shared" si="25"/>
        <v>0.1564320461</v>
      </c>
      <c r="BC67" s="82">
        <f t="shared" si="26"/>
        <v>-0.0214783168</v>
      </c>
      <c r="BD67" s="83">
        <f t="shared" si="27"/>
        <v>0.3071650913</v>
      </c>
      <c r="BE67" s="91">
        <f t="shared" si="28"/>
        <v>0.009522323413</v>
      </c>
      <c r="BF67" s="90">
        <f t="shared" si="29"/>
        <v>0.009996779507</v>
      </c>
      <c r="BG67" s="86">
        <f>(0.95*BF67)+0.05*'3. CÁLCULO DO IQE IAE'!H64</f>
        <v>0.009832927963</v>
      </c>
      <c r="BH67" s="87">
        <f t="shared" si="30"/>
        <v>0.009832927963</v>
      </c>
      <c r="BI67" s="88">
        <f t="shared" si="31"/>
        <v>0.001769927033</v>
      </c>
    </row>
    <row r="68" ht="9.75" customHeight="1">
      <c r="A68" s="57">
        <v>280640.0</v>
      </c>
      <c r="B68" s="58" t="s">
        <v>82</v>
      </c>
      <c r="C68" s="59">
        <v>97.5</v>
      </c>
      <c r="D68" s="60">
        <v>0.9381443298969072</v>
      </c>
      <c r="E68" s="61">
        <v>0.9381443298969072</v>
      </c>
      <c r="F68" s="60">
        <v>0.9586776859504132</v>
      </c>
      <c r="G68" s="61">
        <v>0.9586776859504132</v>
      </c>
      <c r="H68" s="62">
        <v>181.7</v>
      </c>
      <c r="I68" s="62">
        <v>180.0</v>
      </c>
      <c r="J68" s="63">
        <v>190.334387439186</v>
      </c>
      <c r="K68" s="63">
        <v>182.719633642931</v>
      </c>
      <c r="L68" s="60">
        <v>0.384</v>
      </c>
      <c r="M68" s="60">
        <v>0.055</v>
      </c>
      <c r="N68" s="60">
        <v>0.187</v>
      </c>
      <c r="O68" s="60">
        <v>0.28300000000000003</v>
      </c>
      <c r="P68" s="60">
        <v>0.403490343505824</v>
      </c>
      <c r="Q68" s="60">
        <v>0.2359943977591032</v>
      </c>
      <c r="R68" s="60">
        <v>0.29859575409111</v>
      </c>
      <c r="S68" s="60">
        <v>0.332135485773256</v>
      </c>
      <c r="T68" s="64">
        <v>0.9387755102040817</v>
      </c>
      <c r="U68" s="65">
        <v>762.7</v>
      </c>
      <c r="V68" s="66">
        <v>0.25</v>
      </c>
      <c r="W68" s="66">
        <v>0.501</v>
      </c>
      <c r="X68" s="67">
        <v>0.25</v>
      </c>
      <c r="Y68" s="68">
        <v>0.9270833333333334</v>
      </c>
      <c r="Z68" s="69">
        <v>769.447732833311</v>
      </c>
      <c r="AA68" s="66">
        <v>0.167109789215052</v>
      </c>
      <c r="AB68" s="66">
        <v>0.574927367558946</v>
      </c>
      <c r="AC68" s="67">
        <v>0.257962843226001</v>
      </c>
      <c r="AD68" s="70">
        <f t="shared" si="1"/>
        <v>0.4223440144</v>
      </c>
      <c r="AE68" s="71">
        <f t="shared" si="2"/>
        <v>71.99310902</v>
      </c>
      <c r="AF68" s="70">
        <f t="shared" si="3"/>
        <v>0.20116639</v>
      </c>
      <c r="AG68" s="70">
        <f t="shared" si="4"/>
        <v>0.5435856229</v>
      </c>
      <c r="AH68" s="71">
        <f t="shared" si="5"/>
        <v>99.18770446</v>
      </c>
      <c r="AI68" s="70">
        <f t="shared" si="6"/>
        <v>0.2027864488</v>
      </c>
      <c r="AJ68" s="72">
        <f t="shared" si="7"/>
        <v>27.19459544</v>
      </c>
      <c r="AK68" s="73">
        <f t="shared" si="8"/>
        <v>0.2795752959</v>
      </c>
      <c r="AL68" s="74">
        <f t="shared" si="9"/>
        <v>0.008822227855</v>
      </c>
      <c r="AM68" s="70">
        <f t="shared" si="10"/>
        <v>1.0880138</v>
      </c>
      <c r="AN68" s="71">
        <f t="shared" si="11"/>
        <v>183.728516</v>
      </c>
      <c r="AO68" s="70">
        <f t="shared" si="12"/>
        <v>0.2184642204</v>
      </c>
      <c r="AP68" s="70">
        <f t="shared" si="13"/>
        <v>0.8730388611</v>
      </c>
      <c r="AQ68" s="71">
        <f t="shared" si="14"/>
        <v>152.9295499</v>
      </c>
      <c r="AR68" s="70">
        <f t="shared" si="15"/>
        <v>0.1895044231</v>
      </c>
      <c r="AS68" s="71">
        <f t="shared" si="16"/>
        <v>-30.79896604</v>
      </c>
      <c r="AT68" s="73">
        <f t="shared" si="17"/>
        <v>0.2978102056</v>
      </c>
      <c r="AU68" s="75">
        <f t="shared" si="18"/>
        <v>0.008110033185</v>
      </c>
      <c r="AV68" s="76">
        <f t="shared" si="19"/>
        <v>0.00846613052</v>
      </c>
      <c r="AW68" s="77">
        <f t="shared" si="20"/>
        <v>0.3289306641</v>
      </c>
      <c r="AX68" s="78">
        <f t="shared" si="21"/>
        <v>235.515698</v>
      </c>
      <c r="AY68" s="79">
        <f t="shared" si="22"/>
        <v>0.2077552081</v>
      </c>
      <c r="AZ68" s="80">
        <f t="shared" si="23"/>
        <v>0.3886530181</v>
      </c>
      <c r="BA68" s="81">
        <f t="shared" si="24"/>
        <v>277.2425869</v>
      </c>
      <c r="BB68" s="79">
        <f t="shared" si="25"/>
        <v>0.1423795178</v>
      </c>
      <c r="BC68" s="82">
        <f t="shared" si="26"/>
        <v>-0.06537569026</v>
      </c>
      <c r="BD68" s="83">
        <f t="shared" si="27"/>
        <v>0.2556220598</v>
      </c>
      <c r="BE68" s="91">
        <f t="shared" si="28"/>
        <v>0.00821293746</v>
      </c>
      <c r="BF68" s="90">
        <f t="shared" si="29"/>
        <v>0.008607860057</v>
      </c>
      <c r="BG68" s="86">
        <f>(0.95*BF68)+0.05*'3. CÁLCULO DO IQE IAE'!H65</f>
        <v>0.008441653092</v>
      </c>
      <c r="BH68" s="87">
        <f t="shared" si="30"/>
        <v>0.008441653092</v>
      </c>
      <c r="BI68" s="88">
        <f t="shared" si="31"/>
        <v>0.001519497557</v>
      </c>
    </row>
    <row r="69" ht="9.75" customHeight="1">
      <c r="A69" s="57">
        <v>280650.0</v>
      </c>
      <c r="B69" s="58" t="s">
        <v>83</v>
      </c>
      <c r="C69" s="59">
        <v>96.12</v>
      </c>
      <c r="D69" s="60">
        <v>0.9607843137254902</v>
      </c>
      <c r="E69" s="61">
        <v>0.9607843137254902</v>
      </c>
      <c r="F69" s="60">
        <v>0.8533333333333334</v>
      </c>
      <c r="G69" s="61">
        <v>0.8533333333333334</v>
      </c>
      <c r="H69" s="62">
        <v>184.8</v>
      </c>
      <c r="I69" s="62">
        <v>179.3</v>
      </c>
      <c r="J69" s="63">
        <v>186.424586746587</v>
      </c>
      <c r="K69" s="63">
        <v>189.821851215451</v>
      </c>
      <c r="L69" s="60">
        <v>0.387</v>
      </c>
      <c r="M69" s="60">
        <v>0.121</v>
      </c>
      <c r="N69" s="60">
        <v>0.14300000000000002</v>
      </c>
      <c r="O69" s="60">
        <v>0.25</v>
      </c>
      <c r="P69" s="60">
        <v>0.489774225774226</v>
      </c>
      <c r="Q69" s="60">
        <v>0.2063736263736263</v>
      </c>
      <c r="R69" s="60">
        <v>0.236607392607392</v>
      </c>
      <c r="S69" s="60">
        <v>0.391060939060939</v>
      </c>
      <c r="T69" s="64">
        <v>1.0</v>
      </c>
      <c r="U69" s="65">
        <v>764.9</v>
      </c>
      <c r="V69" s="66">
        <v>0.2</v>
      </c>
      <c r="W69" s="66">
        <v>0.55</v>
      </c>
      <c r="X69" s="67">
        <v>0.25</v>
      </c>
      <c r="Y69" s="68">
        <v>0.9318181818181818</v>
      </c>
      <c r="Z69" s="69">
        <v>754.200920542636</v>
      </c>
      <c r="AA69" s="66">
        <v>0.338662790697674</v>
      </c>
      <c r="AB69" s="66">
        <v>0.487887596899225</v>
      </c>
      <c r="AC69" s="67">
        <v>0.173449612403101</v>
      </c>
      <c r="AD69" s="70">
        <f t="shared" si="1"/>
        <v>0.4722067319</v>
      </c>
      <c r="AE69" s="71">
        <f t="shared" si="2"/>
        <v>83.8416941</v>
      </c>
      <c r="AF69" s="70">
        <f t="shared" si="3"/>
        <v>0.2517413071</v>
      </c>
      <c r="AG69" s="70">
        <f t="shared" si="4"/>
        <v>0.378868462</v>
      </c>
      <c r="AH69" s="71">
        <f t="shared" si="5"/>
        <v>60.27127164</v>
      </c>
      <c r="AI69" s="70">
        <f t="shared" si="6"/>
        <v>0.09865235408</v>
      </c>
      <c r="AJ69" s="72">
        <f t="shared" si="7"/>
        <v>-23.57042245</v>
      </c>
      <c r="AK69" s="73">
        <f t="shared" si="8"/>
        <v>0.07075927459</v>
      </c>
      <c r="AL69" s="74">
        <f t="shared" si="9"/>
        <v>0.003263295089</v>
      </c>
      <c r="AM69" s="70">
        <f t="shared" si="10"/>
        <v>1.147576563</v>
      </c>
      <c r="AN69" s="71">
        <f t="shared" si="11"/>
        <v>197.6914393</v>
      </c>
      <c r="AO69" s="70">
        <f t="shared" si="12"/>
        <v>0.2557398833</v>
      </c>
      <c r="AP69" s="70">
        <f t="shared" si="13"/>
        <v>1.127686059</v>
      </c>
      <c r="AQ69" s="71">
        <f t="shared" si="14"/>
        <v>182.6640686</v>
      </c>
      <c r="AR69" s="70">
        <f t="shared" si="15"/>
        <v>0.2649697691</v>
      </c>
      <c r="AS69" s="71">
        <f t="shared" si="16"/>
        <v>-15.02737076</v>
      </c>
      <c r="AT69" s="73">
        <f t="shared" si="17"/>
        <v>0.337325174</v>
      </c>
      <c r="AU69" s="75">
        <f t="shared" si="18"/>
        <v>0.01009787838</v>
      </c>
      <c r="AV69" s="76">
        <f t="shared" si="19"/>
        <v>0.006680586733</v>
      </c>
      <c r="AW69" s="77">
        <f t="shared" si="20"/>
        <v>0.36</v>
      </c>
      <c r="AX69" s="78">
        <f t="shared" si="21"/>
        <v>275.364</v>
      </c>
      <c r="AY69" s="79">
        <f t="shared" si="22"/>
        <v>0.2516956279</v>
      </c>
      <c r="AZ69" s="80">
        <f t="shared" si="23"/>
        <v>0.2039684809</v>
      </c>
      <c r="BA69" s="81">
        <f t="shared" si="24"/>
        <v>143.3445877</v>
      </c>
      <c r="BB69" s="79">
        <f t="shared" si="25"/>
        <v>0.02030280617</v>
      </c>
      <c r="BC69" s="82">
        <f t="shared" si="26"/>
        <v>-0.2313928217</v>
      </c>
      <c r="BD69" s="83">
        <f t="shared" si="27"/>
        <v>0.06068952578</v>
      </c>
      <c r="BE69" s="91">
        <f t="shared" si="28"/>
        <v>0.001630591103</v>
      </c>
      <c r="BF69" s="90">
        <f t="shared" si="29"/>
        <v>0.004503402913</v>
      </c>
      <c r="BG69" s="86">
        <f>(0.95*BF69)+0.05*'3. CÁLCULO DO IQE IAE'!H66</f>
        <v>0.00465664098</v>
      </c>
      <c r="BH69" s="87">
        <f t="shared" si="30"/>
        <v>0.00465664098</v>
      </c>
      <c r="BI69" s="88">
        <f t="shared" si="31"/>
        <v>0.0008381953764</v>
      </c>
    </row>
    <row r="70" ht="9.75" customHeight="1">
      <c r="A70" s="57">
        <v>280660.0</v>
      </c>
      <c r="B70" s="58" t="s">
        <v>84</v>
      </c>
      <c r="C70" s="59">
        <v>92.48</v>
      </c>
      <c r="D70" s="60">
        <v>0.9175257731958762</v>
      </c>
      <c r="E70" s="61">
        <v>0.9175257731958762</v>
      </c>
      <c r="F70" s="60">
        <v>0.9444444444444444</v>
      </c>
      <c r="G70" s="61">
        <v>0.9444444444444444</v>
      </c>
      <c r="H70" s="62">
        <v>177.5</v>
      </c>
      <c r="I70" s="62">
        <v>184.2</v>
      </c>
      <c r="J70" s="63">
        <v>189.032973484848</v>
      </c>
      <c r="K70" s="63">
        <v>187.81946969697</v>
      </c>
      <c r="L70" s="60">
        <v>0.48</v>
      </c>
      <c r="M70" s="60">
        <v>0.091</v>
      </c>
      <c r="N70" s="60">
        <v>0.21600000000000003</v>
      </c>
      <c r="O70" s="60">
        <v>0.36200000000000004</v>
      </c>
      <c r="P70" s="60">
        <v>0.412121212121212</v>
      </c>
      <c r="Q70" s="60">
        <v>0.1878787878787876</v>
      </c>
      <c r="R70" s="60">
        <v>0.271212121212121</v>
      </c>
      <c r="S70" s="60">
        <v>0.4248106060606056</v>
      </c>
      <c r="T70" s="64">
        <v>0.8723404255319149</v>
      </c>
      <c r="U70" s="65">
        <v>776.2</v>
      </c>
      <c r="V70" s="66">
        <v>0.175</v>
      </c>
      <c r="W70" s="66">
        <v>0.516</v>
      </c>
      <c r="X70" s="67">
        <v>0.308</v>
      </c>
      <c r="Y70" s="68">
        <v>1.0</v>
      </c>
      <c r="Z70" s="69">
        <v>763.991071428572</v>
      </c>
      <c r="AA70" s="66">
        <v>0.142857142857143</v>
      </c>
      <c r="AB70" s="66">
        <v>0.642857142857143</v>
      </c>
      <c r="AC70" s="67">
        <v>0.214285714285714</v>
      </c>
      <c r="AD70" s="70">
        <f t="shared" si="1"/>
        <v>0.3218519824</v>
      </c>
      <c r="AE70" s="71">
        <f t="shared" si="2"/>
        <v>52.4170793</v>
      </c>
      <c r="AF70" s="70">
        <f t="shared" si="3"/>
        <v>0.1176073766</v>
      </c>
      <c r="AG70" s="70">
        <f t="shared" si="4"/>
        <v>0.4876630319</v>
      </c>
      <c r="AH70" s="71">
        <f t="shared" si="5"/>
        <v>87.06303781</v>
      </c>
      <c r="AI70" s="70">
        <f t="shared" si="6"/>
        <v>0.1703427972</v>
      </c>
      <c r="AJ70" s="72">
        <f t="shared" si="7"/>
        <v>34.64595851</v>
      </c>
      <c r="AK70" s="73">
        <f t="shared" si="8"/>
        <v>0.3102256148</v>
      </c>
      <c r="AL70" s="74">
        <f t="shared" si="9"/>
        <v>0.008599025917</v>
      </c>
      <c r="AM70" s="70">
        <f t="shared" si="10"/>
        <v>1.140213925</v>
      </c>
      <c r="AN70" s="71">
        <f t="shared" si="11"/>
        <v>192.7055571</v>
      </c>
      <c r="AO70" s="70">
        <f t="shared" si="12"/>
        <v>0.2424294856</v>
      </c>
      <c r="AP70" s="70">
        <f t="shared" si="13"/>
        <v>1.078242784</v>
      </c>
      <c r="AQ70" s="71">
        <f t="shared" si="14"/>
        <v>191.2641552</v>
      </c>
      <c r="AR70" s="70">
        <f t="shared" si="15"/>
        <v>0.2867965395</v>
      </c>
      <c r="AS70" s="71">
        <f t="shared" si="16"/>
        <v>-1.441401952</v>
      </c>
      <c r="AT70" s="73">
        <f t="shared" si="17"/>
        <v>0.371364161</v>
      </c>
      <c r="AU70" s="75">
        <f t="shared" si="18"/>
        <v>0.01102785914</v>
      </c>
      <c r="AV70" s="76">
        <f t="shared" si="19"/>
        <v>0.00981344253</v>
      </c>
      <c r="AW70" s="77">
        <f t="shared" si="20"/>
        <v>0.4649676042</v>
      </c>
      <c r="AX70" s="78">
        <f t="shared" si="21"/>
        <v>314.8345113</v>
      </c>
      <c r="AY70" s="79">
        <f t="shared" si="22"/>
        <v>0.2952194608</v>
      </c>
      <c r="AZ70" s="80">
        <f t="shared" si="23"/>
        <v>0.3316220282</v>
      </c>
      <c r="BA70" s="81">
        <f t="shared" si="24"/>
        <v>253.3562687</v>
      </c>
      <c r="BB70" s="79">
        <f t="shared" si="25"/>
        <v>0.1206020215</v>
      </c>
      <c r="BC70" s="82">
        <f t="shared" si="26"/>
        <v>-0.1746174393</v>
      </c>
      <c r="BD70" s="83">
        <f t="shared" si="27"/>
        <v>0.1273535445</v>
      </c>
      <c r="BE70" s="91">
        <f t="shared" si="28"/>
        <v>0.005266478541</v>
      </c>
      <c r="BF70" s="90">
        <f t="shared" si="29"/>
        <v>0.007705310791</v>
      </c>
      <c r="BG70" s="86">
        <f>(0.95*BF70)+0.05*'3. CÁLCULO DO IQE IAE'!H67</f>
        <v>0.007929872514</v>
      </c>
      <c r="BH70" s="87">
        <f t="shared" si="30"/>
        <v>0.007929872514</v>
      </c>
      <c r="BI70" s="88">
        <f t="shared" si="31"/>
        <v>0.001427377053</v>
      </c>
    </row>
    <row r="71" ht="9.75" customHeight="1">
      <c r="A71" s="57">
        <v>280670.0</v>
      </c>
      <c r="B71" s="58" t="s">
        <v>85</v>
      </c>
      <c r="C71" s="59">
        <v>100.0</v>
      </c>
      <c r="D71" s="60">
        <v>0.9502332814930016</v>
      </c>
      <c r="E71" s="61">
        <v>0.9502332814930016</v>
      </c>
      <c r="F71" s="60">
        <v>0.8764367816091954</v>
      </c>
      <c r="G71" s="61">
        <v>0.8764367816091954</v>
      </c>
      <c r="H71" s="62">
        <v>209.9</v>
      </c>
      <c r="I71" s="62">
        <v>213.0</v>
      </c>
      <c r="J71" s="63">
        <v>236.599508457665</v>
      </c>
      <c r="K71" s="63">
        <v>223.482244297552</v>
      </c>
      <c r="L71" s="60">
        <v>0.15</v>
      </c>
      <c r="M71" s="60">
        <v>0.341</v>
      </c>
      <c r="N71" s="60">
        <v>0.061</v>
      </c>
      <c r="O71" s="60">
        <v>0.634</v>
      </c>
      <c r="P71" s="60">
        <v>0.139280712448968</v>
      </c>
      <c r="Q71" s="60">
        <v>0.607796452501152</v>
      </c>
      <c r="R71" s="60">
        <v>0.0715699076233703</v>
      </c>
      <c r="S71" s="60">
        <v>0.6725055314315971</v>
      </c>
      <c r="T71" s="64">
        <v>0.9787234042553191</v>
      </c>
      <c r="U71" s="65">
        <v>798.9</v>
      </c>
      <c r="V71" s="66">
        <v>0.077</v>
      </c>
      <c r="W71" s="66">
        <v>0.40299999999999997</v>
      </c>
      <c r="X71" s="67">
        <v>0.52</v>
      </c>
      <c r="Y71" s="68">
        <v>0.8830845771144279</v>
      </c>
      <c r="Z71" s="69">
        <v>813.819561789715</v>
      </c>
      <c r="AA71" s="66">
        <v>0.0336633500983233</v>
      </c>
      <c r="AB71" s="66">
        <v>0.312982431957998</v>
      </c>
      <c r="AC71" s="67">
        <v>0.653354217943679</v>
      </c>
      <c r="AD71" s="70">
        <f t="shared" si="1"/>
        <v>1.299258023</v>
      </c>
      <c r="AE71" s="71">
        <f t="shared" si="2"/>
        <v>259.1421652</v>
      </c>
      <c r="AF71" s="70">
        <f t="shared" si="3"/>
        <v>1</v>
      </c>
      <c r="AG71" s="70">
        <f t="shared" si="4"/>
        <v>1.915072422</v>
      </c>
      <c r="AH71" s="71">
        <f t="shared" si="5"/>
        <v>397.1180577</v>
      </c>
      <c r="AI71" s="70">
        <f t="shared" si="6"/>
        <v>1</v>
      </c>
      <c r="AJ71" s="72">
        <f t="shared" si="7"/>
        <v>137.9758925</v>
      </c>
      <c r="AK71" s="73">
        <f t="shared" si="8"/>
        <v>0.7352613302</v>
      </c>
      <c r="AL71" s="74">
        <f t="shared" si="9"/>
        <v>0.03336252122</v>
      </c>
      <c r="AM71" s="70">
        <f t="shared" si="10"/>
        <v>2.354156274</v>
      </c>
      <c r="AN71" s="71">
        <f t="shared" si="11"/>
        <v>476.4804977</v>
      </c>
      <c r="AO71" s="70">
        <f t="shared" si="12"/>
        <v>1</v>
      </c>
      <c r="AP71" s="70">
        <f t="shared" si="13"/>
        <v>2.411201707</v>
      </c>
      <c r="AQ71" s="71">
        <f t="shared" si="14"/>
        <v>472.277398</v>
      </c>
      <c r="AR71" s="70">
        <f t="shared" si="15"/>
        <v>1</v>
      </c>
      <c r="AS71" s="71">
        <f t="shared" si="16"/>
        <v>-4.203099676</v>
      </c>
      <c r="AT71" s="73">
        <f t="shared" si="17"/>
        <v>0.3644448611</v>
      </c>
      <c r="AU71" s="75">
        <f t="shared" si="18"/>
        <v>0.02384173836</v>
      </c>
      <c r="AV71" s="76">
        <f t="shared" si="19"/>
        <v>0.02860212979</v>
      </c>
      <c r="AW71" s="77">
        <f t="shared" si="20"/>
        <v>1.084592533</v>
      </c>
      <c r="AX71" s="78">
        <f t="shared" si="21"/>
        <v>848.0452091</v>
      </c>
      <c r="AY71" s="79">
        <f t="shared" si="22"/>
        <v>0.8831868459</v>
      </c>
      <c r="AZ71" s="80">
        <f t="shared" si="23"/>
        <v>1.694669494</v>
      </c>
      <c r="BA71" s="81">
        <f t="shared" si="24"/>
        <v>1217.910673</v>
      </c>
      <c r="BB71" s="79">
        <f t="shared" si="25"/>
        <v>1</v>
      </c>
      <c r="BC71" s="82">
        <f t="shared" si="26"/>
        <v>0.1168131541</v>
      </c>
      <c r="BD71" s="83">
        <f t="shared" si="27"/>
        <v>0.4695429532</v>
      </c>
      <c r="BE71" s="91">
        <f t="shared" si="28"/>
        <v>0.03255204174</v>
      </c>
      <c r="BF71" s="90">
        <f t="shared" si="29"/>
        <v>0.02985634604</v>
      </c>
      <c r="BG71" s="86">
        <f>(0.95*BF71)+0.05*'3. CÁLCULO DO IQE IAE'!H68</f>
        <v>0.03018331502</v>
      </c>
      <c r="BH71" s="87">
        <f t="shared" si="30"/>
        <v>0.03018331502</v>
      </c>
      <c r="BI71" s="88">
        <f t="shared" si="31"/>
        <v>0.005432996703</v>
      </c>
    </row>
    <row r="72" ht="9.75" customHeight="1">
      <c r="A72" s="57">
        <v>280680.0</v>
      </c>
      <c r="B72" s="58" t="s">
        <v>86</v>
      </c>
      <c r="C72" s="59">
        <v>95.92</v>
      </c>
      <c r="D72" s="60">
        <v>0.9439252336448598</v>
      </c>
      <c r="E72" s="61">
        <v>0.9439252336448598</v>
      </c>
      <c r="F72" s="60">
        <v>0.98</v>
      </c>
      <c r="G72" s="61">
        <v>0.98</v>
      </c>
      <c r="H72" s="62">
        <v>181.7</v>
      </c>
      <c r="I72" s="62">
        <v>184.0</v>
      </c>
      <c r="J72" s="63">
        <v>208.0048</v>
      </c>
      <c r="K72" s="63">
        <v>200.796466666667</v>
      </c>
      <c r="L72" s="60">
        <v>0.39299999999999996</v>
      </c>
      <c r="M72" s="60">
        <v>0.077</v>
      </c>
      <c r="N72" s="60">
        <v>0.213</v>
      </c>
      <c r="O72" s="60">
        <v>0.354</v>
      </c>
      <c r="P72" s="60">
        <v>0.206666666666667</v>
      </c>
      <c r="Q72" s="60">
        <v>0.356666666666667</v>
      </c>
      <c r="R72" s="60">
        <v>0.142666666666667</v>
      </c>
      <c r="S72" s="60">
        <v>0.5106666666666659</v>
      </c>
      <c r="T72" s="64">
        <v>1.0</v>
      </c>
      <c r="U72" s="65">
        <v>769.4</v>
      </c>
      <c r="V72" s="66">
        <v>0.17300000000000001</v>
      </c>
      <c r="W72" s="66">
        <v>0.541</v>
      </c>
      <c r="X72" s="67">
        <v>0.28600000000000003</v>
      </c>
      <c r="Y72" s="68">
        <v>1.0</v>
      </c>
      <c r="Z72" s="69">
        <v>783.544680851064</v>
      </c>
      <c r="AA72" s="66">
        <v>0.0851063829787234</v>
      </c>
      <c r="AB72" s="66">
        <v>0.531914893617021</v>
      </c>
      <c r="AC72" s="67">
        <v>0.382978723404255</v>
      </c>
      <c r="AD72" s="70">
        <f t="shared" si="1"/>
        <v>0.4273746801</v>
      </c>
      <c r="AE72" s="71">
        <f t="shared" si="2"/>
        <v>73.29955063</v>
      </c>
      <c r="AF72" s="70">
        <f t="shared" si="3"/>
        <v>0.2067428513</v>
      </c>
      <c r="AG72" s="70">
        <f t="shared" si="4"/>
        <v>1.158397772</v>
      </c>
      <c r="AH72" s="71">
        <f t="shared" si="5"/>
        <v>236.133251</v>
      </c>
      <c r="AI72" s="70">
        <f t="shared" si="6"/>
        <v>0.5692306339</v>
      </c>
      <c r="AJ72" s="72">
        <f t="shared" si="7"/>
        <v>162.8337004</v>
      </c>
      <c r="AK72" s="73">
        <f t="shared" si="8"/>
        <v>0.8375110439</v>
      </c>
      <c r="AL72" s="74">
        <f t="shared" si="9"/>
        <v>0.02559562034</v>
      </c>
      <c r="AM72" s="70">
        <f t="shared" si="10"/>
        <v>1.135499098</v>
      </c>
      <c r="AN72" s="71">
        <f t="shared" si="11"/>
        <v>197.2160302</v>
      </c>
      <c r="AO72" s="70">
        <f t="shared" si="12"/>
        <v>0.2544707228</v>
      </c>
      <c r="AP72" s="70">
        <f t="shared" si="13"/>
        <v>1.677400283</v>
      </c>
      <c r="AQ72" s="71">
        <f t="shared" si="14"/>
        <v>330.0797291</v>
      </c>
      <c r="AR72" s="70">
        <f t="shared" si="15"/>
        <v>0.6391064401</v>
      </c>
      <c r="AS72" s="71">
        <f t="shared" si="16"/>
        <v>132.8636989</v>
      </c>
      <c r="AT72" s="73">
        <f t="shared" si="17"/>
        <v>0.7078590887</v>
      </c>
      <c r="AU72" s="75">
        <f t="shared" si="18"/>
        <v>0.02269521594</v>
      </c>
      <c r="AV72" s="76">
        <f t="shared" si="19"/>
        <v>0.02414541814</v>
      </c>
      <c r="AW72" s="77">
        <f t="shared" si="20"/>
        <v>0.4293496877</v>
      </c>
      <c r="AX72" s="78">
        <f t="shared" si="21"/>
        <v>330.3416497</v>
      </c>
      <c r="AY72" s="79">
        <f t="shared" si="22"/>
        <v>0.3123190645</v>
      </c>
      <c r="AZ72" s="80">
        <f t="shared" si="23"/>
        <v>0.6855949551</v>
      </c>
      <c r="BA72" s="81">
        <f t="shared" si="24"/>
        <v>537.1942803</v>
      </c>
      <c r="BB72" s="79">
        <f t="shared" si="25"/>
        <v>0.3793811765</v>
      </c>
      <c r="BC72" s="82">
        <f t="shared" si="26"/>
        <v>0.06706211193</v>
      </c>
      <c r="BD72" s="83">
        <f t="shared" si="27"/>
        <v>0.4111267125</v>
      </c>
      <c r="BE72" s="91">
        <f t="shared" si="28"/>
        <v>0.01676607615</v>
      </c>
      <c r="BF72" s="90">
        <f t="shared" si="29"/>
        <v>0.01992890083</v>
      </c>
      <c r="BG72" s="86">
        <f>(0.95*BF72)+0.05*'3. CÁLCULO DO IQE IAE'!H69</f>
        <v>0.01985771012</v>
      </c>
      <c r="BH72" s="87">
        <f t="shared" si="30"/>
        <v>0.01985771012</v>
      </c>
      <c r="BI72" s="88">
        <f t="shared" si="31"/>
        <v>0.003574387821</v>
      </c>
    </row>
    <row r="73" ht="9.75" customHeight="1">
      <c r="A73" s="57">
        <v>280690.0</v>
      </c>
      <c r="B73" s="58" t="s">
        <v>87</v>
      </c>
      <c r="C73" s="59">
        <v>95.94</v>
      </c>
      <c r="D73" s="60">
        <v>0.9333333333333333</v>
      </c>
      <c r="E73" s="61">
        <v>0.9333333333333333</v>
      </c>
      <c r="F73" s="60">
        <v>1.0</v>
      </c>
      <c r="G73" s="61">
        <v>1.0</v>
      </c>
      <c r="H73" s="62">
        <v>194.9</v>
      </c>
      <c r="I73" s="62">
        <v>199.9</v>
      </c>
      <c r="J73" s="63">
        <v>208.158823529412</v>
      </c>
      <c r="K73" s="63">
        <v>195.988235294118</v>
      </c>
      <c r="L73" s="60">
        <v>0.321</v>
      </c>
      <c r="M73" s="60">
        <v>0.179</v>
      </c>
      <c r="N73" s="60">
        <v>0.14300000000000002</v>
      </c>
      <c r="O73" s="60">
        <v>0.535</v>
      </c>
      <c r="P73" s="60">
        <v>0.147058823529412</v>
      </c>
      <c r="Q73" s="60">
        <v>0.2941176470588237</v>
      </c>
      <c r="R73" s="60">
        <v>0.176470588235294</v>
      </c>
      <c r="S73" s="60">
        <v>0.470588235294117</v>
      </c>
      <c r="T73" s="64">
        <v>0.92</v>
      </c>
      <c r="U73" s="65">
        <v>766.8</v>
      </c>
      <c r="V73" s="66">
        <v>0.261</v>
      </c>
      <c r="W73" s="66">
        <v>0.391</v>
      </c>
      <c r="X73" s="67">
        <v>0.348</v>
      </c>
      <c r="Y73" s="68">
        <v>0.9230769230769231</v>
      </c>
      <c r="Z73" s="69">
        <v>802.72325</v>
      </c>
      <c r="AA73" s="66">
        <v>0.08</v>
      </c>
      <c r="AB73" s="66">
        <v>0.3325</v>
      </c>
      <c r="AC73" s="67">
        <v>0.5875</v>
      </c>
      <c r="AD73" s="70">
        <f t="shared" si="1"/>
        <v>0.6408658927</v>
      </c>
      <c r="AE73" s="71">
        <f t="shared" si="2"/>
        <v>116.5777783</v>
      </c>
      <c r="AF73" s="70">
        <f t="shared" si="3"/>
        <v>0.3914731597</v>
      </c>
      <c r="AG73" s="70">
        <f t="shared" si="4"/>
        <v>1.21838819</v>
      </c>
      <c r="AH73" s="71">
        <f t="shared" si="5"/>
        <v>253.6182522</v>
      </c>
      <c r="AI73" s="70">
        <f t="shared" si="6"/>
        <v>0.6160176756</v>
      </c>
      <c r="AJ73" s="72">
        <f t="shared" si="7"/>
        <v>137.0404739</v>
      </c>
      <c r="AK73" s="73">
        <f t="shared" si="8"/>
        <v>0.7314135941</v>
      </c>
      <c r="AL73" s="74">
        <f t="shared" si="9"/>
        <v>0.02494177948</v>
      </c>
      <c r="AM73" s="70">
        <f t="shared" si="10"/>
        <v>1.730527095</v>
      </c>
      <c r="AN73" s="71">
        <f t="shared" si="11"/>
        <v>322.8702085</v>
      </c>
      <c r="AO73" s="70">
        <f t="shared" si="12"/>
        <v>0.5899193018</v>
      </c>
      <c r="AP73" s="70">
        <f t="shared" si="13"/>
        <v>1.466696998</v>
      </c>
      <c r="AQ73" s="71">
        <f t="shared" si="14"/>
        <v>287.4553564</v>
      </c>
      <c r="AR73" s="70">
        <f t="shared" si="15"/>
        <v>0.5309270186</v>
      </c>
      <c r="AS73" s="71">
        <f t="shared" si="16"/>
        <v>-35.41485212</v>
      </c>
      <c r="AT73" s="73">
        <f t="shared" si="17"/>
        <v>0.2862453265</v>
      </c>
      <c r="AU73" s="75">
        <f t="shared" si="18"/>
        <v>0.0141146687</v>
      </c>
      <c r="AV73" s="76">
        <f t="shared" si="19"/>
        <v>0.01952822409</v>
      </c>
      <c r="AW73" s="77">
        <f t="shared" si="20"/>
        <v>0.4466120044</v>
      </c>
      <c r="AX73" s="78">
        <f t="shared" si="21"/>
        <v>315.0651182</v>
      </c>
      <c r="AY73" s="79">
        <f t="shared" si="22"/>
        <v>0.2954737492</v>
      </c>
      <c r="AZ73" s="80">
        <f t="shared" si="23"/>
        <v>1.3099123</v>
      </c>
      <c r="BA73" s="81">
        <f t="shared" si="24"/>
        <v>970.6126692</v>
      </c>
      <c r="BB73" s="79">
        <f t="shared" si="25"/>
        <v>0.7745348902</v>
      </c>
      <c r="BC73" s="82">
        <f t="shared" si="26"/>
        <v>0.479061141</v>
      </c>
      <c r="BD73" s="83">
        <f t="shared" si="27"/>
        <v>0.8948841058</v>
      </c>
      <c r="BE73" s="91">
        <f t="shared" si="28"/>
        <v>0.03528194481</v>
      </c>
      <c r="BF73" s="90">
        <f t="shared" si="29"/>
        <v>0.02710923972</v>
      </c>
      <c r="BG73" s="86">
        <f>(0.95*BF73)+0.05*'3. CÁLCULO DO IQE IAE'!H70</f>
        <v>0.02687325834</v>
      </c>
      <c r="BH73" s="87">
        <f t="shared" si="30"/>
        <v>0.02687325834</v>
      </c>
      <c r="BI73" s="88">
        <f t="shared" si="31"/>
        <v>0.004837186502</v>
      </c>
    </row>
    <row r="74" ht="9.75" customHeight="1">
      <c r="A74" s="57">
        <v>280700.0</v>
      </c>
      <c r="B74" s="58" t="s">
        <v>88</v>
      </c>
      <c r="C74" s="59">
        <v>92.0</v>
      </c>
      <c r="D74" s="60">
        <v>0.8085106382978723</v>
      </c>
      <c r="E74" s="61">
        <v>0.8085106382978723</v>
      </c>
      <c r="F74" s="60">
        <v>0.8301886792452831</v>
      </c>
      <c r="G74" s="61">
        <v>0.8301886792452831</v>
      </c>
      <c r="H74" s="62">
        <v>181.2</v>
      </c>
      <c r="I74" s="62">
        <v>184.5</v>
      </c>
      <c r="J74" s="63">
        <v>204.624013722127</v>
      </c>
      <c r="K74" s="63">
        <v>206.689928938986</v>
      </c>
      <c r="L74" s="60">
        <v>0.489</v>
      </c>
      <c r="M74" s="60">
        <v>0.066</v>
      </c>
      <c r="N74" s="60">
        <v>0.255</v>
      </c>
      <c r="O74" s="60">
        <v>0.345</v>
      </c>
      <c r="P74" s="60">
        <v>0.254594462141632</v>
      </c>
      <c r="Q74" s="60">
        <v>0.36314628767458984</v>
      </c>
      <c r="R74" s="60">
        <v>0.118598382749326</v>
      </c>
      <c r="S74" s="60">
        <v>0.441313403577554</v>
      </c>
      <c r="T74" s="64">
        <v>1.0</v>
      </c>
      <c r="U74" s="65">
        <v>777.8</v>
      </c>
      <c r="V74" s="66">
        <v>0.159</v>
      </c>
      <c r="W74" s="66">
        <v>0.5</v>
      </c>
      <c r="X74" s="67">
        <v>0.341</v>
      </c>
      <c r="Y74" s="68">
        <v>0.9285714285714286</v>
      </c>
      <c r="Z74" s="69">
        <v>787.914598214286</v>
      </c>
      <c r="AA74" s="66">
        <v>0.0772321428571428</v>
      </c>
      <c r="AB74" s="66">
        <v>0.574553571428571</v>
      </c>
      <c r="AC74" s="67">
        <v>0.348214285714286</v>
      </c>
      <c r="AD74" s="70">
        <f t="shared" si="1"/>
        <v>0.2967264151</v>
      </c>
      <c r="AE74" s="71">
        <f t="shared" si="2"/>
        <v>43.47105114</v>
      </c>
      <c r="AF74" s="70">
        <f t="shared" si="3"/>
        <v>0.07942183555</v>
      </c>
      <c r="AG74" s="70">
        <f t="shared" si="4"/>
        <v>1.03245269</v>
      </c>
      <c r="AH74" s="71">
        <f t="shared" si="5"/>
        <v>175.3894904</v>
      </c>
      <c r="AI74" s="70">
        <f t="shared" si="6"/>
        <v>0.4066901321</v>
      </c>
      <c r="AJ74" s="72">
        <f t="shared" si="7"/>
        <v>131.9184393</v>
      </c>
      <c r="AK74" s="73">
        <f t="shared" si="8"/>
        <v>0.710344698</v>
      </c>
      <c r="AL74" s="74">
        <f t="shared" si="9"/>
        <v>0.02005216284</v>
      </c>
      <c r="AM74" s="70">
        <f t="shared" si="10"/>
        <v>1.004054101</v>
      </c>
      <c r="AN74" s="71">
        <f t="shared" si="11"/>
        <v>149.7749638</v>
      </c>
      <c r="AO74" s="70">
        <f t="shared" si="12"/>
        <v>0.1278212273</v>
      </c>
      <c r="AP74" s="70">
        <f t="shared" si="13"/>
        <v>1.613855092</v>
      </c>
      <c r="AQ74" s="71">
        <f t="shared" si="14"/>
        <v>276.9240406</v>
      </c>
      <c r="AR74" s="70">
        <f t="shared" si="15"/>
        <v>0.5041988443</v>
      </c>
      <c r="AS74" s="71">
        <f t="shared" si="16"/>
        <v>127.1490767</v>
      </c>
      <c r="AT74" s="73">
        <f t="shared" si="17"/>
        <v>0.6935413797</v>
      </c>
      <c r="AU74" s="75">
        <f t="shared" si="18"/>
        <v>0.02002600011</v>
      </c>
      <c r="AV74" s="76">
        <f t="shared" si="19"/>
        <v>0.02003908147</v>
      </c>
      <c r="AW74" s="77">
        <f t="shared" si="20"/>
        <v>0.5348297383</v>
      </c>
      <c r="AX74" s="78">
        <f t="shared" si="21"/>
        <v>415.9905704</v>
      </c>
      <c r="AY74" s="79">
        <f t="shared" si="22"/>
        <v>0.4067634786</v>
      </c>
      <c r="AZ74" s="80">
        <f t="shared" si="23"/>
        <v>0.6076312573</v>
      </c>
      <c r="BA74" s="81">
        <f t="shared" si="24"/>
        <v>444.5642853</v>
      </c>
      <c r="BB74" s="79">
        <f t="shared" si="25"/>
        <v>0.2949290916</v>
      </c>
      <c r="BC74" s="82">
        <f t="shared" si="26"/>
        <v>-0.111834387</v>
      </c>
      <c r="BD74" s="83">
        <f t="shared" si="27"/>
        <v>0.2010715962</v>
      </c>
      <c r="BE74" s="91">
        <f t="shared" si="28"/>
        <v>0.01078695929</v>
      </c>
      <c r="BF74" s="90">
        <f t="shared" si="29"/>
        <v>0.01506368373</v>
      </c>
      <c r="BG74" s="86">
        <f>(0.95*BF74)+0.05*'3. CÁLCULO DO IQE IAE'!H71</f>
        <v>0.0152626827</v>
      </c>
      <c r="BH74" s="87">
        <f t="shared" si="30"/>
        <v>0.0152626827</v>
      </c>
      <c r="BI74" s="88">
        <f t="shared" si="31"/>
        <v>0.002747282886</v>
      </c>
    </row>
    <row r="75" ht="9.75" customHeight="1">
      <c r="A75" s="57">
        <v>280710.0</v>
      </c>
      <c r="B75" s="58" t="s">
        <v>89</v>
      </c>
      <c r="C75" s="59">
        <v>98.38</v>
      </c>
      <c r="D75" s="60">
        <v>0.9753846153846154</v>
      </c>
      <c r="E75" s="61">
        <v>0.9753846153846154</v>
      </c>
      <c r="F75" s="60">
        <v>0.9496124031007752</v>
      </c>
      <c r="G75" s="61">
        <v>0.9496124031007752</v>
      </c>
      <c r="H75" s="62">
        <v>189.8</v>
      </c>
      <c r="I75" s="62">
        <v>191.3</v>
      </c>
      <c r="J75" s="63">
        <v>197.237146105378</v>
      </c>
      <c r="K75" s="63">
        <v>189.627611149023</v>
      </c>
      <c r="L75" s="60">
        <v>0.369</v>
      </c>
      <c r="M75" s="60">
        <v>0.14400000000000002</v>
      </c>
      <c r="N75" s="60">
        <v>0.14400000000000002</v>
      </c>
      <c r="O75" s="60">
        <v>0.39799999999999996</v>
      </c>
      <c r="P75" s="60">
        <v>0.359955100607295</v>
      </c>
      <c r="Q75" s="60">
        <v>0.2463909624388575</v>
      </c>
      <c r="R75" s="60">
        <v>0.216738500112807</v>
      </c>
      <c r="S75" s="60">
        <v>0.37610184700620397</v>
      </c>
      <c r="T75" s="64">
        <v>0.9617021276595744</v>
      </c>
      <c r="U75" s="65">
        <v>765.8</v>
      </c>
      <c r="V75" s="66">
        <v>0.293</v>
      </c>
      <c r="W75" s="66">
        <v>0.384</v>
      </c>
      <c r="X75" s="67">
        <v>0.32299999999999995</v>
      </c>
      <c r="Y75" s="68">
        <v>0.9562289562289562</v>
      </c>
      <c r="Z75" s="69">
        <v>773.453903107062</v>
      </c>
      <c r="AA75" s="66">
        <v>0.155915067982865</v>
      </c>
      <c r="AB75" s="66">
        <v>0.558024483990586</v>
      </c>
      <c r="AC75" s="67">
        <v>0.28606044802655</v>
      </c>
      <c r="AD75" s="70">
        <f t="shared" si="1"/>
        <v>0.5210876345</v>
      </c>
      <c r="AE75" s="71">
        <f t="shared" si="2"/>
        <v>96.4679116</v>
      </c>
      <c r="AF75" s="70">
        <f t="shared" si="3"/>
        <v>0.3056354977</v>
      </c>
      <c r="AG75" s="70">
        <f t="shared" si="4"/>
        <v>0.6363989648</v>
      </c>
      <c r="AH75" s="71">
        <f t="shared" si="5"/>
        <v>119.1967881</v>
      </c>
      <c r="AI75" s="70">
        <f t="shared" si="6"/>
        <v>0.2563275278</v>
      </c>
      <c r="AJ75" s="72">
        <f t="shared" si="7"/>
        <v>22.72887647</v>
      </c>
      <c r="AK75" s="73">
        <f t="shared" si="8"/>
        <v>0.2612060781</v>
      </c>
      <c r="AL75" s="74">
        <f t="shared" si="9"/>
        <v>0.009698360226</v>
      </c>
      <c r="AM75" s="70">
        <f t="shared" si="10"/>
        <v>1.432062169</v>
      </c>
      <c r="AN75" s="71">
        <f t="shared" si="11"/>
        <v>267.2100224</v>
      </c>
      <c r="AO75" s="70">
        <f t="shared" si="12"/>
        <v>0.4413279012</v>
      </c>
      <c r="AP75" s="70">
        <f t="shared" si="13"/>
        <v>1.161755442</v>
      </c>
      <c r="AQ75" s="71">
        <f t="shared" si="14"/>
        <v>209.2004757</v>
      </c>
      <c r="AR75" s="70">
        <f t="shared" si="15"/>
        <v>0.3323184009</v>
      </c>
      <c r="AS75" s="71">
        <f t="shared" si="16"/>
        <v>-58.00954666</v>
      </c>
      <c r="AT75" s="73">
        <f t="shared" si="17"/>
        <v>0.2296354132</v>
      </c>
      <c r="AU75" s="75">
        <f t="shared" si="18"/>
        <v>0.009627155517</v>
      </c>
      <c r="AV75" s="76">
        <f t="shared" si="19"/>
        <v>0.009662757872</v>
      </c>
      <c r="AW75" s="77">
        <f t="shared" si="20"/>
        <v>0.381029536</v>
      </c>
      <c r="AX75" s="78">
        <f t="shared" si="21"/>
        <v>280.6173899</v>
      </c>
      <c r="AY75" s="79">
        <f t="shared" si="22"/>
        <v>0.257488501</v>
      </c>
      <c r="AZ75" s="80">
        <f t="shared" si="23"/>
        <v>0.4396220007</v>
      </c>
      <c r="BA75" s="81">
        <f t="shared" si="24"/>
        <v>325.1440002</v>
      </c>
      <c r="BB75" s="79">
        <f t="shared" si="25"/>
        <v>0.1860519181</v>
      </c>
      <c r="BC75" s="82">
        <f t="shared" si="26"/>
        <v>-0.07143658292</v>
      </c>
      <c r="BD75" s="83">
        <f t="shared" si="27"/>
        <v>0.2485055342</v>
      </c>
      <c r="BE75" s="91">
        <f t="shared" si="28"/>
        <v>0.009110965058</v>
      </c>
      <c r="BF75" s="90">
        <f t="shared" si="29"/>
        <v>0.009601598592</v>
      </c>
      <c r="BG75" s="86">
        <f>(0.95*BF75)+0.05*'3. CÁLCULO DO IQE IAE'!H72</f>
        <v>0.009844851424</v>
      </c>
      <c r="BH75" s="87">
        <f t="shared" si="30"/>
        <v>0.009844851424</v>
      </c>
      <c r="BI75" s="88">
        <f t="shared" si="31"/>
        <v>0.001772073256</v>
      </c>
    </row>
    <row r="76" ht="9.75" customHeight="1">
      <c r="A76" s="57">
        <v>280720.0</v>
      </c>
      <c r="B76" s="58" t="s">
        <v>90</v>
      </c>
      <c r="C76" s="59">
        <v>90.32</v>
      </c>
      <c r="D76" s="60">
        <v>0.9469026548672567</v>
      </c>
      <c r="E76" s="61">
        <v>0.9469026548672567</v>
      </c>
      <c r="F76" s="60">
        <v>0.8679245283018868</v>
      </c>
      <c r="G76" s="61">
        <v>0.8679245283018868</v>
      </c>
      <c r="H76" s="62">
        <v>187.5</v>
      </c>
      <c r="I76" s="62">
        <v>186.8</v>
      </c>
      <c r="J76" s="63">
        <v>196.65748945616</v>
      </c>
      <c r="K76" s="63">
        <v>189.558008879023</v>
      </c>
      <c r="L76" s="60">
        <v>0.364</v>
      </c>
      <c r="M76" s="60">
        <v>0.125</v>
      </c>
      <c r="N76" s="60">
        <v>0.254</v>
      </c>
      <c r="O76" s="60">
        <v>0.389</v>
      </c>
      <c r="P76" s="60">
        <v>0.317817240103589</v>
      </c>
      <c r="Q76" s="60">
        <v>0.2445283018867923</v>
      </c>
      <c r="R76" s="60">
        <v>0.253932667406585</v>
      </c>
      <c r="S76" s="60">
        <v>0.46987051424343196</v>
      </c>
      <c r="T76" s="64">
        <v>0.8762886597938144</v>
      </c>
      <c r="U76" s="65">
        <v>791.5</v>
      </c>
      <c r="V76" s="66">
        <v>0.08</v>
      </c>
      <c r="W76" s="66">
        <v>0.43700000000000006</v>
      </c>
      <c r="X76" s="67">
        <v>0.483</v>
      </c>
      <c r="Y76" s="68">
        <v>0.8888888888888888</v>
      </c>
      <c r="Z76" s="69">
        <v>788.247277777778</v>
      </c>
      <c r="AA76" s="66">
        <v>0.0734567901234568</v>
      </c>
      <c r="AB76" s="66">
        <v>0.502422839506173</v>
      </c>
      <c r="AC76" s="67">
        <v>0.424120370370371</v>
      </c>
      <c r="AD76" s="70">
        <f t="shared" si="1"/>
        <v>0.51194025</v>
      </c>
      <c r="AE76" s="71">
        <f t="shared" si="2"/>
        <v>90.8920466</v>
      </c>
      <c r="AF76" s="70">
        <f t="shared" si="3"/>
        <v>0.2818352795</v>
      </c>
      <c r="AG76" s="70">
        <f t="shared" si="4"/>
        <v>0.7207937865</v>
      </c>
      <c r="AH76" s="71">
        <f t="shared" si="5"/>
        <v>123.0278649</v>
      </c>
      <c r="AI76" s="70">
        <f t="shared" si="6"/>
        <v>0.2665788711</v>
      </c>
      <c r="AJ76" s="72">
        <f t="shared" si="7"/>
        <v>32.13581826</v>
      </c>
      <c r="AK76" s="73">
        <f t="shared" si="8"/>
        <v>0.2999004437</v>
      </c>
      <c r="AL76" s="74">
        <f t="shared" si="9"/>
        <v>0.01053152053</v>
      </c>
      <c r="AM76" s="70">
        <f t="shared" si="10"/>
        <v>1.073698006</v>
      </c>
      <c r="AN76" s="71">
        <f t="shared" si="11"/>
        <v>189.9172235</v>
      </c>
      <c r="AO76" s="70">
        <f t="shared" si="12"/>
        <v>0.2349857017</v>
      </c>
      <c r="AP76" s="70">
        <f t="shared" si="13"/>
        <v>1.202580631</v>
      </c>
      <c r="AQ76" s="71">
        <f t="shared" si="14"/>
        <v>197.8510252</v>
      </c>
      <c r="AR76" s="70">
        <f t="shared" si="15"/>
        <v>0.3035138245</v>
      </c>
      <c r="AS76" s="71">
        <f t="shared" si="16"/>
        <v>7.933801665</v>
      </c>
      <c r="AT76" s="73">
        <f t="shared" si="17"/>
        <v>0.3948532798</v>
      </c>
      <c r="AU76" s="75">
        <f t="shared" si="18"/>
        <v>0.01169960049</v>
      </c>
      <c r="AV76" s="76">
        <f t="shared" si="19"/>
        <v>0.01111556051</v>
      </c>
      <c r="AW76" s="77">
        <f t="shared" si="20"/>
        <v>0.9641712534</v>
      </c>
      <c r="AX76" s="78">
        <f t="shared" si="21"/>
        <v>668.7322835</v>
      </c>
      <c r="AY76" s="79">
        <f t="shared" si="22"/>
        <v>0.6854598454</v>
      </c>
      <c r="AZ76" s="80">
        <f t="shared" si="23"/>
        <v>0.8026955727</v>
      </c>
      <c r="BA76" s="81">
        <f t="shared" si="24"/>
        <v>562.4200889</v>
      </c>
      <c r="BB76" s="79">
        <f t="shared" si="25"/>
        <v>0.4023799052</v>
      </c>
      <c r="BC76" s="82">
        <f t="shared" si="26"/>
        <v>-0.2830799402</v>
      </c>
      <c r="BD76" s="83">
        <f t="shared" si="27"/>
        <v>0</v>
      </c>
      <c r="BE76" s="91">
        <f t="shared" si="28"/>
        <v>0.009516949527</v>
      </c>
      <c r="BF76" s="90">
        <f t="shared" si="29"/>
        <v>0.01040117705</v>
      </c>
      <c r="BG76" s="86">
        <f>(0.95*BF76)+0.05*'3. CÁLCULO DO IQE IAE'!H73</f>
        <v>0.01066116902</v>
      </c>
      <c r="BH76" s="87">
        <f t="shared" si="30"/>
        <v>0.01066116902</v>
      </c>
      <c r="BI76" s="88">
        <f t="shared" si="31"/>
        <v>0.001919010424</v>
      </c>
    </row>
    <row r="77" ht="9.75" customHeight="1">
      <c r="A77" s="57">
        <v>280730.0</v>
      </c>
      <c r="B77" s="58" t="s">
        <v>91</v>
      </c>
      <c r="C77" s="59">
        <v>99.04</v>
      </c>
      <c r="D77" s="60">
        <v>0.8679245283018868</v>
      </c>
      <c r="E77" s="61">
        <v>0.8679245283018868</v>
      </c>
      <c r="F77" s="60">
        <v>0.9047619047619048</v>
      </c>
      <c r="G77" s="61">
        <v>0.9047619047619048</v>
      </c>
      <c r="H77" s="62">
        <v>185.8</v>
      </c>
      <c r="I77" s="62">
        <v>179.5</v>
      </c>
      <c r="J77" s="63">
        <v>209.156307692308</v>
      </c>
      <c r="K77" s="63">
        <v>202.766153846154</v>
      </c>
      <c r="L77" s="60">
        <v>0.488</v>
      </c>
      <c r="M77" s="60">
        <v>0.066</v>
      </c>
      <c r="N77" s="60">
        <v>0.311</v>
      </c>
      <c r="O77" s="60">
        <v>0.311</v>
      </c>
      <c r="P77" s="60">
        <v>0.262564102564103</v>
      </c>
      <c r="Q77" s="60">
        <v>0.367179487179488</v>
      </c>
      <c r="R77" s="60">
        <v>0.077948717948718</v>
      </c>
      <c r="S77" s="60">
        <v>0.553846153846154</v>
      </c>
      <c r="T77" s="64">
        <v>0.92</v>
      </c>
      <c r="U77" s="65">
        <v>755.4</v>
      </c>
      <c r="V77" s="66">
        <v>0.261</v>
      </c>
      <c r="W77" s="66">
        <v>0.565</v>
      </c>
      <c r="X77" s="67">
        <v>0.174</v>
      </c>
      <c r="Y77" s="68">
        <v>0.9743589743589743</v>
      </c>
      <c r="Z77" s="69">
        <v>786.471052631579</v>
      </c>
      <c r="AA77" s="66">
        <v>0.0526315789473684</v>
      </c>
      <c r="AB77" s="66">
        <v>0.552631578947368</v>
      </c>
      <c r="AC77" s="67">
        <v>0.394736842105263</v>
      </c>
      <c r="AD77" s="70">
        <f t="shared" si="1"/>
        <v>0.2978889073</v>
      </c>
      <c r="AE77" s="71">
        <f t="shared" si="2"/>
        <v>48.0376776</v>
      </c>
      <c r="AF77" s="70">
        <f t="shared" si="3"/>
        <v>0.09891418444</v>
      </c>
      <c r="AG77" s="70">
        <f t="shared" si="4"/>
        <v>1.016481823</v>
      </c>
      <c r="AH77" s="71">
        <f t="shared" si="5"/>
        <v>192.3556244</v>
      </c>
      <c r="AI77" s="70">
        <f t="shared" si="6"/>
        <v>0.4520887691</v>
      </c>
      <c r="AJ77" s="72">
        <f t="shared" si="7"/>
        <v>144.3179468</v>
      </c>
      <c r="AK77" s="73">
        <f t="shared" si="8"/>
        <v>0.7613486362</v>
      </c>
      <c r="AL77" s="74">
        <f t="shared" si="9"/>
        <v>0.02184459695</v>
      </c>
      <c r="AM77" s="70">
        <f t="shared" si="10"/>
        <v>0.8159129518</v>
      </c>
      <c r="AN77" s="71">
        <f t="shared" si="11"/>
        <v>127.1130801</v>
      </c>
      <c r="AO77" s="70">
        <f t="shared" si="12"/>
        <v>0.06732266852</v>
      </c>
      <c r="AP77" s="70">
        <f t="shared" si="13"/>
        <v>2.052703328</v>
      </c>
      <c r="AQ77" s="71">
        <f t="shared" si="14"/>
        <v>376.5788769</v>
      </c>
      <c r="AR77" s="70">
        <f t="shared" si="15"/>
        <v>0.757119929</v>
      </c>
      <c r="AS77" s="71">
        <f t="shared" si="16"/>
        <v>249.4657969</v>
      </c>
      <c r="AT77" s="73">
        <f t="shared" si="17"/>
        <v>1</v>
      </c>
      <c r="AU77" s="75">
        <f t="shared" si="18"/>
        <v>0.02942088236</v>
      </c>
      <c r="AV77" s="76">
        <f t="shared" si="19"/>
        <v>0.02563273966</v>
      </c>
      <c r="AW77" s="77">
        <f t="shared" si="20"/>
        <v>0.2419684631</v>
      </c>
      <c r="AX77" s="78">
        <f t="shared" si="21"/>
        <v>168.1603388</v>
      </c>
      <c r="AY77" s="79">
        <f t="shared" si="22"/>
        <v>0.1334829652</v>
      </c>
      <c r="AZ77" s="80">
        <f t="shared" si="23"/>
        <v>0.7399571707</v>
      </c>
      <c r="BA77" s="81">
        <f t="shared" si="24"/>
        <v>567.0329746</v>
      </c>
      <c r="BB77" s="79">
        <f t="shared" si="25"/>
        <v>0.4065855387</v>
      </c>
      <c r="BC77" s="82">
        <f t="shared" si="26"/>
        <v>0.2731025735</v>
      </c>
      <c r="BD77" s="83">
        <f t="shared" si="27"/>
        <v>0.653053488</v>
      </c>
      <c r="BE77" s="91">
        <f t="shared" si="28"/>
        <v>0.02199533086</v>
      </c>
      <c r="BF77" s="90">
        <f t="shared" si="29"/>
        <v>0.02323495512</v>
      </c>
      <c r="BG77" s="86">
        <f>(0.95*BF77)+0.05*'3. CÁLCULO DO IQE IAE'!H74</f>
        <v>0.02337685359</v>
      </c>
      <c r="BH77" s="87">
        <f t="shared" si="30"/>
        <v>0.02337685359</v>
      </c>
      <c r="BI77" s="88">
        <f t="shared" si="31"/>
        <v>0.004207833647</v>
      </c>
    </row>
    <row r="78" ht="9.75" customHeight="1">
      <c r="A78" s="57">
        <v>280740.0</v>
      </c>
      <c r="B78" s="58" t="s">
        <v>92</v>
      </c>
      <c r="C78" s="59">
        <v>97.08</v>
      </c>
      <c r="D78" s="60">
        <v>0.96045197740113</v>
      </c>
      <c r="E78" s="61">
        <v>0.96045197740113</v>
      </c>
      <c r="F78" s="60">
        <v>0.9686192468619247</v>
      </c>
      <c r="G78" s="61">
        <v>0.9665271966527197</v>
      </c>
      <c r="H78" s="62">
        <v>192.3</v>
      </c>
      <c r="I78" s="62">
        <v>195.2</v>
      </c>
      <c r="J78" s="63">
        <v>212.57755034688</v>
      </c>
      <c r="K78" s="63">
        <v>205.096249329108</v>
      </c>
      <c r="L78" s="60">
        <v>0.335</v>
      </c>
      <c r="M78" s="60">
        <v>0.182</v>
      </c>
      <c r="N78" s="60">
        <v>0.17</v>
      </c>
      <c r="O78" s="60">
        <v>0.433</v>
      </c>
      <c r="P78" s="60">
        <v>0.242530418610781</v>
      </c>
      <c r="Q78" s="60">
        <v>0.382393773254518</v>
      </c>
      <c r="R78" s="60">
        <v>0.150898148061119</v>
      </c>
      <c r="S78" s="60">
        <v>0.543399168106056</v>
      </c>
      <c r="T78" s="64">
        <v>0.9412878787878788</v>
      </c>
      <c r="U78" s="65">
        <v>780.4</v>
      </c>
      <c r="V78" s="66">
        <v>0.151</v>
      </c>
      <c r="W78" s="66">
        <v>0.461</v>
      </c>
      <c r="X78" s="67">
        <v>0.38799999999999996</v>
      </c>
      <c r="Y78" s="68">
        <v>0.9673659673659674</v>
      </c>
      <c r="Z78" s="69">
        <v>785.561325028735</v>
      </c>
      <c r="AA78" s="66">
        <v>0.128281043310373</v>
      </c>
      <c r="AB78" s="66">
        <v>0.464318348470339</v>
      </c>
      <c r="AC78" s="67">
        <v>0.407400608219287</v>
      </c>
      <c r="AD78" s="70">
        <f t="shared" si="1"/>
        <v>0.6178431609</v>
      </c>
      <c r="AE78" s="71">
        <f t="shared" si="2"/>
        <v>114.1124902</v>
      </c>
      <c r="AF78" s="70">
        <f t="shared" si="3"/>
        <v>0.3809502374</v>
      </c>
      <c r="AG78" s="70">
        <f t="shared" si="4"/>
        <v>1.096462876</v>
      </c>
      <c r="AH78" s="71">
        <f t="shared" si="5"/>
        <v>225.7690598</v>
      </c>
      <c r="AI78" s="70">
        <f t="shared" si="6"/>
        <v>0.5414977307</v>
      </c>
      <c r="AJ78" s="72">
        <f t="shared" si="7"/>
        <v>111.6565696</v>
      </c>
      <c r="AK78" s="73">
        <f t="shared" si="8"/>
        <v>0.6269998439</v>
      </c>
      <c r="AL78" s="74">
        <f t="shared" si="9"/>
        <v>0.02167337673</v>
      </c>
      <c r="AM78" s="70">
        <f t="shared" si="10"/>
        <v>1.414648572</v>
      </c>
      <c r="AN78" s="71">
        <f t="shared" si="11"/>
        <v>265.218634</v>
      </c>
      <c r="AO78" s="70">
        <f t="shared" si="12"/>
        <v>0.4360116561</v>
      </c>
      <c r="AP78" s="70">
        <f t="shared" si="13"/>
        <v>1.717418354</v>
      </c>
      <c r="AQ78" s="71">
        <f t="shared" si="14"/>
        <v>340.4457345</v>
      </c>
      <c r="AR78" s="70">
        <f t="shared" si="15"/>
        <v>0.6654150612</v>
      </c>
      <c r="AS78" s="71">
        <f t="shared" si="16"/>
        <v>75.22710046</v>
      </c>
      <c r="AT78" s="73">
        <f t="shared" si="17"/>
        <v>0.5634533819</v>
      </c>
      <c r="AU78" s="75">
        <f t="shared" si="18"/>
        <v>0.0209043524</v>
      </c>
      <c r="AV78" s="76">
        <f t="shared" si="19"/>
        <v>0.02128886457</v>
      </c>
      <c r="AW78" s="77">
        <f t="shared" si="20"/>
        <v>0.6354637308</v>
      </c>
      <c r="AX78" s="78">
        <f t="shared" si="21"/>
        <v>466.7996213</v>
      </c>
      <c r="AY78" s="79">
        <f t="shared" si="22"/>
        <v>0.462790233</v>
      </c>
      <c r="AZ78" s="80">
        <f t="shared" si="23"/>
        <v>0.7028646654</v>
      </c>
      <c r="BA78" s="81">
        <f t="shared" si="24"/>
        <v>534.1246354</v>
      </c>
      <c r="BB78" s="79">
        <f t="shared" si="25"/>
        <v>0.3765825375</v>
      </c>
      <c r="BC78" s="82">
        <f t="shared" si="26"/>
        <v>-0.08620769548</v>
      </c>
      <c r="BD78" s="83">
        <f t="shared" si="27"/>
        <v>0.2311617193</v>
      </c>
      <c r="BE78" s="91">
        <f t="shared" si="28"/>
        <v>0.01328856947</v>
      </c>
      <c r="BF78" s="90">
        <f t="shared" si="29"/>
        <v>0.01691292704</v>
      </c>
      <c r="BG78" s="86">
        <f>(0.95*BF78)+0.05*'3. CÁLCULO DO IQE IAE'!H75</f>
        <v>0.01727306932</v>
      </c>
      <c r="BH78" s="87">
        <f t="shared" si="30"/>
        <v>0.01727306932</v>
      </c>
      <c r="BI78" s="88">
        <f t="shared" si="31"/>
        <v>0.003109152478</v>
      </c>
    </row>
    <row r="79" ht="9.75" customHeight="1">
      <c r="A79" s="57">
        <v>280750.0</v>
      </c>
      <c r="B79" s="58" t="s">
        <v>93</v>
      </c>
      <c r="C79" s="59">
        <v>97.38</v>
      </c>
      <c r="D79" s="60">
        <v>0.9936708860759493</v>
      </c>
      <c r="E79" s="61">
        <v>0.9936708860759493</v>
      </c>
      <c r="F79" s="60">
        <v>0.9932432432432432</v>
      </c>
      <c r="G79" s="61">
        <v>0.9932432432432432</v>
      </c>
      <c r="H79" s="62">
        <v>183.3</v>
      </c>
      <c r="I79" s="62">
        <v>185.0</v>
      </c>
      <c r="J79" s="63">
        <v>201.0045997921</v>
      </c>
      <c r="K79" s="63">
        <v>198.095867983368</v>
      </c>
      <c r="L79" s="60">
        <v>0.396</v>
      </c>
      <c r="M79" s="60">
        <v>0.096</v>
      </c>
      <c r="N79" s="60">
        <v>0.179</v>
      </c>
      <c r="O79" s="60">
        <v>0.301</v>
      </c>
      <c r="P79" s="60">
        <v>0.291580041580041</v>
      </c>
      <c r="Q79" s="60">
        <v>0.3128898128898126</v>
      </c>
      <c r="R79" s="60">
        <v>0.135914760914761</v>
      </c>
      <c r="S79" s="60">
        <v>0.482588357588357</v>
      </c>
      <c r="T79" s="64">
        <v>0.9925373134328358</v>
      </c>
      <c r="U79" s="65">
        <v>780.6</v>
      </c>
      <c r="V79" s="66">
        <v>0.157</v>
      </c>
      <c r="W79" s="66">
        <v>0.445</v>
      </c>
      <c r="X79" s="67">
        <v>0.39799999999999996</v>
      </c>
      <c r="Y79" s="68">
        <v>0.9495798319327731</v>
      </c>
      <c r="Z79" s="69">
        <v>781.396971717509</v>
      </c>
      <c r="AA79" s="66">
        <v>0.131077401789187</v>
      </c>
      <c r="AB79" s="66">
        <v>0.493415569261544</v>
      </c>
      <c r="AC79" s="67">
        <v>0.375507028949269</v>
      </c>
      <c r="AD79" s="70">
        <f t="shared" si="1"/>
        <v>0.4382228163</v>
      </c>
      <c r="AE79" s="71">
        <f t="shared" si="2"/>
        <v>79.81784828</v>
      </c>
      <c r="AF79" s="70">
        <f t="shared" si="3"/>
        <v>0.2345657821</v>
      </c>
      <c r="AG79" s="70">
        <f t="shared" si="4"/>
        <v>0.8650438708</v>
      </c>
      <c r="AH79" s="71">
        <f t="shared" si="5"/>
        <v>172.7029471</v>
      </c>
      <c r="AI79" s="70">
        <f t="shared" si="6"/>
        <v>0.3995013756</v>
      </c>
      <c r="AJ79" s="72">
        <f t="shared" si="7"/>
        <v>92.88509878</v>
      </c>
      <c r="AK79" s="73">
        <f t="shared" si="8"/>
        <v>0.5497855729</v>
      </c>
      <c r="AL79" s="74">
        <f t="shared" si="9"/>
        <v>0.01736463855</v>
      </c>
      <c r="AM79" s="70">
        <f t="shared" si="10"/>
        <v>1.140882471</v>
      </c>
      <c r="AN79" s="71">
        <f t="shared" si="11"/>
        <v>209.7274137</v>
      </c>
      <c r="AO79" s="70">
        <f t="shared" si="12"/>
        <v>0.2878713297</v>
      </c>
      <c r="AP79" s="70">
        <f t="shared" si="13"/>
        <v>1.641172924</v>
      </c>
      <c r="AQ79" s="71">
        <f t="shared" si="14"/>
        <v>322.9128885</v>
      </c>
      <c r="AR79" s="70">
        <f t="shared" si="15"/>
        <v>0.6209172067</v>
      </c>
      <c r="AS79" s="71">
        <f t="shared" si="16"/>
        <v>113.1854749</v>
      </c>
      <c r="AT79" s="73">
        <f t="shared" si="17"/>
        <v>0.6585562512</v>
      </c>
      <c r="AU79" s="75">
        <f t="shared" si="18"/>
        <v>0.0215914611</v>
      </c>
      <c r="AV79" s="76">
        <f t="shared" si="19"/>
        <v>0.01947804983</v>
      </c>
      <c r="AW79" s="77">
        <f t="shared" si="20"/>
        <v>0.6498154753</v>
      </c>
      <c r="AX79" s="78">
        <f t="shared" si="21"/>
        <v>503.4605424</v>
      </c>
      <c r="AY79" s="79">
        <f t="shared" si="22"/>
        <v>0.5032159521</v>
      </c>
      <c r="AZ79" s="80">
        <f t="shared" si="23"/>
        <v>0.6288118864</v>
      </c>
      <c r="BA79" s="81">
        <f t="shared" si="24"/>
        <v>466.5776683</v>
      </c>
      <c r="BB79" s="79">
        <f t="shared" si="25"/>
        <v>0.3149990063</v>
      </c>
      <c r="BC79" s="82">
        <f t="shared" si="26"/>
        <v>-0.1882169459</v>
      </c>
      <c r="BD79" s="83">
        <f t="shared" si="27"/>
        <v>0.1113853956</v>
      </c>
      <c r="BE79" s="91">
        <f t="shared" si="28"/>
        <v>0.009561605227</v>
      </c>
      <c r="BF79" s="90">
        <f t="shared" si="29"/>
        <v>0.01423670639</v>
      </c>
      <c r="BG79" s="86">
        <f>(0.95*BF79)+0.05*'3. CÁLCULO DO IQE IAE'!H76</f>
        <v>0.01477756101</v>
      </c>
      <c r="BH79" s="87">
        <f t="shared" si="30"/>
        <v>0.01477756101</v>
      </c>
      <c r="BI79" s="88">
        <f t="shared" si="31"/>
        <v>0.002659960982</v>
      </c>
    </row>
    <row r="80" ht="9.75" customHeight="1">
      <c r="A80" s="57">
        <v>280760.0</v>
      </c>
      <c r="B80" s="58" t="s">
        <v>94</v>
      </c>
      <c r="C80" s="59">
        <v>92.04</v>
      </c>
      <c r="D80" s="60">
        <v>0.9435736677115988</v>
      </c>
      <c r="E80" s="61">
        <v>0.9435736677115988</v>
      </c>
      <c r="F80" s="60">
        <v>0.9494584837545126</v>
      </c>
      <c r="G80" s="61">
        <v>0.9494584837545126</v>
      </c>
      <c r="H80" s="62">
        <v>186.9</v>
      </c>
      <c r="I80" s="62">
        <v>189.3</v>
      </c>
      <c r="J80" s="63">
        <v>197.430369490363</v>
      </c>
      <c r="K80" s="63">
        <v>196.987014487439</v>
      </c>
      <c r="L80" s="60">
        <v>0.395</v>
      </c>
      <c r="M80" s="60">
        <v>0.11800000000000001</v>
      </c>
      <c r="N80" s="60">
        <v>0.174</v>
      </c>
      <c r="O80" s="60">
        <v>0.395</v>
      </c>
      <c r="P80" s="60">
        <v>0.33220553367528</v>
      </c>
      <c r="Q80" s="60">
        <v>0.248859222983011</v>
      </c>
      <c r="R80" s="60">
        <v>0.182177311964295</v>
      </c>
      <c r="S80" s="60">
        <v>0.43483145396466505</v>
      </c>
      <c r="T80" s="64">
        <v>0.9693877551020408</v>
      </c>
      <c r="U80" s="65">
        <v>759.0</v>
      </c>
      <c r="V80" s="66">
        <v>0.265</v>
      </c>
      <c r="W80" s="66">
        <v>0.511</v>
      </c>
      <c r="X80" s="67">
        <v>0.22399999999999998</v>
      </c>
      <c r="Y80" s="68">
        <v>0.8591549295774648</v>
      </c>
      <c r="Z80" s="69">
        <v>778.002726720759</v>
      </c>
      <c r="AA80" s="66">
        <v>0.163354860076171</v>
      </c>
      <c r="AB80" s="66">
        <v>0.492769222277418</v>
      </c>
      <c r="AC80" s="67">
        <v>0.343875917646409</v>
      </c>
      <c r="AD80" s="70">
        <f t="shared" si="1"/>
        <v>0.4575034321</v>
      </c>
      <c r="AE80" s="71">
        <f t="shared" si="2"/>
        <v>80.68252298</v>
      </c>
      <c r="AF80" s="70">
        <f t="shared" si="3"/>
        <v>0.23825659</v>
      </c>
      <c r="AG80" s="70">
        <f t="shared" si="4"/>
        <v>0.6955247726</v>
      </c>
      <c r="AH80" s="71">
        <f t="shared" si="5"/>
        <v>130.3774674</v>
      </c>
      <c r="AI80" s="70">
        <f t="shared" si="6"/>
        <v>0.2862452217</v>
      </c>
      <c r="AJ80" s="72">
        <f t="shared" si="7"/>
        <v>49.69494445</v>
      </c>
      <c r="AK80" s="73">
        <f t="shared" si="8"/>
        <v>0.3721278755</v>
      </c>
      <c r="AL80" s="74">
        <f t="shared" si="9"/>
        <v>0.01209827106</v>
      </c>
      <c r="AM80" s="70">
        <f t="shared" si="10"/>
        <v>1.327726153</v>
      </c>
      <c r="AN80" s="71">
        <f t="shared" si="11"/>
        <v>237.1564476</v>
      </c>
      <c r="AO80" s="70">
        <f t="shared" si="12"/>
        <v>0.3610963555</v>
      </c>
      <c r="AP80" s="70">
        <f t="shared" si="13"/>
        <v>1.376956075</v>
      </c>
      <c r="AQ80" s="71">
        <f t="shared" si="14"/>
        <v>257.5334607</v>
      </c>
      <c r="AR80" s="70">
        <f t="shared" si="15"/>
        <v>0.454986115</v>
      </c>
      <c r="AS80" s="71">
        <f t="shared" si="16"/>
        <v>20.37701311</v>
      </c>
      <c r="AT80" s="73">
        <f t="shared" si="17"/>
        <v>0.4260291436</v>
      </c>
      <c r="AU80" s="75">
        <f t="shared" si="18"/>
        <v>0.01493366931</v>
      </c>
      <c r="AV80" s="76">
        <f t="shared" si="19"/>
        <v>0.01351597019</v>
      </c>
      <c r="AW80" s="77">
        <f t="shared" si="20"/>
        <v>0.2908932957</v>
      </c>
      <c r="AX80" s="78">
        <f t="shared" si="21"/>
        <v>214.0291947</v>
      </c>
      <c r="AY80" s="79">
        <f t="shared" si="22"/>
        <v>0.1840622041</v>
      </c>
      <c r="AZ80" s="80">
        <f t="shared" si="23"/>
        <v>0.536472937</v>
      </c>
      <c r="BA80" s="81">
        <f t="shared" si="24"/>
        <v>358.5918574</v>
      </c>
      <c r="BB80" s="79">
        <f t="shared" si="25"/>
        <v>0.2165468055</v>
      </c>
      <c r="BC80" s="82">
        <f t="shared" si="26"/>
        <v>0.03248460139</v>
      </c>
      <c r="BD80" s="83">
        <f t="shared" si="27"/>
        <v>0.3705267956</v>
      </c>
      <c r="BE80" s="91">
        <f t="shared" si="28"/>
        <v>0.01214518528</v>
      </c>
      <c r="BF80" s="90">
        <f t="shared" si="29"/>
        <v>0.01280768039</v>
      </c>
      <c r="BG80" s="86">
        <f>(0.95*BF80)+0.05*'3. CÁLCULO DO IQE IAE'!H77</f>
        <v>0.0129788864</v>
      </c>
      <c r="BH80" s="87">
        <f t="shared" si="30"/>
        <v>0.0129788864</v>
      </c>
      <c r="BI80" s="88">
        <f t="shared" si="31"/>
        <v>0.002336199552</v>
      </c>
    </row>
    <row r="81" ht="9.75" customHeight="1">
      <c r="A81" s="92"/>
      <c r="B81" s="92"/>
      <c r="C81" s="92"/>
      <c r="D81" s="93"/>
      <c r="E81" s="94"/>
      <c r="F81" s="92"/>
      <c r="G81" s="92"/>
      <c r="H81" s="92"/>
      <c r="I81" s="92"/>
      <c r="J81" s="92"/>
      <c r="K81" s="92"/>
      <c r="L81" s="92"/>
      <c r="M81" s="92"/>
      <c r="N81" s="92"/>
      <c r="O81" s="92"/>
      <c r="P81" s="92"/>
      <c r="Q81" s="92"/>
      <c r="R81" s="92"/>
      <c r="S81" s="92"/>
      <c r="T81" s="92"/>
      <c r="U81" s="92"/>
      <c r="V81" s="92"/>
      <c r="W81" s="92"/>
      <c r="X81" s="92"/>
      <c r="Y81" s="92"/>
      <c r="Z81" s="92"/>
      <c r="AA81" s="92"/>
      <c r="AB81" s="92"/>
      <c r="AC81" s="92"/>
      <c r="AD81" s="92"/>
      <c r="AE81" s="92"/>
      <c r="AF81" s="92"/>
      <c r="AG81" s="92"/>
      <c r="AH81" s="92"/>
      <c r="AI81" s="92"/>
      <c r="AJ81" s="92"/>
      <c r="AK81" s="92"/>
      <c r="AL81" s="92"/>
      <c r="AM81" s="92"/>
      <c r="AN81" s="92"/>
      <c r="AO81" s="92"/>
      <c r="AP81" s="92"/>
      <c r="AQ81" s="92"/>
      <c r="AR81" s="92"/>
      <c r="AS81" s="92"/>
      <c r="AT81" s="92"/>
      <c r="AU81" s="92"/>
      <c r="AV81" s="92"/>
      <c r="AW81" s="92"/>
      <c r="AX81" s="92"/>
      <c r="AY81" s="92"/>
      <c r="AZ81" s="92"/>
      <c r="BA81" s="92"/>
      <c r="BB81" s="92"/>
      <c r="BC81" s="92"/>
      <c r="BD81" s="92"/>
      <c r="BE81" s="92"/>
      <c r="BF81" s="92"/>
      <c r="BG81" s="92"/>
      <c r="BH81" s="92"/>
      <c r="BI81" s="92"/>
    </row>
    <row r="82" ht="9.75" customHeight="1">
      <c r="A82" s="92"/>
      <c r="B82" s="92"/>
      <c r="C82" s="92"/>
      <c r="D82" s="92"/>
      <c r="E82" s="92"/>
      <c r="F82" s="92"/>
      <c r="G82" s="92"/>
      <c r="H82" s="92"/>
      <c r="I82" s="92"/>
      <c r="J82" s="92"/>
      <c r="K82" s="92"/>
      <c r="L82" s="92"/>
      <c r="M82" s="92"/>
      <c r="N82" s="92"/>
      <c r="O82" s="92"/>
      <c r="P82" s="92"/>
      <c r="Q82" s="92"/>
      <c r="R82" s="92"/>
      <c r="S82" s="92"/>
      <c r="T82" s="92"/>
      <c r="U82" s="92"/>
      <c r="V82" s="92"/>
      <c r="W82" s="92"/>
      <c r="X82" s="92"/>
      <c r="Y82" s="92"/>
      <c r="Z82" s="92"/>
      <c r="AA82" s="92"/>
      <c r="AB82" s="92"/>
      <c r="AC82" s="92"/>
      <c r="AD82" s="92"/>
      <c r="AE82" s="92"/>
      <c r="AF82" s="92"/>
      <c r="AG82" s="92"/>
      <c r="AH82" s="92"/>
      <c r="AI82" s="92"/>
      <c r="AJ82" s="92"/>
      <c r="AK82" s="92"/>
      <c r="AL82" s="92"/>
      <c r="AM82" s="92"/>
      <c r="AN82" s="92"/>
      <c r="AO82" s="92"/>
      <c r="AP82" s="92"/>
      <c r="AQ82" s="92"/>
      <c r="AR82" s="92"/>
      <c r="AS82" s="92"/>
      <c r="AT82" s="92"/>
      <c r="AU82" s="92"/>
      <c r="AV82" s="92"/>
      <c r="AW82" s="92"/>
      <c r="AX82" s="92"/>
      <c r="AY82" s="92"/>
      <c r="AZ82" s="92"/>
      <c r="BA82" s="92"/>
      <c r="BB82" s="92"/>
      <c r="BC82" s="95"/>
      <c r="BD82" s="92"/>
      <c r="BE82" s="92"/>
      <c r="BF82" s="92"/>
      <c r="BG82" s="92"/>
      <c r="BH82" s="92"/>
      <c r="BI82" s="92"/>
    </row>
    <row r="83" ht="9.75" customHeight="1">
      <c r="A83" s="92"/>
      <c r="B83" s="92"/>
      <c r="C83" s="92"/>
      <c r="D83" s="92"/>
      <c r="E83" s="92"/>
      <c r="F83" s="92"/>
      <c r="G83" s="92"/>
      <c r="H83" s="92"/>
      <c r="I83" s="92"/>
      <c r="J83" s="92"/>
      <c r="K83" s="92"/>
      <c r="L83" s="92"/>
      <c r="M83" s="92"/>
      <c r="N83" s="92"/>
      <c r="O83" s="92"/>
      <c r="P83" s="92"/>
      <c r="Q83" s="92"/>
      <c r="R83" s="92"/>
      <c r="S83" s="92"/>
      <c r="T83" s="92"/>
      <c r="U83" s="92"/>
      <c r="V83" s="92"/>
      <c r="W83" s="92"/>
      <c r="X83" s="92"/>
      <c r="Y83" s="92"/>
      <c r="Z83" s="92"/>
      <c r="AA83" s="92"/>
      <c r="AB83" s="92"/>
      <c r="AC83" s="92"/>
      <c r="AD83" s="92"/>
      <c r="AE83" s="92"/>
      <c r="AF83" s="92"/>
      <c r="AG83" s="92"/>
      <c r="AH83" s="92"/>
      <c r="AI83" s="92"/>
      <c r="AJ83" s="92"/>
      <c r="AK83" s="92"/>
      <c r="AL83" s="92"/>
      <c r="AM83" s="92"/>
      <c r="AN83" s="92"/>
      <c r="AO83" s="92"/>
      <c r="AP83" s="92"/>
      <c r="AQ83" s="92"/>
      <c r="AR83" s="92"/>
      <c r="AS83" s="92"/>
      <c r="AT83" s="92"/>
      <c r="AU83" s="92"/>
      <c r="AV83" s="92"/>
      <c r="AW83" s="92"/>
      <c r="AX83" s="92"/>
      <c r="AY83" s="92"/>
      <c r="AZ83" s="92"/>
      <c r="BA83" s="92"/>
      <c r="BB83" s="92"/>
      <c r="BC83" s="92"/>
      <c r="BD83" s="92"/>
      <c r="BE83" s="92"/>
      <c r="BF83" s="92"/>
      <c r="BG83" s="92"/>
      <c r="BH83" s="92"/>
      <c r="BI83" s="92"/>
    </row>
    <row r="84" ht="9.75" customHeight="1">
      <c r="A84" s="92"/>
      <c r="B84" s="92"/>
      <c r="C84" s="92"/>
      <c r="D84" s="92"/>
      <c r="E84" s="92"/>
      <c r="F84" s="92"/>
      <c r="G84" s="92"/>
      <c r="H84" s="92"/>
      <c r="I84" s="92"/>
      <c r="J84" s="92"/>
      <c r="K84" s="92"/>
      <c r="L84" s="92"/>
      <c r="M84" s="92"/>
      <c r="N84" s="92"/>
      <c r="O84" s="92"/>
      <c r="P84" s="92"/>
      <c r="Q84" s="92"/>
      <c r="R84" s="92"/>
      <c r="S84" s="92"/>
      <c r="T84" s="92"/>
      <c r="U84" s="92"/>
      <c r="V84" s="92"/>
      <c r="W84" s="92"/>
      <c r="X84" s="92"/>
      <c r="Y84" s="92"/>
      <c r="Z84" s="92"/>
      <c r="AA84" s="92"/>
      <c r="AB84" s="92"/>
      <c r="AC84" s="92"/>
      <c r="AD84" s="92"/>
      <c r="AE84" s="92"/>
      <c r="AF84" s="92"/>
      <c r="AG84" s="92"/>
      <c r="AH84" s="92"/>
      <c r="AI84" s="92"/>
      <c r="AJ84" s="92"/>
      <c r="AK84" s="92"/>
      <c r="AL84" s="92"/>
      <c r="AM84" s="92"/>
      <c r="AN84" s="92"/>
      <c r="AO84" s="92"/>
      <c r="AP84" s="92"/>
      <c r="AQ84" s="92"/>
      <c r="AR84" s="92"/>
      <c r="AS84" s="92"/>
      <c r="AT84" s="92"/>
      <c r="AU84" s="92"/>
      <c r="AV84" s="92"/>
      <c r="AW84" s="92"/>
      <c r="AX84" s="92"/>
      <c r="AY84" s="92"/>
      <c r="AZ84" s="92"/>
      <c r="BA84" s="92"/>
      <c r="BB84" s="92"/>
      <c r="BC84" s="92"/>
      <c r="BD84" s="92"/>
      <c r="BE84" s="92"/>
      <c r="BF84" s="92"/>
      <c r="BG84" s="92"/>
      <c r="BH84" s="92"/>
      <c r="BI84" s="92"/>
    </row>
    <row r="85" ht="9.75" customHeight="1">
      <c r="A85" s="92"/>
      <c r="B85" s="92"/>
      <c r="C85" s="92"/>
      <c r="D85" s="92"/>
      <c r="E85" s="92"/>
      <c r="F85" s="92"/>
      <c r="G85" s="92"/>
      <c r="H85" s="92"/>
      <c r="I85" s="92"/>
      <c r="J85" s="92"/>
      <c r="K85" s="92"/>
      <c r="L85" s="92"/>
      <c r="M85" s="92"/>
      <c r="N85" s="92"/>
      <c r="O85" s="92"/>
      <c r="P85" s="92"/>
      <c r="Q85" s="92"/>
      <c r="R85" s="92"/>
      <c r="S85" s="92"/>
      <c r="T85" s="92"/>
      <c r="U85" s="92"/>
      <c r="V85" s="92"/>
      <c r="W85" s="92"/>
      <c r="X85" s="92"/>
      <c r="Y85" s="92"/>
      <c r="Z85" s="92"/>
      <c r="AA85" s="92"/>
      <c r="AB85" s="92"/>
      <c r="AC85" s="92"/>
      <c r="AD85" s="92"/>
      <c r="AE85" s="92"/>
      <c r="AF85" s="92"/>
      <c r="AG85" s="92"/>
      <c r="AH85" s="92"/>
      <c r="AI85" s="92"/>
      <c r="AJ85" s="92"/>
      <c r="AK85" s="92"/>
      <c r="AL85" s="92"/>
      <c r="AM85" s="92"/>
      <c r="AN85" s="92"/>
      <c r="AO85" s="92"/>
      <c r="AP85" s="92"/>
      <c r="AQ85" s="92"/>
      <c r="AR85" s="92"/>
      <c r="AS85" s="92"/>
      <c r="AT85" s="92"/>
      <c r="AU85" s="92"/>
      <c r="AV85" s="92"/>
      <c r="AW85" s="92"/>
      <c r="AX85" s="92"/>
      <c r="AY85" s="92"/>
      <c r="AZ85" s="92"/>
      <c r="BA85" s="92"/>
      <c r="BB85" s="92"/>
      <c r="BC85" s="92"/>
      <c r="BD85" s="92"/>
      <c r="BE85" s="92"/>
      <c r="BF85" s="92"/>
      <c r="BG85" s="92"/>
      <c r="BH85" s="92"/>
      <c r="BI85" s="92"/>
    </row>
    <row r="86" ht="9.75" customHeight="1">
      <c r="A86" s="92"/>
      <c r="B86" s="92"/>
      <c r="C86" s="92"/>
      <c r="D86" s="92"/>
      <c r="E86" s="92"/>
      <c r="F86" s="92"/>
      <c r="G86" s="92"/>
      <c r="H86" s="92"/>
      <c r="I86" s="92"/>
      <c r="J86" s="92"/>
      <c r="K86" s="92"/>
      <c r="L86" s="92"/>
      <c r="M86" s="92"/>
      <c r="N86" s="92"/>
      <c r="O86" s="92"/>
      <c r="P86" s="92"/>
      <c r="Q86" s="92"/>
      <c r="R86" s="92"/>
      <c r="S86" s="92"/>
      <c r="T86" s="92"/>
      <c r="U86" s="92"/>
      <c r="V86" s="92"/>
      <c r="W86" s="92"/>
      <c r="X86" s="92"/>
      <c r="Y86" s="92"/>
      <c r="Z86" s="92"/>
      <c r="AA86" s="92"/>
      <c r="AB86" s="92"/>
      <c r="AC86" s="92"/>
      <c r="AD86" s="92"/>
      <c r="AE86" s="92"/>
      <c r="AF86" s="92"/>
      <c r="AG86" s="92"/>
      <c r="AH86" s="92"/>
      <c r="AI86" s="92"/>
      <c r="AJ86" s="92"/>
      <c r="AK86" s="92"/>
      <c r="AL86" s="92"/>
      <c r="AM86" s="92"/>
      <c r="AN86" s="92"/>
      <c r="AO86" s="92"/>
      <c r="AP86" s="92"/>
      <c r="AQ86" s="92"/>
      <c r="AR86" s="92"/>
      <c r="AS86" s="92"/>
      <c r="AT86" s="92"/>
      <c r="AU86" s="92"/>
      <c r="AV86" s="92"/>
      <c r="AW86" s="92"/>
      <c r="AX86" s="92"/>
      <c r="AY86" s="92"/>
      <c r="AZ86" s="92"/>
      <c r="BA86" s="92"/>
      <c r="BB86" s="92"/>
      <c r="BC86" s="92"/>
      <c r="BD86" s="92"/>
      <c r="BE86" s="92"/>
      <c r="BF86" s="92"/>
      <c r="BG86" s="92"/>
      <c r="BH86" s="92"/>
      <c r="BI86" s="92"/>
    </row>
    <row r="87" ht="9.75" customHeight="1">
      <c r="A87" s="92"/>
      <c r="B87" s="92"/>
      <c r="C87" s="92"/>
      <c r="D87" s="92"/>
      <c r="E87" s="92"/>
      <c r="F87" s="92"/>
      <c r="G87" s="92"/>
      <c r="H87" s="92"/>
      <c r="I87" s="92"/>
      <c r="J87" s="92"/>
      <c r="K87" s="92"/>
      <c r="L87" s="92"/>
      <c r="M87" s="92"/>
      <c r="N87" s="92"/>
      <c r="O87" s="92"/>
      <c r="P87" s="92"/>
      <c r="Q87" s="92"/>
      <c r="R87" s="92"/>
      <c r="S87" s="92"/>
      <c r="T87" s="92"/>
      <c r="U87" s="92"/>
      <c r="V87" s="92"/>
      <c r="W87" s="92"/>
      <c r="X87" s="92"/>
      <c r="Y87" s="92"/>
      <c r="Z87" s="92"/>
      <c r="AA87" s="92"/>
      <c r="AB87" s="92"/>
      <c r="AC87" s="92"/>
      <c r="AD87" s="92"/>
      <c r="AE87" s="92"/>
      <c r="AF87" s="92"/>
      <c r="AG87" s="92"/>
      <c r="AH87" s="92"/>
      <c r="AI87" s="92"/>
      <c r="AJ87" s="92"/>
      <c r="AK87" s="92"/>
      <c r="AL87" s="92"/>
      <c r="AM87" s="92"/>
      <c r="AN87" s="92"/>
      <c r="AO87" s="92"/>
      <c r="AP87" s="92"/>
      <c r="AQ87" s="92"/>
      <c r="AR87" s="92"/>
      <c r="AS87" s="92"/>
      <c r="AT87" s="92"/>
      <c r="AU87" s="92"/>
      <c r="AV87" s="92"/>
      <c r="AW87" s="92"/>
      <c r="AX87" s="92"/>
      <c r="AY87" s="92"/>
      <c r="AZ87" s="92"/>
      <c r="BA87" s="92"/>
      <c r="BB87" s="92"/>
      <c r="BC87" s="92"/>
      <c r="BD87" s="92"/>
      <c r="BE87" s="92"/>
      <c r="BF87" s="92"/>
      <c r="BG87" s="92"/>
      <c r="BH87" s="92"/>
      <c r="BI87" s="92"/>
    </row>
    <row r="88" ht="9.75" customHeight="1">
      <c r="A88" s="92"/>
      <c r="B88" s="92"/>
      <c r="C88" s="92"/>
      <c r="D88" s="92"/>
      <c r="E88" s="92"/>
      <c r="F88" s="92"/>
      <c r="G88" s="92"/>
      <c r="H88" s="92"/>
      <c r="I88" s="92"/>
      <c r="J88" s="92"/>
      <c r="K88" s="92"/>
      <c r="L88" s="92"/>
      <c r="M88" s="92"/>
      <c r="N88" s="92"/>
      <c r="O88" s="92"/>
      <c r="P88" s="92"/>
      <c r="Q88" s="92"/>
      <c r="R88" s="92"/>
      <c r="S88" s="92"/>
      <c r="T88" s="92"/>
      <c r="U88" s="92"/>
      <c r="V88" s="92"/>
      <c r="W88" s="92"/>
      <c r="X88" s="92"/>
      <c r="Y88" s="92"/>
      <c r="Z88" s="92"/>
      <c r="AA88" s="92"/>
      <c r="AB88" s="92"/>
      <c r="AC88" s="92"/>
      <c r="AD88" s="92"/>
      <c r="AE88" s="92"/>
      <c r="AF88" s="92"/>
      <c r="AG88" s="92"/>
      <c r="AH88" s="92"/>
      <c r="AI88" s="92"/>
      <c r="AJ88" s="92"/>
      <c r="AK88" s="92"/>
      <c r="AL88" s="92"/>
      <c r="AM88" s="92"/>
      <c r="AN88" s="92"/>
      <c r="AO88" s="92"/>
      <c r="AP88" s="92"/>
      <c r="AQ88" s="92"/>
      <c r="AR88" s="92"/>
      <c r="AS88" s="92"/>
      <c r="AT88" s="92"/>
      <c r="AU88" s="92"/>
      <c r="AV88" s="92"/>
      <c r="AW88" s="92"/>
      <c r="AX88" s="92"/>
      <c r="AY88" s="92"/>
      <c r="AZ88" s="92"/>
      <c r="BA88" s="92"/>
      <c r="BB88" s="92"/>
      <c r="BC88" s="92"/>
      <c r="BD88" s="92"/>
      <c r="BE88" s="92"/>
      <c r="BF88" s="92"/>
      <c r="BG88" s="92"/>
      <c r="BH88" s="92"/>
      <c r="BI88" s="92"/>
    </row>
    <row r="89" ht="9.75" customHeight="1">
      <c r="A89" s="92"/>
      <c r="B89" s="92"/>
      <c r="C89" s="92"/>
      <c r="D89" s="92"/>
      <c r="E89" s="92"/>
      <c r="F89" s="92"/>
      <c r="G89" s="92"/>
      <c r="H89" s="92"/>
      <c r="I89" s="92"/>
      <c r="J89" s="92"/>
      <c r="K89" s="92"/>
      <c r="L89" s="92"/>
      <c r="M89" s="92"/>
      <c r="N89" s="92"/>
      <c r="O89" s="92"/>
      <c r="P89" s="92"/>
      <c r="Q89" s="92"/>
      <c r="R89" s="92"/>
      <c r="S89" s="92"/>
      <c r="T89" s="92"/>
      <c r="U89" s="92"/>
      <c r="V89" s="92"/>
      <c r="W89" s="92"/>
      <c r="X89" s="92"/>
      <c r="Y89" s="92"/>
      <c r="Z89" s="92"/>
      <c r="AA89" s="92"/>
      <c r="AB89" s="92"/>
      <c r="AC89" s="92"/>
      <c r="AD89" s="92"/>
      <c r="AE89" s="92"/>
      <c r="AF89" s="92"/>
      <c r="AG89" s="92"/>
      <c r="AH89" s="92"/>
      <c r="AI89" s="92"/>
      <c r="AJ89" s="92"/>
      <c r="AK89" s="92"/>
      <c r="AL89" s="92"/>
      <c r="AM89" s="92"/>
      <c r="AN89" s="92"/>
      <c r="AO89" s="92"/>
      <c r="AP89" s="92"/>
      <c r="AQ89" s="92"/>
      <c r="AR89" s="92"/>
      <c r="AS89" s="92"/>
      <c r="AT89" s="92"/>
      <c r="AU89" s="92"/>
      <c r="AV89" s="92"/>
      <c r="AW89" s="92"/>
      <c r="AX89" s="92"/>
      <c r="AY89" s="92"/>
      <c r="AZ89" s="92"/>
      <c r="BA89" s="92"/>
      <c r="BB89" s="92"/>
      <c r="BC89" s="92"/>
      <c r="BD89" s="92"/>
      <c r="BE89" s="92"/>
      <c r="BF89" s="92"/>
      <c r="BG89" s="92"/>
      <c r="BH89" s="92"/>
      <c r="BI89" s="92"/>
    </row>
    <row r="90" ht="9.75" customHeight="1">
      <c r="A90" s="92"/>
      <c r="B90" s="92"/>
      <c r="C90" s="92"/>
      <c r="D90" s="92"/>
      <c r="E90" s="92"/>
      <c r="F90" s="92"/>
      <c r="G90" s="92"/>
      <c r="H90" s="92"/>
      <c r="I90" s="92"/>
      <c r="J90" s="92"/>
      <c r="K90" s="92"/>
      <c r="L90" s="92"/>
      <c r="M90" s="92"/>
      <c r="N90" s="92"/>
      <c r="O90" s="92"/>
      <c r="P90" s="92"/>
      <c r="Q90" s="92"/>
      <c r="R90" s="92"/>
      <c r="S90" s="92"/>
      <c r="T90" s="92"/>
      <c r="U90" s="92"/>
      <c r="V90" s="92"/>
      <c r="W90" s="92"/>
      <c r="X90" s="92"/>
      <c r="Y90" s="92"/>
      <c r="Z90" s="92"/>
      <c r="AA90" s="92"/>
      <c r="AB90" s="92"/>
      <c r="AC90" s="92"/>
      <c r="AD90" s="92"/>
      <c r="AE90" s="92"/>
      <c r="AF90" s="92"/>
      <c r="AG90" s="92"/>
      <c r="AH90" s="92"/>
      <c r="AI90" s="92"/>
      <c r="AJ90" s="92"/>
      <c r="AK90" s="92"/>
      <c r="AL90" s="92"/>
      <c r="AM90" s="92"/>
      <c r="AN90" s="92"/>
      <c r="AO90" s="92"/>
      <c r="AP90" s="92"/>
      <c r="AQ90" s="92"/>
      <c r="AR90" s="92"/>
      <c r="AS90" s="92"/>
      <c r="AT90" s="92"/>
      <c r="AU90" s="92"/>
      <c r="AV90" s="92"/>
      <c r="AW90" s="92"/>
      <c r="AX90" s="92"/>
      <c r="AY90" s="92"/>
      <c r="AZ90" s="92"/>
      <c r="BA90" s="92"/>
      <c r="BB90" s="92"/>
      <c r="BC90" s="92"/>
      <c r="BD90" s="92"/>
      <c r="BE90" s="92"/>
      <c r="BF90" s="92"/>
      <c r="BG90" s="92"/>
      <c r="BH90" s="92"/>
      <c r="BI90" s="92"/>
    </row>
    <row r="91" ht="9.75" customHeight="1">
      <c r="A91" s="92"/>
      <c r="B91" s="92"/>
      <c r="C91" s="92"/>
      <c r="D91" s="92"/>
      <c r="E91" s="92"/>
      <c r="F91" s="92"/>
      <c r="G91" s="92"/>
      <c r="H91" s="92"/>
      <c r="I91" s="92"/>
      <c r="J91" s="92"/>
      <c r="K91" s="92"/>
      <c r="L91" s="92"/>
      <c r="M91" s="92"/>
      <c r="N91" s="92"/>
      <c r="O91" s="92"/>
      <c r="P91" s="92"/>
      <c r="Q91" s="92"/>
      <c r="R91" s="92"/>
      <c r="S91" s="92"/>
      <c r="T91" s="92"/>
      <c r="U91" s="92"/>
      <c r="V91" s="92"/>
      <c r="W91" s="92"/>
      <c r="X91" s="92"/>
      <c r="Y91" s="92"/>
      <c r="Z91" s="92"/>
      <c r="AA91" s="92"/>
      <c r="AB91" s="92"/>
      <c r="AC91" s="92"/>
      <c r="AD91" s="92"/>
      <c r="AE91" s="92"/>
      <c r="AF91" s="92"/>
      <c r="AG91" s="92"/>
      <c r="AH91" s="92"/>
      <c r="AI91" s="92"/>
      <c r="AJ91" s="92"/>
      <c r="AK91" s="92"/>
      <c r="AL91" s="92"/>
      <c r="AM91" s="92"/>
      <c r="AN91" s="92"/>
      <c r="AO91" s="92"/>
      <c r="AP91" s="92"/>
      <c r="AQ91" s="92"/>
      <c r="AR91" s="92"/>
      <c r="AS91" s="92"/>
      <c r="AT91" s="92"/>
      <c r="AU91" s="92"/>
      <c r="AV91" s="92"/>
      <c r="AW91" s="92"/>
      <c r="AX91" s="92"/>
      <c r="AY91" s="92"/>
      <c r="AZ91" s="92"/>
      <c r="BA91" s="92"/>
      <c r="BB91" s="92"/>
      <c r="BC91" s="92"/>
      <c r="BD91" s="92"/>
      <c r="BE91" s="92"/>
      <c r="BF91" s="92"/>
      <c r="BG91" s="92"/>
      <c r="BH91" s="92"/>
      <c r="BI91" s="92"/>
    </row>
    <row r="92" ht="9.75" customHeight="1">
      <c r="A92" s="92"/>
      <c r="B92" s="92"/>
      <c r="C92" s="92"/>
      <c r="D92" s="92"/>
      <c r="E92" s="92"/>
      <c r="F92" s="92"/>
      <c r="G92" s="92"/>
      <c r="H92" s="92"/>
      <c r="I92" s="92"/>
      <c r="J92" s="92"/>
      <c r="K92" s="92"/>
      <c r="L92" s="92"/>
      <c r="M92" s="92"/>
      <c r="N92" s="92"/>
      <c r="O92" s="92"/>
      <c r="P92" s="92"/>
      <c r="Q92" s="92"/>
      <c r="R92" s="92"/>
      <c r="S92" s="92"/>
      <c r="T92" s="92"/>
      <c r="U92" s="92"/>
      <c r="V92" s="92"/>
      <c r="W92" s="92"/>
      <c r="X92" s="92"/>
      <c r="Y92" s="92"/>
      <c r="Z92" s="92"/>
      <c r="AA92" s="92"/>
      <c r="AB92" s="92"/>
      <c r="AC92" s="92"/>
      <c r="AD92" s="92"/>
      <c r="AE92" s="92"/>
      <c r="AF92" s="92"/>
      <c r="AG92" s="92"/>
      <c r="AH92" s="92"/>
      <c r="AI92" s="92"/>
      <c r="AJ92" s="92"/>
      <c r="AK92" s="92"/>
      <c r="AL92" s="92"/>
      <c r="AM92" s="92"/>
      <c r="AN92" s="92"/>
      <c r="AO92" s="92"/>
      <c r="AP92" s="92"/>
      <c r="AQ92" s="92"/>
      <c r="AR92" s="92"/>
      <c r="AS92" s="92"/>
      <c r="AT92" s="92"/>
      <c r="AU92" s="92"/>
      <c r="AV92" s="92"/>
      <c r="AW92" s="92"/>
      <c r="AX92" s="92"/>
      <c r="AY92" s="92"/>
      <c r="AZ92" s="92"/>
      <c r="BA92" s="92"/>
      <c r="BB92" s="92"/>
      <c r="BC92" s="92"/>
      <c r="BD92" s="92"/>
      <c r="BE92" s="92"/>
      <c r="BF92" s="92"/>
      <c r="BG92" s="92"/>
      <c r="BH92" s="92"/>
      <c r="BI92" s="92"/>
    </row>
    <row r="93" ht="9.75" customHeight="1">
      <c r="A93" s="92"/>
      <c r="B93" s="92"/>
      <c r="C93" s="92"/>
      <c r="D93" s="92"/>
      <c r="E93" s="92"/>
      <c r="F93" s="92"/>
      <c r="G93" s="92"/>
      <c r="H93" s="92"/>
      <c r="I93" s="92"/>
      <c r="J93" s="92"/>
      <c r="K93" s="92"/>
      <c r="L93" s="92"/>
      <c r="M93" s="92"/>
      <c r="N93" s="92"/>
      <c r="O93" s="92"/>
      <c r="P93" s="92"/>
      <c r="Q93" s="92"/>
      <c r="R93" s="92"/>
      <c r="S93" s="92"/>
      <c r="T93" s="92"/>
      <c r="U93" s="92"/>
      <c r="V93" s="92"/>
      <c r="W93" s="92"/>
      <c r="X93" s="92"/>
      <c r="Y93" s="92"/>
      <c r="Z93" s="92"/>
      <c r="AA93" s="92"/>
      <c r="AB93" s="92"/>
      <c r="AC93" s="92"/>
      <c r="AD93" s="92"/>
      <c r="AE93" s="92"/>
      <c r="AF93" s="92"/>
      <c r="AG93" s="92"/>
      <c r="AH93" s="92"/>
      <c r="AI93" s="92"/>
      <c r="AJ93" s="92"/>
      <c r="AK93" s="92"/>
      <c r="AL93" s="92"/>
      <c r="AM93" s="92"/>
      <c r="AN93" s="92"/>
      <c r="AO93" s="92"/>
      <c r="AP93" s="92"/>
      <c r="AQ93" s="92"/>
      <c r="AR93" s="92"/>
      <c r="AS93" s="92"/>
      <c r="AT93" s="92"/>
      <c r="AU93" s="92"/>
      <c r="AV93" s="92"/>
      <c r="AW93" s="92"/>
      <c r="AX93" s="92"/>
      <c r="AY93" s="92"/>
      <c r="AZ93" s="92"/>
      <c r="BA93" s="92"/>
      <c r="BB93" s="92"/>
      <c r="BC93" s="92"/>
      <c r="BD93" s="92"/>
      <c r="BE93" s="92"/>
      <c r="BF93" s="92"/>
      <c r="BG93" s="92"/>
      <c r="BH93" s="92"/>
      <c r="BI93" s="92"/>
    </row>
    <row r="94" ht="9.75" customHeight="1">
      <c r="A94" s="92"/>
      <c r="B94" s="92"/>
      <c r="C94" s="92"/>
      <c r="D94" s="92"/>
      <c r="E94" s="92"/>
      <c r="F94" s="92"/>
      <c r="G94" s="92"/>
      <c r="H94" s="92"/>
      <c r="I94" s="92"/>
      <c r="J94" s="92"/>
      <c r="K94" s="92"/>
      <c r="L94" s="92"/>
      <c r="M94" s="92"/>
      <c r="N94" s="92"/>
      <c r="O94" s="92"/>
      <c r="P94" s="92"/>
      <c r="Q94" s="92"/>
      <c r="R94" s="92"/>
      <c r="S94" s="92"/>
      <c r="T94" s="92"/>
      <c r="U94" s="92"/>
      <c r="V94" s="92"/>
      <c r="W94" s="92"/>
      <c r="X94" s="92"/>
      <c r="Y94" s="92"/>
      <c r="Z94" s="92"/>
      <c r="AA94" s="92"/>
      <c r="AB94" s="92"/>
      <c r="AC94" s="92"/>
      <c r="AD94" s="92"/>
      <c r="AE94" s="92"/>
      <c r="AF94" s="92"/>
      <c r="AG94" s="92"/>
      <c r="AH94" s="92"/>
      <c r="AI94" s="92"/>
      <c r="AJ94" s="92"/>
      <c r="AK94" s="92"/>
      <c r="AL94" s="92"/>
      <c r="AM94" s="92"/>
      <c r="AN94" s="92"/>
      <c r="AO94" s="92"/>
      <c r="AP94" s="92"/>
      <c r="AQ94" s="92"/>
      <c r="AR94" s="92"/>
      <c r="AS94" s="92"/>
      <c r="AT94" s="92"/>
      <c r="AU94" s="92"/>
      <c r="AV94" s="92"/>
      <c r="AW94" s="92"/>
      <c r="AX94" s="92"/>
      <c r="AY94" s="92"/>
      <c r="AZ94" s="92"/>
      <c r="BA94" s="92"/>
      <c r="BB94" s="92"/>
      <c r="BC94" s="92"/>
      <c r="BD94" s="92"/>
      <c r="BE94" s="92"/>
      <c r="BF94" s="92"/>
      <c r="BG94" s="92"/>
      <c r="BH94" s="92"/>
      <c r="BI94" s="92"/>
    </row>
    <row r="95" ht="9.75" customHeight="1">
      <c r="A95" s="92"/>
      <c r="B95" s="92"/>
      <c r="C95" s="92"/>
      <c r="D95" s="92"/>
      <c r="E95" s="92"/>
      <c r="F95" s="92"/>
      <c r="G95" s="92"/>
      <c r="H95" s="92"/>
      <c r="I95" s="92"/>
      <c r="J95" s="92"/>
      <c r="K95" s="92"/>
      <c r="L95" s="92"/>
      <c r="M95" s="92"/>
      <c r="N95" s="92"/>
      <c r="O95" s="92"/>
      <c r="P95" s="92"/>
      <c r="Q95" s="92"/>
      <c r="R95" s="92"/>
      <c r="S95" s="92"/>
      <c r="T95" s="92"/>
      <c r="U95" s="92"/>
      <c r="V95" s="92"/>
      <c r="W95" s="92"/>
      <c r="X95" s="92"/>
      <c r="Y95" s="92"/>
      <c r="Z95" s="92"/>
      <c r="AA95" s="92"/>
      <c r="AB95" s="92"/>
      <c r="AC95" s="92"/>
      <c r="AD95" s="92"/>
      <c r="AE95" s="92"/>
      <c r="AF95" s="92"/>
      <c r="AG95" s="92"/>
      <c r="AH95" s="92"/>
      <c r="AI95" s="92"/>
      <c r="AJ95" s="92"/>
      <c r="AK95" s="92"/>
      <c r="AL95" s="92"/>
      <c r="AM95" s="92"/>
      <c r="AN95" s="92"/>
      <c r="AO95" s="92"/>
      <c r="AP95" s="92"/>
      <c r="AQ95" s="92"/>
      <c r="AR95" s="92"/>
      <c r="AS95" s="92"/>
      <c r="AT95" s="92"/>
      <c r="AU95" s="92"/>
      <c r="AV95" s="92"/>
      <c r="AW95" s="92"/>
      <c r="AX95" s="92"/>
      <c r="AY95" s="92"/>
      <c r="AZ95" s="92"/>
      <c r="BA95" s="92"/>
      <c r="BB95" s="92"/>
      <c r="BC95" s="92"/>
      <c r="BD95" s="92"/>
      <c r="BE95" s="92"/>
      <c r="BF95" s="92"/>
      <c r="BG95" s="92"/>
      <c r="BH95" s="92"/>
      <c r="BI95" s="92"/>
    </row>
    <row r="96" ht="9.75" customHeight="1">
      <c r="A96" s="92"/>
      <c r="B96" s="92"/>
      <c r="C96" s="92"/>
      <c r="D96" s="92"/>
      <c r="E96" s="92"/>
      <c r="F96" s="92"/>
      <c r="G96" s="92"/>
      <c r="H96" s="92"/>
      <c r="I96" s="92"/>
      <c r="J96" s="92"/>
      <c r="K96" s="92"/>
      <c r="L96" s="92"/>
      <c r="M96" s="92"/>
      <c r="N96" s="92"/>
      <c r="O96" s="92"/>
      <c r="P96" s="92"/>
      <c r="Q96" s="92"/>
      <c r="R96" s="92"/>
      <c r="S96" s="92"/>
      <c r="T96" s="92"/>
      <c r="U96" s="92"/>
      <c r="V96" s="92"/>
      <c r="W96" s="92"/>
      <c r="X96" s="92"/>
      <c r="Y96" s="92"/>
      <c r="Z96" s="92"/>
      <c r="AA96" s="92"/>
      <c r="AB96" s="92"/>
      <c r="AC96" s="92"/>
      <c r="AD96" s="92"/>
      <c r="AE96" s="92"/>
      <c r="AF96" s="92"/>
      <c r="AG96" s="92"/>
      <c r="AH96" s="92"/>
      <c r="AI96" s="92"/>
      <c r="AJ96" s="92"/>
      <c r="AK96" s="92"/>
      <c r="AL96" s="92"/>
      <c r="AM96" s="92"/>
      <c r="AN96" s="92"/>
      <c r="AO96" s="92"/>
      <c r="AP96" s="92"/>
      <c r="AQ96" s="92"/>
      <c r="AR96" s="92"/>
      <c r="AS96" s="92"/>
      <c r="AT96" s="92"/>
      <c r="AU96" s="92"/>
      <c r="AV96" s="92"/>
      <c r="AW96" s="92"/>
      <c r="AX96" s="92"/>
      <c r="AY96" s="92"/>
      <c r="AZ96" s="92"/>
      <c r="BA96" s="92"/>
      <c r="BB96" s="92"/>
      <c r="BC96" s="92"/>
      <c r="BD96" s="92"/>
      <c r="BE96" s="92"/>
      <c r="BF96" s="92"/>
      <c r="BG96" s="92"/>
      <c r="BH96" s="92"/>
      <c r="BI96" s="92"/>
    </row>
    <row r="97" ht="9.75" customHeight="1">
      <c r="A97" s="92"/>
      <c r="B97" s="92"/>
      <c r="C97" s="92"/>
      <c r="D97" s="92"/>
      <c r="E97" s="92"/>
      <c r="F97" s="92"/>
      <c r="G97" s="92"/>
      <c r="H97" s="92"/>
      <c r="I97" s="92"/>
      <c r="J97" s="92"/>
      <c r="K97" s="92"/>
      <c r="L97" s="92"/>
      <c r="M97" s="92"/>
      <c r="N97" s="92"/>
      <c r="O97" s="92"/>
      <c r="P97" s="92"/>
      <c r="Q97" s="92"/>
      <c r="R97" s="92"/>
      <c r="S97" s="92"/>
      <c r="T97" s="92"/>
      <c r="U97" s="92"/>
      <c r="V97" s="92"/>
      <c r="W97" s="92"/>
      <c r="X97" s="92"/>
      <c r="Y97" s="92"/>
      <c r="Z97" s="92"/>
      <c r="AA97" s="92"/>
      <c r="AB97" s="92"/>
      <c r="AC97" s="92"/>
      <c r="AD97" s="92"/>
      <c r="AE97" s="92"/>
      <c r="AF97" s="92"/>
      <c r="AG97" s="92"/>
      <c r="AH97" s="92"/>
      <c r="AI97" s="92"/>
      <c r="AJ97" s="92"/>
      <c r="AK97" s="92"/>
      <c r="AL97" s="92"/>
      <c r="AM97" s="92"/>
      <c r="AN97" s="92"/>
      <c r="AO97" s="92"/>
      <c r="AP97" s="92"/>
      <c r="AQ97" s="92"/>
      <c r="AR97" s="92"/>
      <c r="AS97" s="92"/>
      <c r="AT97" s="92"/>
      <c r="AU97" s="92"/>
      <c r="AV97" s="92"/>
      <c r="AW97" s="92"/>
      <c r="AX97" s="92"/>
      <c r="AY97" s="92"/>
      <c r="AZ97" s="92"/>
      <c r="BA97" s="92"/>
      <c r="BB97" s="92"/>
      <c r="BC97" s="92"/>
      <c r="BD97" s="92"/>
      <c r="BE97" s="92"/>
      <c r="BF97" s="92"/>
      <c r="BG97" s="92"/>
      <c r="BH97" s="92"/>
      <c r="BI97" s="92"/>
    </row>
    <row r="98" ht="9.75" customHeight="1">
      <c r="A98" s="92"/>
      <c r="B98" s="92"/>
      <c r="C98" s="92"/>
      <c r="D98" s="92"/>
      <c r="E98" s="92"/>
      <c r="F98" s="92"/>
      <c r="G98" s="92"/>
      <c r="H98" s="92"/>
      <c r="I98" s="92"/>
      <c r="J98" s="92"/>
      <c r="K98" s="92"/>
      <c r="L98" s="92"/>
      <c r="M98" s="92"/>
      <c r="N98" s="92"/>
      <c r="O98" s="92"/>
      <c r="P98" s="92"/>
      <c r="Q98" s="92"/>
      <c r="R98" s="92"/>
      <c r="S98" s="92"/>
      <c r="T98" s="92"/>
      <c r="U98" s="92"/>
      <c r="V98" s="92"/>
      <c r="W98" s="92"/>
      <c r="X98" s="92"/>
      <c r="Y98" s="92"/>
      <c r="Z98" s="92"/>
      <c r="AA98" s="92"/>
      <c r="AB98" s="92"/>
      <c r="AC98" s="92"/>
      <c r="AD98" s="92"/>
      <c r="AE98" s="92"/>
      <c r="AF98" s="92"/>
      <c r="AG98" s="92"/>
      <c r="AH98" s="92"/>
      <c r="AI98" s="92"/>
      <c r="AJ98" s="92"/>
      <c r="AK98" s="92"/>
      <c r="AL98" s="92"/>
      <c r="AM98" s="92"/>
      <c r="AN98" s="92"/>
      <c r="AO98" s="92"/>
      <c r="AP98" s="92"/>
      <c r="AQ98" s="92"/>
      <c r="AR98" s="92"/>
      <c r="AS98" s="92"/>
      <c r="AT98" s="92"/>
      <c r="AU98" s="92"/>
      <c r="AV98" s="92"/>
      <c r="AW98" s="92"/>
      <c r="AX98" s="92"/>
      <c r="AY98" s="92"/>
      <c r="AZ98" s="92"/>
      <c r="BA98" s="92"/>
      <c r="BB98" s="92"/>
      <c r="BC98" s="92"/>
      <c r="BD98" s="92"/>
      <c r="BE98" s="92"/>
      <c r="BF98" s="92"/>
      <c r="BG98" s="92"/>
      <c r="BH98" s="92"/>
      <c r="BI98" s="92"/>
    </row>
    <row r="99" ht="9.75" customHeight="1">
      <c r="A99" s="92"/>
      <c r="B99" s="92"/>
      <c r="C99" s="92"/>
      <c r="D99" s="92"/>
      <c r="E99" s="92"/>
      <c r="F99" s="92"/>
      <c r="G99" s="92"/>
      <c r="H99" s="92"/>
      <c r="I99" s="92"/>
      <c r="J99" s="92"/>
      <c r="K99" s="92"/>
      <c r="L99" s="92"/>
      <c r="M99" s="92"/>
      <c r="N99" s="92"/>
      <c r="O99" s="92"/>
      <c r="P99" s="92"/>
      <c r="Q99" s="92"/>
      <c r="R99" s="92"/>
      <c r="S99" s="92"/>
      <c r="T99" s="92"/>
      <c r="U99" s="92"/>
      <c r="V99" s="92"/>
      <c r="W99" s="92"/>
      <c r="X99" s="92"/>
      <c r="Y99" s="92"/>
      <c r="Z99" s="92"/>
      <c r="AA99" s="92"/>
      <c r="AB99" s="92"/>
      <c r="AC99" s="92"/>
      <c r="AD99" s="92"/>
      <c r="AE99" s="92"/>
      <c r="AF99" s="92"/>
      <c r="AG99" s="92"/>
      <c r="AH99" s="92"/>
      <c r="AI99" s="92"/>
      <c r="AJ99" s="92"/>
      <c r="AK99" s="92"/>
      <c r="AL99" s="92"/>
      <c r="AM99" s="92"/>
      <c r="AN99" s="92"/>
      <c r="AO99" s="92"/>
      <c r="AP99" s="92"/>
      <c r="AQ99" s="92"/>
      <c r="AR99" s="92"/>
      <c r="AS99" s="92"/>
      <c r="AT99" s="92"/>
      <c r="AU99" s="92"/>
      <c r="AV99" s="92"/>
      <c r="AW99" s="92"/>
      <c r="AX99" s="92"/>
      <c r="AY99" s="92"/>
      <c r="AZ99" s="92"/>
      <c r="BA99" s="92"/>
      <c r="BB99" s="92"/>
      <c r="BC99" s="92"/>
      <c r="BD99" s="92"/>
      <c r="BE99" s="92"/>
      <c r="BF99" s="92"/>
      <c r="BG99" s="92"/>
      <c r="BH99" s="92"/>
      <c r="BI99" s="92"/>
    </row>
    <row r="100" ht="9.75" customHeight="1">
      <c r="A100" s="92"/>
      <c r="B100" s="92"/>
      <c r="C100" s="92"/>
      <c r="D100" s="92"/>
      <c r="E100" s="92"/>
      <c r="F100" s="92"/>
      <c r="G100" s="92"/>
      <c r="H100" s="92"/>
      <c r="I100" s="92"/>
      <c r="J100" s="92"/>
      <c r="K100" s="92"/>
      <c r="L100" s="92"/>
      <c r="M100" s="92"/>
      <c r="N100" s="92"/>
      <c r="O100" s="92"/>
      <c r="P100" s="92"/>
      <c r="Q100" s="92"/>
      <c r="R100" s="92"/>
      <c r="S100" s="92"/>
      <c r="T100" s="92"/>
      <c r="U100" s="92"/>
      <c r="V100" s="92"/>
      <c r="W100" s="92"/>
      <c r="X100" s="92"/>
      <c r="Y100" s="92"/>
      <c r="Z100" s="92"/>
      <c r="AA100" s="92"/>
      <c r="AB100" s="92"/>
      <c r="AC100" s="92"/>
      <c r="AD100" s="92"/>
      <c r="AE100" s="92"/>
      <c r="AF100" s="92"/>
      <c r="AG100" s="92"/>
      <c r="AH100" s="92"/>
      <c r="AI100" s="92"/>
      <c r="AJ100" s="92"/>
      <c r="AK100" s="92"/>
      <c r="AL100" s="92"/>
      <c r="AM100" s="92"/>
      <c r="AN100" s="92"/>
      <c r="AO100" s="92"/>
      <c r="AP100" s="92"/>
      <c r="AQ100" s="92"/>
      <c r="AR100" s="92"/>
      <c r="AS100" s="92"/>
      <c r="AT100" s="92"/>
      <c r="AU100" s="92"/>
      <c r="AV100" s="92"/>
      <c r="AW100" s="92"/>
      <c r="AX100" s="92"/>
      <c r="AY100" s="92"/>
      <c r="AZ100" s="92"/>
      <c r="BA100" s="92"/>
      <c r="BB100" s="92"/>
      <c r="BC100" s="92"/>
      <c r="BD100" s="92"/>
      <c r="BE100" s="92"/>
      <c r="BF100" s="92"/>
      <c r="BG100" s="92"/>
      <c r="BH100" s="92"/>
      <c r="BI100" s="92"/>
    </row>
    <row r="101" ht="9.75" customHeight="1">
      <c r="A101" s="92"/>
      <c r="B101" s="92"/>
      <c r="C101" s="92"/>
      <c r="D101" s="92"/>
      <c r="E101" s="92"/>
      <c r="F101" s="92"/>
      <c r="G101" s="92"/>
      <c r="H101" s="92"/>
      <c r="I101" s="92"/>
      <c r="J101" s="92"/>
      <c r="K101" s="92"/>
      <c r="L101" s="92"/>
      <c r="M101" s="92"/>
      <c r="N101" s="92"/>
      <c r="O101" s="92"/>
      <c r="P101" s="92"/>
      <c r="Q101" s="92"/>
      <c r="R101" s="92"/>
      <c r="S101" s="92"/>
      <c r="T101" s="92"/>
      <c r="U101" s="92"/>
      <c r="V101" s="92"/>
      <c r="W101" s="92"/>
      <c r="X101" s="92"/>
      <c r="Y101" s="92"/>
      <c r="Z101" s="92"/>
      <c r="AA101" s="92"/>
      <c r="AB101" s="92"/>
      <c r="AC101" s="92"/>
      <c r="AD101" s="92"/>
      <c r="AE101" s="92"/>
      <c r="AF101" s="92"/>
      <c r="AG101" s="92"/>
      <c r="AH101" s="92"/>
      <c r="AI101" s="92"/>
      <c r="AJ101" s="92"/>
      <c r="AK101" s="92"/>
      <c r="AL101" s="92"/>
      <c r="AM101" s="92"/>
      <c r="AN101" s="92"/>
      <c r="AO101" s="92"/>
      <c r="AP101" s="92"/>
      <c r="AQ101" s="92"/>
      <c r="AR101" s="92"/>
      <c r="AS101" s="92"/>
      <c r="AT101" s="92"/>
      <c r="AU101" s="92"/>
      <c r="AV101" s="92"/>
      <c r="AW101" s="92"/>
      <c r="AX101" s="92"/>
      <c r="AY101" s="92"/>
      <c r="AZ101" s="92"/>
      <c r="BA101" s="92"/>
      <c r="BB101" s="92"/>
      <c r="BC101" s="92"/>
      <c r="BD101" s="92"/>
      <c r="BE101" s="92"/>
      <c r="BF101" s="92"/>
      <c r="BG101" s="92"/>
      <c r="BH101" s="92"/>
      <c r="BI101" s="92"/>
    </row>
    <row r="102" ht="9.75" customHeight="1">
      <c r="A102" s="92"/>
      <c r="B102" s="92"/>
      <c r="C102" s="92"/>
      <c r="D102" s="92"/>
      <c r="E102" s="92"/>
      <c r="F102" s="92"/>
      <c r="G102" s="92"/>
      <c r="H102" s="92"/>
      <c r="I102" s="92"/>
      <c r="J102" s="92"/>
      <c r="K102" s="92"/>
      <c r="L102" s="92"/>
      <c r="M102" s="92"/>
      <c r="N102" s="92"/>
      <c r="O102" s="92"/>
      <c r="P102" s="92"/>
      <c r="Q102" s="92"/>
      <c r="R102" s="92"/>
      <c r="S102" s="92"/>
      <c r="T102" s="92"/>
      <c r="U102" s="92"/>
      <c r="V102" s="92"/>
      <c r="W102" s="92"/>
      <c r="X102" s="92"/>
      <c r="Y102" s="92"/>
      <c r="Z102" s="92"/>
      <c r="AA102" s="92"/>
      <c r="AB102" s="92"/>
      <c r="AC102" s="92"/>
      <c r="AD102" s="92"/>
      <c r="AE102" s="92"/>
      <c r="AF102" s="92"/>
      <c r="AG102" s="92"/>
      <c r="AH102" s="92"/>
      <c r="AI102" s="92"/>
      <c r="AJ102" s="92"/>
      <c r="AK102" s="92"/>
      <c r="AL102" s="92"/>
      <c r="AM102" s="92"/>
      <c r="AN102" s="92"/>
      <c r="AO102" s="92"/>
      <c r="AP102" s="92"/>
      <c r="AQ102" s="92"/>
      <c r="AR102" s="92"/>
      <c r="AS102" s="92"/>
      <c r="AT102" s="92"/>
      <c r="AU102" s="92"/>
      <c r="AV102" s="92"/>
      <c r="AW102" s="92"/>
      <c r="AX102" s="92"/>
      <c r="AY102" s="92"/>
      <c r="AZ102" s="92"/>
      <c r="BA102" s="92"/>
      <c r="BB102" s="92"/>
      <c r="BC102" s="92"/>
      <c r="BD102" s="92"/>
      <c r="BE102" s="92"/>
      <c r="BF102" s="92"/>
      <c r="BG102" s="92"/>
      <c r="BH102" s="92"/>
      <c r="BI102" s="92"/>
    </row>
    <row r="103" ht="9.75" customHeight="1">
      <c r="A103" s="92"/>
      <c r="B103" s="92"/>
      <c r="C103" s="92"/>
      <c r="D103" s="92"/>
      <c r="E103" s="92"/>
      <c r="F103" s="92"/>
      <c r="G103" s="92"/>
      <c r="H103" s="92"/>
      <c r="I103" s="92"/>
      <c r="J103" s="92"/>
      <c r="K103" s="92"/>
      <c r="L103" s="92"/>
      <c r="M103" s="92"/>
      <c r="N103" s="92"/>
      <c r="O103" s="92"/>
      <c r="P103" s="92"/>
      <c r="Q103" s="92"/>
      <c r="R103" s="92"/>
      <c r="S103" s="92"/>
      <c r="T103" s="92"/>
      <c r="U103" s="92"/>
      <c r="V103" s="92"/>
      <c r="W103" s="92"/>
      <c r="X103" s="92"/>
      <c r="Y103" s="92"/>
      <c r="Z103" s="92"/>
      <c r="AA103" s="92"/>
      <c r="AB103" s="92"/>
      <c r="AC103" s="92"/>
      <c r="AD103" s="92"/>
      <c r="AE103" s="92"/>
      <c r="AF103" s="92"/>
      <c r="AG103" s="92"/>
      <c r="AH103" s="92"/>
      <c r="AI103" s="92"/>
      <c r="AJ103" s="92"/>
      <c r="AK103" s="92"/>
      <c r="AL103" s="92"/>
      <c r="AM103" s="92"/>
      <c r="AN103" s="92"/>
      <c r="AO103" s="92"/>
      <c r="AP103" s="92"/>
      <c r="AQ103" s="92"/>
      <c r="AR103" s="92"/>
      <c r="AS103" s="92"/>
      <c r="AT103" s="92"/>
      <c r="AU103" s="92"/>
      <c r="AV103" s="92"/>
      <c r="AW103" s="92"/>
      <c r="AX103" s="92"/>
      <c r="AY103" s="92"/>
      <c r="AZ103" s="92"/>
      <c r="BA103" s="92"/>
      <c r="BB103" s="92"/>
      <c r="BC103" s="92"/>
      <c r="BD103" s="92"/>
      <c r="BE103" s="92"/>
      <c r="BF103" s="92"/>
      <c r="BG103" s="92"/>
      <c r="BH103" s="92"/>
      <c r="BI103" s="92"/>
    </row>
    <row r="104" ht="9.75" customHeight="1">
      <c r="A104" s="92"/>
      <c r="B104" s="92"/>
      <c r="C104" s="92"/>
      <c r="D104" s="92"/>
      <c r="E104" s="92"/>
      <c r="F104" s="92"/>
      <c r="G104" s="92"/>
      <c r="H104" s="92"/>
      <c r="I104" s="92"/>
      <c r="J104" s="92"/>
      <c r="K104" s="92"/>
      <c r="L104" s="92"/>
      <c r="M104" s="92"/>
      <c r="N104" s="92"/>
      <c r="O104" s="92"/>
      <c r="P104" s="92"/>
      <c r="Q104" s="92"/>
      <c r="R104" s="92"/>
      <c r="S104" s="92"/>
      <c r="T104" s="92"/>
      <c r="U104" s="92"/>
      <c r="V104" s="92"/>
      <c r="W104" s="92"/>
      <c r="X104" s="92"/>
      <c r="Y104" s="92"/>
      <c r="Z104" s="92"/>
      <c r="AA104" s="92"/>
      <c r="AB104" s="92"/>
      <c r="AC104" s="92"/>
      <c r="AD104" s="92"/>
      <c r="AE104" s="92"/>
      <c r="AF104" s="92"/>
      <c r="AG104" s="92"/>
      <c r="AH104" s="92"/>
      <c r="AI104" s="92"/>
      <c r="AJ104" s="92"/>
      <c r="AK104" s="92"/>
      <c r="AL104" s="92"/>
      <c r="AM104" s="92"/>
      <c r="AN104" s="92"/>
      <c r="AO104" s="92"/>
      <c r="AP104" s="92"/>
      <c r="AQ104" s="92"/>
      <c r="AR104" s="92"/>
      <c r="AS104" s="92"/>
      <c r="AT104" s="92"/>
      <c r="AU104" s="92"/>
      <c r="AV104" s="92"/>
      <c r="AW104" s="92"/>
      <c r="AX104" s="92"/>
      <c r="AY104" s="92"/>
      <c r="AZ104" s="92"/>
      <c r="BA104" s="92"/>
      <c r="BB104" s="92"/>
      <c r="BC104" s="92"/>
      <c r="BD104" s="92"/>
      <c r="BE104" s="92"/>
      <c r="BF104" s="92"/>
      <c r="BG104" s="92"/>
      <c r="BH104" s="92"/>
      <c r="BI104" s="92"/>
    </row>
    <row r="105" ht="9.75" customHeight="1">
      <c r="A105" s="92"/>
      <c r="B105" s="92"/>
      <c r="C105" s="92"/>
      <c r="D105" s="92"/>
      <c r="E105" s="92"/>
      <c r="F105" s="92"/>
      <c r="G105" s="92"/>
      <c r="H105" s="92"/>
      <c r="I105" s="92"/>
      <c r="J105" s="92"/>
      <c r="K105" s="92"/>
      <c r="L105" s="92"/>
      <c r="M105" s="92"/>
      <c r="N105" s="92"/>
      <c r="O105" s="92"/>
      <c r="P105" s="92"/>
      <c r="Q105" s="92"/>
      <c r="R105" s="92"/>
      <c r="S105" s="92"/>
      <c r="T105" s="92"/>
      <c r="U105" s="92"/>
      <c r="V105" s="92"/>
      <c r="W105" s="92"/>
      <c r="X105" s="92"/>
      <c r="Y105" s="92"/>
      <c r="Z105" s="92"/>
      <c r="AA105" s="92"/>
      <c r="AB105" s="92"/>
      <c r="AC105" s="92"/>
      <c r="AD105" s="92"/>
      <c r="AE105" s="92"/>
      <c r="AF105" s="92"/>
      <c r="AG105" s="92"/>
      <c r="AH105" s="92"/>
      <c r="AI105" s="92"/>
      <c r="AJ105" s="92"/>
      <c r="AK105" s="92"/>
      <c r="AL105" s="92"/>
      <c r="AM105" s="92"/>
      <c r="AN105" s="92"/>
      <c r="AO105" s="92"/>
      <c r="AP105" s="92"/>
      <c r="AQ105" s="92"/>
      <c r="AR105" s="92"/>
      <c r="AS105" s="92"/>
      <c r="AT105" s="92"/>
      <c r="AU105" s="92"/>
      <c r="AV105" s="92"/>
      <c r="AW105" s="92"/>
      <c r="AX105" s="92"/>
      <c r="AY105" s="92"/>
      <c r="AZ105" s="92"/>
      <c r="BA105" s="92"/>
      <c r="BB105" s="92"/>
      <c r="BC105" s="92"/>
      <c r="BD105" s="92"/>
      <c r="BE105" s="92"/>
      <c r="BF105" s="92"/>
      <c r="BG105" s="92"/>
      <c r="BH105" s="92"/>
      <c r="BI105" s="92"/>
    </row>
    <row r="106" ht="9.75" customHeight="1">
      <c r="A106" s="92"/>
      <c r="B106" s="92"/>
      <c r="C106" s="92"/>
      <c r="D106" s="92"/>
      <c r="E106" s="92"/>
      <c r="F106" s="92"/>
      <c r="G106" s="92"/>
      <c r="H106" s="92"/>
      <c r="I106" s="92"/>
      <c r="J106" s="92"/>
      <c r="K106" s="92"/>
      <c r="L106" s="92"/>
      <c r="M106" s="92"/>
      <c r="N106" s="92"/>
      <c r="O106" s="92"/>
      <c r="P106" s="92"/>
      <c r="Q106" s="92"/>
      <c r="R106" s="92"/>
      <c r="S106" s="92"/>
      <c r="T106" s="92"/>
      <c r="U106" s="92"/>
      <c r="V106" s="92"/>
      <c r="W106" s="92"/>
      <c r="X106" s="92"/>
      <c r="Y106" s="92"/>
      <c r="Z106" s="92"/>
      <c r="AA106" s="92"/>
      <c r="AB106" s="92"/>
      <c r="AC106" s="92"/>
      <c r="AD106" s="92"/>
      <c r="AE106" s="92"/>
      <c r="AF106" s="92"/>
      <c r="AG106" s="92"/>
      <c r="AH106" s="92"/>
      <c r="AI106" s="92"/>
      <c r="AJ106" s="92"/>
      <c r="AK106" s="92"/>
      <c r="AL106" s="92"/>
      <c r="AM106" s="92"/>
      <c r="AN106" s="92"/>
      <c r="AO106" s="92"/>
      <c r="AP106" s="92"/>
      <c r="AQ106" s="92"/>
      <c r="AR106" s="92"/>
      <c r="AS106" s="92"/>
      <c r="AT106" s="92"/>
      <c r="AU106" s="92"/>
      <c r="AV106" s="92"/>
      <c r="AW106" s="92"/>
      <c r="AX106" s="92"/>
      <c r="AY106" s="92"/>
      <c r="AZ106" s="92"/>
      <c r="BA106" s="92"/>
      <c r="BB106" s="92"/>
      <c r="BC106" s="92"/>
      <c r="BD106" s="92"/>
      <c r="BE106" s="92"/>
      <c r="BF106" s="92"/>
      <c r="BG106" s="92"/>
      <c r="BH106" s="92"/>
      <c r="BI106" s="92"/>
    </row>
    <row r="107" ht="9.75" customHeight="1">
      <c r="A107" s="92"/>
      <c r="B107" s="92"/>
      <c r="C107" s="92"/>
      <c r="D107" s="92"/>
      <c r="E107" s="92"/>
      <c r="F107" s="92"/>
      <c r="G107" s="92"/>
      <c r="H107" s="92"/>
      <c r="I107" s="92"/>
      <c r="J107" s="92"/>
      <c r="K107" s="92"/>
      <c r="L107" s="92"/>
      <c r="M107" s="92"/>
      <c r="N107" s="92"/>
      <c r="O107" s="92"/>
      <c r="P107" s="92"/>
      <c r="Q107" s="92"/>
      <c r="R107" s="92"/>
      <c r="S107" s="92"/>
      <c r="T107" s="92"/>
      <c r="U107" s="92"/>
      <c r="V107" s="92"/>
      <c r="W107" s="92"/>
      <c r="X107" s="92"/>
      <c r="Y107" s="92"/>
      <c r="Z107" s="92"/>
      <c r="AA107" s="92"/>
      <c r="AB107" s="92"/>
      <c r="AC107" s="92"/>
      <c r="AD107" s="92"/>
      <c r="AE107" s="92"/>
      <c r="AF107" s="92"/>
      <c r="AG107" s="92"/>
      <c r="AH107" s="92"/>
      <c r="AI107" s="92"/>
      <c r="AJ107" s="92"/>
      <c r="AK107" s="92"/>
      <c r="AL107" s="92"/>
      <c r="AM107" s="92"/>
      <c r="AN107" s="92"/>
      <c r="AO107" s="92"/>
      <c r="AP107" s="92"/>
      <c r="AQ107" s="92"/>
      <c r="AR107" s="92"/>
      <c r="AS107" s="92"/>
      <c r="AT107" s="92"/>
      <c r="AU107" s="92"/>
      <c r="AV107" s="92"/>
      <c r="AW107" s="92"/>
      <c r="AX107" s="92"/>
      <c r="AY107" s="92"/>
      <c r="AZ107" s="92"/>
      <c r="BA107" s="92"/>
      <c r="BB107" s="92"/>
      <c r="BC107" s="92"/>
      <c r="BD107" s="92"/>
      <c r="BE107" s="92"/>
      <c r="BF107" s="92"/>
      <c r="BG107" s="92"/>
      <c r="BH107" s="92"/>
      <c r="BI107" s="92"/>
    </row>
    <row r="108" ht="9.75" customHeight="1">
      <c r="A108" s="92"/>
      <c r="B108" s="92"/>
      <c r="C108" s="92"/>
      <c r="D108" s="92"/>
      <c r="E108" s="92"/>
      <c r="F108" s="92"/>
      <c r="G108" s="92"/>
      <c r="H108" s="92"/>
      <c r="I108" s="92"/>
      <c r="J108" s="92"/>
      <c r="K108" s="92"/>
      <c r="L108" s="92"/>
      <c r="M108" s="92"/>
      <c r="N108" s="92"/>
      <c r="O108" s="92"/>
      <c r="P108" s="92"/>
      <c r="Q108" s="92"/>
      <c r="R108" s="92"/>
      <c r="S108" s="92"/>
      <c r="T108" s="92"/>
      <c r="U108" s="92"/>
      <c r="V108" s="92"/>
      <c r="W108" s="92"/>
      <c r="X108" s="92"/>
      <c r="Y108" s="92"/>
      <c r="Z108" s="92"/>
      <c r="AA108" s="92"/>
      <c r="AB108" s="92"/>
      <c r="AC108" s="92"/>
      <c r="AD108" s="92"/>
      <c r="AE108" s="92"/>
      <c r="AF108" s="92"/>
      <c r="AG108" s="92"/>
      <c r="AH108" s="92"/>
      <c r="AI108" s="92"/>
      <c r="AJ108" s="92"/>
      <c r="AK108" s="92"/>
      <c r="AL108" s="92"/>
      <c r="AM108" s="92"/>
      <c r="AN108" s="92"/>
      <c r="AO108" s="92"/>
      <c r="AP108" s="92"/>
      <c r="AQ108" s="92"/>
      <c r="AR108" s="92"/>
      <c r="AS108" s="92"/>
      <c r="AT108" s="92"/>
      <c r="AU108" s="92"/>
      <c r="AV108" s="92"/>
      <c r="AW108" s="92"/>
      <c r="AX108" s="92"/>
      <c r="AY108" s="92"/>
      <c r="AZ108" s="92"/>
      <c r="BA108" s="92"/>
      <c r="BB108" s="92"/>
      <c r="BC108" s="92"/>
      <c r="BD108" s="92"/>
      <c r="BE108" s="92"/>
      <c r="BF108" s="92"/>
      <c r="BG108" s="92"/>
      <c r="BH108" s="92"/>
      <c r="BI108" s="92"/>
    </row>
    <row r="109" ht="9.75" customHeight="1">
      <c r="A109" s="92"/>
      <c r="B109" s="92"/>
      <c r="C109" s="92"/>
      <c r="D109" s="92"/>
      <c r="E109" s="92"/>
      <c r="F109" s="92"/>
      <c r="G109" s="92"/>
      <c r="H109" s="92"/>
      <c r="I109" s="92"/>
      <c r="J109" s="92"/>
      <c r="K109" s="92"/>
      <c r="L109" s="92"/>
      <c r="M109" s="92"/>
      <c r="N109" s="92"/>
      <c r="O109" s="92"/>
      <c r="P109" s="92"/>
      <c r="Q109" s="92"/>
      <c r="R109" s="92"/>
      <c r="S109" s="92"/>
      <c r="T109" s="92"/>
      <c r="U109" s="92"/>
      <c r="V109" s="92"/>
      <c r="W109" s="92"/>
      <c r="X109" s="92"/>
      <c r="Y109" s="92"/>
      <c r="Z109" s="92"/>
      <c r="AA109" s="92"/>
      <c r="AB109" s="92"/>
      <c r="AC109" s="92"/>
      <c r="AD109" s="92"/>
      <c r="AE109" s="92"/>
      <c r="AF109" s="92"/>
      <c r="AG109" s="92"/>
      <c r="AH109" s="92"/>
      <c r="AI109" s="92"/>
      <c r="AJ109" s="92"/>
      <c r="AK109" s="92"/>
      <c r="AL109" s="92"/>
      <c r="AM109" s="92"/>
      <c r="AN109" s="92"/>
      <c r="AO109" s="92"/>
      <c r="AP109" s="92"/>
      <c r="AQ109" s="92"/>
      <c r="AR109" s="92"/>
      <c r="AS109" s="92"/>
      <c r="AT109" s="92"/>
      <c r="AU109" s="92"/>
      <c r="AV109" s="92"/>
      <c r="AW109" s="92"/>
      <c r="AX109" s="92"/>
      <c r="AY109" s="92"/>
      <c r="AZ109" s="92"/>
      <c r="BA109" s="92"/>
      <c r="BB109" s="92"/>
      <c r="BC109" s="92"/>
      <c r="BD109" s="92"/>
      <c r="BE109" s="92"/>
      <c r="BF109" s="92"/>
      <c r="BG109" s="92"/>
      <c r="BH109" s="92"/>
      <c r="BI109" s="92"/>
    </row>
    <row r="110" ht="9.75" customHeight="1">
      <c r="A110" s="92"/>
      <c r="B110" s="92"/>
      <c r="C110" s="92"/>
      <c r="D110" s="92"/>
      <c r="E110" s="92"/>
      <c r="F110" s="92"/>
      <c r="G110" s="92"/>
      <c r="H110" s="92"/>
      <c r="I110" s="92"/>
      <c r="J110" s="92"/>
      <c r="K110" s="92"/>
      <c r="L110" s="92"/>
      <c r="M110" s="92"/>
      <c r="N110" s="92"/>
      <c r="O110" s="92"/>
      <c r="P110" s="92"/>
      <c r="Q110" s="92"/>
      <c r="R110" s="92"/>
      <c r="S110" s="92"/>
      <c r="T110" s="92"/>
      <c r="U110" s="92"/>
      <c r="V110" s="92"/>
      <c r="W110" s="92"/>
      <c r="X110" s="92"/>
      <c r="Y110" s="92"/>
      <c r="Z110" s="92"/>
      <c r="AA110" s="92"/>
      <c r="AB110" s="92"/>
      <c r="AC110" s="92"/>
      <c r="AD110" s="92"/>
      <c r="AE110" s="92"/>
      <c r="AF110" s="92"/>
      <c r="AG110" s="92"/>
      <c r="AH110" s="92"/>
      <c r="AI110" s="92"/>
      <c r="AJ110" s="92"/>
      <c r="AK110" s="92"/>
      <c r="AL110" s="92"/>
      <c r="AM110" s="92"/>
      <c r="AN110" s="92"/>
      <c r="AO110" s="92"/>
      <c r="AP110" s="92"/>
      <c r="AQ110" s="92"/>
      <c r="AR110" s="92"/>
      <c r="AS110" s="92"/>
      <c r="AT110" s="92"/>
      <c r="AU110" s="92"/>
      <c r="AV110" s="92"/>
      <c r="AW110" s="92"/>
      <c r="AX110" s="92"/>
      <c r="AY110" s="92"/>
      <c r="AZ110" s="92"/>
      <c r="BA110" s="92"/>
      <c r="BB110" s="92"/>
      <c r="BC110" s="92"/>
      <c r="BD110" s="92"/>
      <c r="BE110" s="92"/>
      <c r="BF110" s="92"/>
      <c r="BG110" s="92"/>
      <c r="BH110" s="92"/>
      <c r="BI110" s="92"/>
    </row>
    <row r="111" ht="9.75" customHeight="1">
      <c r="A111" s="92"/>
      <c r="B111" s="92"/>
      <c r="C111" s="92"/>
      <c r="D111" s="92"/>
      <c r="E111" s="92"/>
      <c r="F111" s="92"/>
      <c r="G111" s="92"/>
      <c r="H111" s="92"/>
      <c r="I111" s="92"/>
      <c r="J111" s="92"/>
      <c r="K111" s="92"/>
      <c r="L111" s="92"/>
      <c r="M111" s="92"/>
      <c r="N111" s="92"/>
      <c r="O111" s="92"/>
      <c r="P111" s="92"/>
      <c r="Q111" s="92"/>
      <c r="R111" s="92"/>
      <c r="S111" s="92"/>
      <c r="T111" s="92"/>
      <c r="U111" s="92"/>
      <c r="V111" s="92"/>
      <c r="W111" s="92"/>
      <c r="X111" s="92"/>
      <c r="Y111" s="92"/>
      <c r="Z111" s="92"/>
      <c r="AA111" s="92"/>
      <c r="AB111" s="92"/>
      <c r="AC111" s="92"/>
      <c r="AD111" s="92"/>
      <c r="AE111" s="92"/>
      <c r="AF111" s="92"/>
      <c r="AG111" s="92"/>
      <c r="AH111" s="92"/>
      <c r="AI111" s="92"/>
      <c r="AJ111" s="92"/>
      <c r="AK111" s="92"/>
      <c r="AL111" s="92"/>
      <c r="AM111" s="92"/>
      <c r="AN111" s="92"/>
      <c r="AO111" s="92"/>
      <c r="AP111" s="92"/>
      <c r="AQ111" s="92"/>
      <c r="AR111" s="92"/>
      <c r="AS111" s="92"/>
      <c r="AT111" s="92"/>
      <c r="AU111" s="92"/>
      <c r="AV111" s="92"/>
      <c r="AW111" s="92"/>
      <c r="AX111" s="92"/>
      <c r="AY111" s="92"/>
      <c r="AZ111" s="92"/>
      <c r="BA111" s="92"/>
      <c r="BB111" s="92"/>
      <c r="BC111" s="92"/>
      <c r="BD111" s="92"/>
      <c r="BE111" s="92"/>
      <c r="BF111" s="92"/>
      <c r="BG111" s="92"/>
      <c r="BH111" s="92"/>
      <c r="BI111" s="92"/>
    </row>
    <row r="112" ht="9.75" customHeight="1">
      <c r="A112" s="92"/>
      <c r="B112" s="92"/>
      <c r="C112" s="92"/>
      <c r="D112" s="92"/>
      <c r="E112" s="92"/>
      <c r="F112" s="92"/>
      <c r="G112" s="92"/>
      <c r="H112" s="92"/>
      <c r="I112" s="92"/>
      <c r="J112" s="92"/>
      <c r="K112" s="92"/>
      <c r="L112" s="92"/>
      <c r="M112" s="92"/>
      <c r="N112" s="92"/>
      <c r="O112" s="92"/>
      <c r="P112" s="92"/>
      <c r="Q112" s="92"/>
      <c r="R112" s="92"/>
      <c r="S112" s="92"/>
      <c r="T112" s="92"/>
      <c r="U112" s="92"/>
      <c r="V112" s="92"/>
      <c r="W112" s="92"/>
      <c r="X112" s="92"/>
      <c r="Y112" s="92"/>
      <c r="Z112" s="92"/>
      <c r="AA112" s="92"/>
      <c r="AB112" s="92"/>
      <c r="AC112" s="92"/>
      <c r="AD112" s="92"/>
      <c r="AE112" s="92"/>
      <c r="AF112" s="92"/>
      <c r="AG112" s="92"/>
      <c r="AH112" s="92"/>
      <c r="AI112" s="92"/>
      <c r="AJ112" s="92"/>
      <c r="AK112" s="92"/>
      <c r="AL112" s="92"/>
      <c r="AM112" s="92"/>
      <c r="AN112" s="92"/>
      <c r="AO112" s="92"/>
      <c r="AP112" s="92"/>
      <c r="AQ112" s="92"/>
      <c r="AR112" s="92"/>
      <c r="AS112" s="92"/>
      <c r="AT112" s="92"/>
      <c r="AU112" s="92"/>
      <c r="AV112" s="92"/>
      <c r="AW112" s="92"/>
      <c r="AX112" s="92"/>
      <c r="AY112" s="92"/>
      <c r="AZ112" s="92"/>
      <c r="BA112" s="92"/>
      <c r="BB112" s="92"/>
      <c r="BC112" s="92"/>
      <c r="BD112" s="92"/>
      <c r="BE112" s="92"/>
      <c r="BF112" s="92"/>
      <c r="BG112" s="92"/>
      <c r="BH112" s="92"/>
      <c r="BI112" s="92"/>
    </row>
    <row r="113" ht="9.75" customHeight="1">
      <c r="A113" s="92"/>
      <c r="B113" s="92"/>
      <c r="C113" s="92"/>
      <c r="D113" s="92"/>
      <c r="E113" s="92"/>
      <c r="F113" s="92"/>
      <c r="G113" s="92"/>
      <c r="H113" s="92"/>
      <c r="I113" s="92"/>
      <c r="J113" s="92"/>
      <c r="K113" s="92"/>
      <c r="L113" s="92"/>
      <c r="M113" s="92"/>
      <c r="N113" s="92"/>
      <c r="O113" s="92"/>
      <c r="P113" s="92"/>
      <c r="Q113" s="92"/>
      <c r="R113" s="92"/>
      <c r="S113" s="92"/>
      <c r="T113" s="92"/>
      <c r="U113" s="92"/>
      <c r="V113" s="92"/>
      <c r="W113" s="92"/>
      <c r="X113" s="92"/>
      <c r="Y113" s="92"/>
      <c r="Z113" s="92"/>
      <c r="AA113" s="92"/>
      <c r="AB113" s="92"/>
      <c r="AC113" s="92"/>
      <c r="AD113" s="92"/>
      <c r="AE113" s="92"/>
      <c r="AF113" s="92"/>
      <c r="AG113" s="92"/>
      <c r="AH113" s="92"/>
      <c r="AI113" s="92"/>
      <c r="AJ113" s="92"/>
      <c r="AK113" s="92"/>
      <c r="AL113" s="92"/>
      <c r="AM113" s="92"/>
      <c r="AN113" s="92"/>
      <c r="AO113" s="92"/>
      <c r="AP113" s="92"/>
      <c r="AQ113" s="92"/>
      <c r="AR113" s="92"/>
      <c r="AS113" s="92"/>
      <c r="AT113" s="92"/>
      <c r="AU113" s="92"/>
      <c r="AV113" s="92"/>
      <c r="AW113" s="92"/>
      <c r="AX113" s="92"/>
      <c r="AY113" s="92"/>
      <c r="AZ113" s="92"/>
      <c r="BA113" s="92"/>
      <c r="BB113" s="92"/>
      <c r="BC113" s="92"/>
      <c r="BD113" s="92"/>
      <c r="BE113" s="92"/>
      <c r="BF113" s="92"/>
      <c r="BG113" s="92"/>
      <c r="BH113" s="92"/>
      <c r="BI113" s="92"/>
    </row>
    <row r="114" ht="9.75" customHeight="1">
      <c r="A114" s="92"/>
      <c r="B114" s="92"/>
      <c r="C114" s="92"/>
      <c r="D114" s="92"/>
      <c r="E114" s="92"/>
      <c r="F114" s="92"/>
      <c r="G114" s="92"/>
      <c r="H114" s="92"/>
      <c r="I114" s="92"/>
      <c r="J114" s="92"/>
      <c r="K114" s="92"/>
      <c r="L114" s="92"/>
      <c r="M114" s="92"/>
      <c r="N114" s="92"/>
      <c r="O114" s="92"/>
      <c r="P114" s="92"/>
      <c r="Q114" s="92"/>
      <c r="R114" s="92"/>
      <c r="S114" s="92"/>
      <c r="T114" s="92"/>
      <c r="U114" s="92"/>
      <c r="V114" s="92"/>
      <c r="W114" s="92"/>
      <c r="X114" s="92"/>
      <c r="Y114" s="92"/>
      <c r="Z114" s="92"/>
      <c r="AA114" s="92"/>
      <c r="AB114" s="92"/>
      <c r="AC114" s="92"/>
      <c r="AD114" s="92"/>
      <c r="AE114" s="92"/>
      <c r="AF114" s="92"/>
      <c r="AG114" s="92"/>
      <c r="AH114" s="92"/>
      <c r="AI114" s="92"/>
      <c r="AJ114" s="92"/>
      <c r="AK114" s="92"/>
      <c r="AL114" s="92"/>
      <c r="AM114" s="92"/>
      <c r="AN114" s="92"/>
      <c r="AO114" s="92"/>
      <c r="AP114" s="92"/>
      <c r="AQ114" s="92"/>
      <c r="AR114" s="92"/>
      <c r="AS114" s="92"/>
      <c r="AT114" s="92"/>
      <c r="AU114" s="92"/>
      <c r="AV114" s="92"/>
      <c r="AW114" s="92"/>
      <c r="AX114" s="92"/>
      <c r="AY114" s="92"/>
      <c r="AZ114" s="92"/>
      <c r="BA114" s="92"/>
      <c r="BB114" s="92"/>
      <c r="BC114" s="92"/>
      <c r="BD114" s="92"/>
      <c r="BE114" s="92"/>
      <c r="BF114" s="92"/>
      <c r="BG114" s="92"/>
      <c r="BH114" s="92"/>
      <c r="BI114" s="92"/>
    </row>
    <row r="115" ht="9.75" customHeight="1">
      <c r="A115" s="92"/>
      <c r="B115" s="92"/>
      <c r="C115" s="92"/>
      <c r="D115" s="92"/>
      <c r="E115" s="92"/>
      <c r="F115" s="92"/>
      <c r="G115" s="92"/>
      <c r="H115" s="92"/>
      <c r="I115" s="92"/>
      <c r="J115" s="92"/>
      <c r="K115" s="92"/>
      <c r="L115" s="92"/>
      <c r="M115" s="92"/>
      <c r="N115" s="92"/>
      <c r="O115" s="92"/>
      <c r="P115" s="92"/>
      <c r="Q115" s="92"/>
      <c r="R115" s="92"/>
      <c r="S115" s="92"/>
      <c r="T115" s="92"/>
      <c r="U115" s="92"/>
      <c r="V115" s="92"/>
      <c r="W115" s="92"/>
      <c r="X115" s="92"/>
      <c r="Y115" s="92"/>
      <c r="Z115" s="92"/>
      <c r="AA115" s="92"/>
      <c r="AB115" s="92"/>
      <c r="AC115" s="92"/>
      <c r="AD115" s="92"/>
      <c r="AE115" s="92"/>
      <c r="AF115" s="92"/>
      <c r="AG115" s="92"/>
      <c r="AH115" s="92"/>
      <c r="AI115" s="92"/>
      <c r="AJ115" s="92"/>
      <c r="AK115" s="92"/>
      <c r="AL115" s="92"/>
      <c r="AM115" s="92"/>
      <c r="AN115" s="92"/>
      <c r="AO115" s="92"/>
      <c r="AP115" s="92"/>
      <c r="AQ115" s="92"/>
      <c r="AR115" s="92"/>
      <c r="AS115" s="92"/>
      <c r="AT115" s="92"/>
      <c r="AU115" s="92"/>
      <c r="AV115" s="92"/>
      <c r="AW115" s="92"/>
      <c r="AX115" s="92"/>
      <c r="AY115" s="92"/>
      <c r="AZ115" s="92"/>
      <c r="BA115" s="92"/>
      <c r="BB115" s="92"/>
      <c r="BC115" s="92"/>
      <c r="BD115" s="92"/>
      <c r="BE115" s="92"/>
      <c r="BF115" s="92"/>
      <c r="BG115" s="92"/>
      <c r="BH115" s="92"/>
      <c r="BI115" s="92"/>
    </row>
    <row r="116" ht="9.75" customHeight="1">
      <c r="A116" s="92"/>
      <c r="B116" s="92"/>
      <c r="C116" s="92"/>
      <c r="D116" s="92"/>
      <c r="E116" s="92"/>
      <c r="F116" s="92"/>
      <c r="G116" s="92"/>
      <c r="H116" s="92"/>
      <c r="I116" s="92"/>
      <c r="J116" s="92"/>
      <c r="K116" s="92"/>
      <c r="L116" s="92"/>
      <c r="M116" s="92"/>
      <c r="N116" s="92"/>
      <c r="O116" s="92"/>
      <c r="P116" s="92"/>
      <c r="Q116" s="92"/>
      <c r="R116" s="92"/>
      <c r="S116" s="92"/>
      <c r="T116" s="92"/>
      <c r="U116" s="92"/>
      <c r="V116" s="92"/>
      <c r="W116" s="92"/>
      <c r="X116" s="92"/>
      <c r="Y116" s="92"/>
      <c r="Z116" s="92"/>
      <c r="AA116" s="92"/>
      <c r="AB116" s="92"/>
      <c r="AC116" s="92"/>
      <c r="AD116" s="92"/>
      <c r="AE116" s="92"/>
      <c r="AF116" s="92"/>
      <c r="AG116" s="92"/>
      <c r="AH116" s="92"/>
      <c r="AI116" s="92"/>
      <c r="AJ116" s="92"/>
      <c r="AK116" s="92"/>
      <c r="AL116" s="92"/>
      <c r="AM116" s="92"/>
      <c r="AN116" s="92"/>
      <c r="AO116" s="92"/>
      <c r="AP116" s="92"/>
      <c r="AQ116" s="92"/>
      <c r="AR116" s="92"/>
      <c r="AS116" s="92"/>
      <c r="AT116" s="92"/>
      <c r="AU116" s="92"/>
      <c r="AV116" s="92"/>
      <c r="AW116" s="92"/>
      <c r="AX116" s="92"/>
      <c r="AY116" s="92"/>
      <c r="AZ116" s="92"/>
      <c r="BA116" s="92"/>
      <c r="BB116" s="92"/>
      <c r="BC116" s="92"/>
      <c r="BD116" s="92"/>
      <c r="BE116" s="92"/>
      <c r="BF116" s="92"/>
      <c r="BG116" s="92"/>
      <c r="BH116" s="92"/>
      <c r="BI116" s="92"/>
    </row>
    <row r="117" ht="9.75" customHeight="1">
      <c r="A117" s="92"/>
      <c r="B117" s="92"/>
      <c r="C117" s="92"/>
      <c r="D117" s="92"/>
      <c r="E117" s="92"/>
      <c r="F117" s="92"/>
      <c r="G117" s="92"/>
      <c r="H117" s="92"/>
      <c r="I117" s="92"/>
      <c r="J117" s="92"/>
      <c r="K117" s="92"/>
      <c r="L117" s="92"/>
      <c r="M117" s="92"/>
      <c r="N117" s="92"/>
      <c r="O117" s="92"/>
      <c r="P117" s="92"/>
      <c r="Q117" s="92"/>
      <c r="R117" s="92"/>
      <c r="S117" s="92"/>
      <c r="T117" s="92"/>
      <c r="U117" s="92"/>
      <c r="V117" s="92"/>
      <c r="W117" s="92"/>
      <c r="X117" s="92"/>
      <c r="Y117" s="92"/>
      <c r="Z117" s="92"/>
      <c r="AA117" s="92"/>
      <c r="AB117" s="92"/>
      <c r="AC117" s="92"/>
      <c r="AD117" s="92"/>
      <c r="AE117" s="92"/>
      <c r="AF117" s="92"/>
      <c r="AG117" s="92"/>
      <c r="AH117" s="92"/>
      <c r="AI117" s="92"/>
      <c r="AJ117" s="92"/>
      <c r="AK117" s="92"/>
      <c r="AL117" s="92"/>
      <c r="AM117" s="92"/>
      <c r="AN117" s="92"/>
      <c r="AO117" s="92"/>
      <c r="AP117" s="92"/>
      <c r="AQ117" s="92"/>
      <c r="AR117" s="92"/>
      <c r="AS117" s="92"/>
      <c r="AT117" s="92"/>
      <c r="AU117" s="92"/>
      <c r="AV117" s="92"/>
      <c r="AW117" s="92"/>
      <c r="AX117" s="92"/>
      <c r="AY117" s="92"/>
      <c r="AZ117" s="92"/>
      <c r="BA117" s="92"/>
      <c r="BB117" s="92"/>
      <c r="BC117" s="92"/>
      <c r="BD117" s="92"/>
      <c r="BE117" s="92"/>
      <c r="BF117" s="92"/>
      <c r="BG117" s="92"/>
      <c r="BH117" s="92"/>
      <c r="BI117" s="92"/>
    </row>
    <row r="118" ht="9.75" customHeight="1">
      <c r="A118" s="92"/>
      <c r="B118" s="92"/>
      <c r="C118" s="92"/>
      <c r="D118" s="92"/>
      <c r="E118" s="92"/>
      <c r="F118" s="92"/>
      <c r="G118" s="92"/>
      <c r="H118" s="92"/>
      <c r="I118" s="92"/>
      <c r="J118" s="92"/>
      <c r="K118" s="92"/>
      <c r="L118" s="92"/>
      <c r="M118" s="92"/>
      <c r="N118" s="92"/>
      <c r="O118" s="92"/>
      <c r="P118" s="92"/>
      <c r="Q118" s="92"/>
      <c r="R118" s="92"/>
      <c r="S118" s="92"/>
      <c r="T118" s="92"/>
      <c r="U118" s="92"/>
      <c r="V118" s="92"/>
      <c r="W118" s="92"/>
      <c r="X118" s="92"/>
      <c r="Y118" s="92"/>
      <c r="Z118" s="92"/>
      <c r="AA118" s="92"/>
      <c r="AB118" s="92"/>
      <c r="AC118" s="92"/>
      <c r="AD118" s="92"/>
      <c r="AE118" s="92"/>
      <c r="AF118" s="92"/>
      <c r="AG118" s="92"/>
      <c r="AH118" s="92"/>
      <c r="AI118" s="92"/>
      <c r="AJ118" s="92"/>
      <c r="AK118" s="92"/>
      <c r="AL118" s="92"/>
      <c r="AM118" s="92"/>
      <c r="AN118" s="92"/>
      <c r="AO118" s="92"/>
      <c r="AP118" s="92"/>
      <c r="AQ118" s="92"/>
      <c r="AR118" s="92"/>
      <c r="AS118" s="92"/>
      <c r="AT118" s="92"/>
      <c r="AU118" s="92"/>
      <c r="AV118" s="92"/>
      <c r="AW118" s="92"/>
      <c r="AX118" s="92"/>
      <c r="AY118" s="92"/>
      <c r="AZ118" s="92"/>
      <c r="BA118" s="92"/>
      <c r="BB118" s="92"/>
      <c r="BC118" s="92"/>
      <c r="BD118" s="92"/>
      <c r="BE118" s="92"/>
      <c r="BF118" s="92"/>
      <c r="BG118" s="92"/>
      <c r="BH118" s="92"/>
      <c r="BI118" s="92"/>
    </row>
    <row r="119" ht="9.75" customHeight="1">
      <c r="A119" s="92"/>
      <c r="B119" s="92"/>
      <c r="C119" s="92"/>
      <c r="D119" s="92"/>
      <c r="E119" s="92"/>
      <c r="F119" s="92"/>
      <c r="G119" s="92"/>
      <c r="H119" s="92"/>
      <c r="I119" s="92"/>
      <c r="J119" s="92"/>
      <c r="K119" s="92"/>
      <c r="L119" s="92"/>
      <c r="M119" s="92"/>
      <c r="N119" s="92"/>
      <c r="O119" s="92"/>
      <c r="P119" s="92"/>
      <c r="Q119" s="92"/>
      <c r="R119" s="92"/>
      <c r="S119" s="92"/>
      <c r="T119" s="92"/>
      <c r="U119" s="92"/>
      <c r="V119" s="92"/>
      <c r="W119" s="92"/>
      <c r="X119" s="92"/>
      <c r="Y119" s="92"/>
      <c r="Z119" s="92"/>
      <c r="AA119" s="92"/>
      <c r="AB119" s="92"/>
      <c r="AC119" s="92"/>
      <c r="AD119" s="92"/>
      <c r="AE119" s="92"/>
      <c r="AF119" s="92"/>
      <c r="AG119" s="92"/>
      <c r="AH119" s="92"/>
      <c r="AI119" s="92"/>
      <c r="AJ119" s="92"/>
      <c r="AK119" s="92"/>
      <c r="AL119" s="92"/>
      <c r="AM119" s="92"/>
      <c r="AN119" s="92"/>
      <c r="AO119" s="92"/>
      <c r="AP119" s="92"/>
      <c r="AQ119" s="92"/>
      <c r="AR119" s="92"/>
      <c r="AS119" s="92"/>
      <c r="AT119" s="92"/>
      <c r="AU119" s="92"/>
      <c r="AV119" s="92"/>
      <c r="AW119" s="92"/>
      <c r="AX119" s="92"/>
      <c r="AY119" s="92"/>
      <c r="AZ119" s="92"/>
      <c r="BA119" s="92"/>
      <c r="BB119" s="92"/>
      <c r="BC119" s="92"/>
      <c r="BD119" s="92"/>
      <c r="BE119" s="92"/>
      <c r="BF119" s="92"/>
      <c r="BG119" s="92"/>
      <c r="BH119" s="92"/>
      <c r="BI119" s="92"/>
    </row>
    <row r="120" ht="9.75" customHeight="1">
      <c r="A120" s="92"/>
      <c r="B120" s="92"/>
      <c r="C120" s="92"/>
      <c r="D120" s="92"/>
      <c r="E120" s="92"/>
      <c r="F120" s="92"/>
      <c r="G120" s="92"/>
      <c r="H120" s="92"/>
      <c r="I120" s="92"/>
      <c r="J120" s="92"/>
      <c r="K120" s="92"/>
      <c r="L120" s="92"/>
      <c r="M120" s="92"/>
      <c r="N120" s="92"/>
      <c r="O120" s="92"/>
      <c r="P120" s="92"/>
      <c r="Q120" s="92"/>
      <c r="R120" s="92"/>
      <c r="S120" s="92"/>
      <c r="T120" s="92"/>
      <c r="U120" s="92"/>
      <c r="V120" s="92"/>
      <c r="W120" s="92"/>
      <c r="X120" s="92"/>
      <c r="Y120" s="92"/>
      <c r="Z120" s="92"/>
      <c r="AA120" s="92"/>
      <c r="AB120" s="92"/>
      <c r="AC120" s="92"/>
      <c r="AD120" s="92"/>
      <c r="AE120" s="92"/>
      <c r="AF120" s="92"/>
      <c r="AG120" s="92"/>
      <c r="AH120" s="92"/>
      <c r="AI120" s="92"/>
      <c r="AJ120" s="92"/>
      <c r="AK120" s="92"/>
      <c r="AL120" s="92"/>
      <c r="AM120" s="92"/>
      <c r="AN120" s="92"/>
      <c r="AO120" s="92"/>
      <c r="AP120" s="92"/>
      <c r="AQ120" s="92"/>
      <c r="AR120" s="92"/>
      <c r="AS120" s="92"/>
      <c r="AT120" s="92"/>
      <c r="AU120" s="92"/>
      <c r="AV120" s="92"/>
      <c r="AW120" s="92"/>
      <c r="AX120" s="92"/>
      <c r="AY120" s="92"/>
      <c r="AZ120" s="92"/>
      <c r="BA120" s="92"/>
      <c r="BB120" s="92"/>
      <c r="BC120" s="92"/>
      <c r="BD120" s="92"/>
      <c r="BE120" s="92"/>
      <c r="BF120" s="92"/>
      <c r="BG120" s="92"/>
      <c r="BH120" s="92"/>
      <c r="BI120" s="92"/>
    </row>
    <row r="121" ht="9.75" customHeight="1">
      <c r="A121" s="92"/>
      <c r="B121" s="92"/>
      <c r="C121" s="92"/>
      <c r="D121" s="92"/>
      <c r="E121" s="92"/>
      <c r="F121" s="92"/>
      <c r="G121" s="92"/>
      <c r="H121" s="92"/>
      <c r="I121" s="92"/>
      <c r="J121" s="92"/>
      <c r="K121" s="92"/>
      <c r="L121" s="92"/>
      <c r="M121" s="92"/>
      <c r="N121" s="92"/>
      <c r="O121" s="92"/>
      <c r="P121" s="92"/>
      <c r="Q121" s="92"/>
      <c r="R121" s="92"/>
      <c r="S121" s="92"/>
      <c r="T121" s="92"/>
      <c r="U121" s="92"/>
      <c r="V121" s="92"/>
      <c r="W121" s="92"/>
      <c r="X121" s="92"/>
      <c r="Y121" s="92"/>
      <c r="Z121" s="92"/>
      <c r="AA121" s="92"/>
      <c r="AB121" s="92"/>
      <c r="AC121" s="92"/>
      <c r="AD121" s="92"/>
      <c r="AE121" s="92"/>
      <c r="AF121" s="92"/>
      <c r="AG121" s="92"/>
      <c r="AH121" s="92"/>
      <c r="AI121" s="92"/>
      <c r="AJ121" s="92"/>
      <c r="AK121" s="92"/>
      <c r="AL121" s="92"/>
      <c r="AM121" s="92"/>
      <c r="AN121" s="92"/>
      <c r="AO121" s="92"/>
      <c r="AP121" s="92"/>
      <c r="AQ121" s="92"/>
      <c r="AR121" s="92"/>
      <c r="AS121" s="92"/>
      <c r="AT121" s="92"/>
      <c r="AU121" s="92"/>
      <c r="AV121" s="92"/>
      <c r="AW121" s="92"/>
      <c r="AX121" s="92"/>
      <c r="AY121" s="92"/>
      <c r="AZ121" s="92"/>
      <c r="BA121" s="92"/>
      <c r="BB121" s="92"/>
      <c r="BC121" s="92"/>
      <c r="BD121" s="92"/>
      <c r="BE121" s="92"/>
      <c r="BF121" s="92"/>
      <c r="BG121" s="92"/>
      <c r="BH121" s="92"/>
      <c r="BI121" s="92"/>
    </row>
    <row r="122" ht="9.75" customHeight="1">
      <c r="A122" s="92"/>
      <c r="B122" s="92"/>
      <c r="C122" s="92"/>
      <c r="D122" s="92"/>
      <c r="E122" s="92"/>
      <c r="F122" s="92"/>
      <c r="G122" s="92"/>
      <c r="H122" s="92"/>
      <c r="I122" s="92"/>
      <c r="J122" s="92"/>
      <c r="K122" s="92"/>
      <c r="L122" s="92"/>
      <c r="M122" s="92"/>
      <c r="N122" s="92"/>
      <c r="O122" s="92"/>
      <c r="P122" s="92"/>
      <c r="Q122" s="92"/>
      <c r="R122" s="92"/>
      <c r="S122" s="92"/>
      <c r="T122" s="92"/>
      <c r="U122" s="92"/>
      <c r="V122" s="92"/>
      <c r="W122" s="92"/>
      <c r="X122" s="92"/>
      <c r="Y122" s="92"/>
      <c r="Z122" s="92"/>
      <c r="AA122" s="92"/>
      <c r="AB122" s="92"/>
      <c r="AC122" s="92"/>
      <c r="AD122" s="92"/>
      <c r="AE122" s="92"/>
      <c r="AF122" s="92"/>
      <c r="AG122" s="92"/>
      <c r="AH122" s="92"/>
      <c r="AI122" s="92"/>
      <c r="AJ122" s="92"/>
      <c r="AK122" s="92"/>
      <c r="AL122" s="92"/>
      <c r="AM122" s="92"/>
      <c r="AN122" s="92"/>
      <c r="AO122" s="92"/>
      <c r="AP122" s="92"/>
      <c r="AQ122" s="92"/>
      <c r="AR122" s="92"/>
      <c r="AS122" s="92"/>
      <c r="AT122" s="92"/>
      <c r="AU122" s="92"/>
      <c r="AV122" s="92"/>
      <c r="AW122" s="92"/>
      <c r="AX122" s="92"/>
      <c r="AY122" s="92"/>
      <c r="AZ122" s="92"/>
      <c r="BA122" s="92"/>
      <c r="BB122" s="92"/>
      <c r="BC122" s="92"/>
      <c r="BD122" s="92"/>
      <c r="BE122" s="92"/>
      <c r="BF122" s="92"/>
      <c r="BG122" s="92"/>
      <c r="BH122" s="92"/>
      <c r="BI122" s="92"/>
    </row>
    <row r="123" ht="9.75" customHeight="1">
      <c r="A123" s="92"/>
      <c r="B123" s="92"/>
      <c r="C123" s="92"/>
      <c r="D123" s="92"/>
      <c r="E123" s="92"/>
      <c r="F123" s="92"/>
      <c r="G123" s="92"/>
      <c r="H123" s="92"/>
      <c r="I123" s="92"/>
      <c r="J123" s="92"/>
      <c r="K123" s="92"/>
      <c r="L123" s="92"/>
      <c r="M123" s="92"/>
      <c r="N123" s="92"/>
      <c r="O123" s="92"/>
      <c r="P123" s="92"/>
      <c r="Q123" s="92"/>
      <c r="R123" s="92"/>
      <c r="S123" s="92"/>
      <c r="T123" s="92"/>
      <c r="U123" s="92"/>
      <c r="V123" s="92"/>
      <c r="W123" s="92"/>
      <c r="X123" s="92"/>
      <c r="Y123" s="92"/>
      <c r="Z123" s="92"/>
      <c r="AA123" s="92"/>
      <c r="AB123" s="92"/>
      <c r="AC123" s="92"/>
      <c r="AD123" s="92"/>
      <c r="AE123" s="92"/>
      <c r="AF123" s="92"/>
      <c r="AG123" s="92"/>
      <c r="AH123" s="92"/>
      <c r="AI123" s="92"/>
      <c r="AJ123" s="92"/>
      <c r="AK123" s="92"/>
      <c r="AL123" s="92"/>
      <c r="AM123" s="92"/>
      <c r="AN123" s="92"/>
      <c r="AO123" s="92"/>
      <c r="AP123" s="92"/>
      <c r="AQ123" s="92"/>
      <c r="AR123" s="92"/>
      <c r="AS123" s="92"/>
      <c r="AT123" s="92"/>
      <c r="AU123" s="92"/>
      <c r="AV123" s="92"/>
      <c r="AW123" s="92"/>
      <c r="AX123" s="92"/>
      <c r="AY123" s="92"/>
      <c r="AZ123" s="92"/>
      <c r="BA123" s="92"/>
      <c r="BB123" s="92"/>
      <c r="BC123" s="92"/>
      <c r="BD123" s="92"/>
      <c r="BE123" s="92"/>
      <c r="BF123" s="92"/>
      <c r="BG123" s="92"/>
      <c r="BH123" s="92"/>
      <c r="BI123" s="92"/>
    </row>
    <row r="124" ht="9.75" customHeight="1">
      <c r="A124" s="92"/>
      <c r="B124" s="92"/>
      <c r="C124" s="92"/>
      <c r="D124" s="92"/>
      <c r="E124" s="92"/>
      <c r="F124" s="92"/>
      <c r="G124" s="92"/>
      <c r="H124" s="92"/>
      <c r="I124" s="92"/>
      <c r="J124" s="92"/>
      <c r="K124" s="92"/>
      <c r="L124" s="92"/>
      <c r="M124" s="92"/>
      <c r="N124" s="92"/>
      <c r="O124" s="92"/>
      <c r="P124" s="92"/>
      <c r="Q124" s="92"/>
      <c r="R124" s="92"/>
      <c r="S124" s="92"/>
      <c r="T124" s="92"/>
      <c r="U124" s="92"/>
      <c r="V124" s="92"/>
      <c r="W124" s="92"/>
      <c r="X124" s="92"/>
      <c r="Y124" s="92"/>
      <c r="Z124" s="92"/>
      <c r="AA124" s="92"/>
      <c r="AB124" s="92"/>
      <c r="AC124" s="92"/>
      <c r="AD124" s="92"/>
      <c r="AE124" s="92"/>
      <c r="AF124" s="92"/>
      <c r="AG124" s="92"/>
      <c r="AH124" s="92"/>
      <c r="AI124" s="92"/>
      <c r="AJ124" s="92"/>
      <c r="AK124" s="92"/>
      <c r="AL124" s="92"/>
      <c r="AM124" s="92"/>
      <c r="AN124" s="92"/>
      <c r="AO124" s="92"/>
      <c r="AP124" s="92"/>
      <c r="AQ124" s="92"/>
      <c r="AR124" s="92"/>
      <c r="AS124" s="92"/>
      <c r="AT124" s="92"/>
      <c r="AU124" s="92"/>
      <c r="AV124" s="92"/>
      <c r="AW124" s="92"/>
      <c r="AX124" s="92"/>
      <c r="AY124" s="92"/>
      <c r="AZ124" s="92"/>
      <c r="BA124" s="92"/>
      <c r="BB124" s="92"/>
      <c r="BC124" s="92"/>
      <c r="BD124" s="92"/>
      <c r="BE124" s="92"/>
      <c r="BF124" s="92"/>
      <c r="BG124" s="92"/>
      <c r="BH124" s="92"/>
      <c r="BI124" s="92"/>
    </row>
    <row r="125" ht="9.75" customHeight="1">
      <c r="A125" s="92"/>
      <c r="B125" s="92"/>
      <c r="C125" s="92"/>
      <c r="D125" s="92"/>
      <c r="E125" s="92"/>
      <c r="F125" s="92"/>
      <c r="G125" s="92"/>
      <c r="H125" s="92"/>
      <c r="I125" s="92"/>
      <c r="J125" s="92"/>
      <c r="K125" s="92"/>
      <c r="L125" s="92"/>
      <c r="M125" s="92"/>
      <c r="N125" s="92"/>
      <c r="O125" s="92"/>
      <c r="P125" s="92"/>
      <c r="Q125" s="92"/>
      <c r="R125" s="92"/>
      <c r="S125" s="92"/>
      <c r="T125" s="92"/>
      <c r="U125" s="92"/>
      <c r="V125" s="92"/>
      <c r="W125" s="92"/>
      <c r="X125" s="92"/>
      <c r="Y125" s="92"/>
      <c r="Z125" s="92"/>
      <c r="AA125" s="92"/>
      <c r="AB125" s="92"/>
      <c r="AC125" s="92"/>
      <c r="AD125" s="92"/>
      <c r="AE125" s="92"/>
      <c r="AF125" s="92"/>
      <c r="AG125" s="92"/>
      <c r="AH125" s="92"/>
      <c r="AI125" s="92"/>
      <c r="AJ125" s="92"/>
      <c r="AK125" s="92"/>
      <c r="AL125" s="92"/>
      <c r="AM125" s="92"/>
      <c r="AN125" s="92"/>
      <c r="AO125" s="92"/>
      <c r="AP125" s="92"/>
      <c r="AQ125" s="92"/>
      <c r="AR125" s="92"/>
      <c r="AS125" s="92"/>
      <c r="AT125" s="92"/>
      <c r="AU125" s="92"/>
      <c r="AV125" s="92"/>
      <c r="AW125" s="92"/>
      <c r="AX125" s="92"/>
      <c r="AY125" s="92"/>
      <c r="AZ125" s="92"/>
      <c r="BA125" s="92"/>
      <c r="BB125" s="92"/>
      <c r="BC125" s="92"/>
      <c r="BD125" s="92"/>
      <c r="BE125" s="92"/>
      <c r="BF125" s="92"/>
      <c r="BG125" s="92"/>
      <c r="BH125" s="92"/>
      <c r="BI125" s="92"/>
    </row>
    <row r="126" ht="9.75" customHeight="1">
      <c r="A126" s="92"/>
      <c r="B126" s="92"/>
      <c r="C126" s="92"/>
      <c r="D126" s="92"/>
      <c r="E126" s="92"/>
      <c r="F126" s="92"/>
      <c r="G126" s="92"/>
      <c r="H126" s="92"/>
      <c r="I126" s="92"/>
      <c r="J126" s="92"/>
      <c r="K126" s="92"/>
      <c r="L126" s="92"/>
      <c r="M126" s="92"/>
      <c r="N126" s="92"/>
      <c r="O126" s="92"/>
      <c r="P126" s="92"/>
      <c r="Q126" s="92"/>
      <c r="R126" s="92"/>
      <c r="S126" s="92"/>
      <c r="T126" s="92"/>
      <c r="U126" s="92"/>
      <c r="V126" s="92"/>
      <c r="W126" s="92"/>
      <c r="X126" s="92"/>
      <c r="Y126" s="92"/>
      <c r="Z126" s="92"/>
      <c r="AA126" s="92"/>
      <c r="AB126" s="92"/>
      <c r="AC126" s="92"/>
      <c r="AD126" s="92"/>
      <c r="AE126" s="92"/>
      <c r="AF126" s="92"/>
      <c r="AG126" s="92"/>
      <c r="AH126" s="92"/>
      <c r="AI126" s="92"/>
      <c r="AJ126" s="92"/>
      <c r="AK126" s="92"/>
      <c r="AL126" s="92"/>
      <c r="AM126" s="92"/>
      <c r="AN126" s="92"/>
      <c r="AO126" s="92"/>
      <c r="AP126" s="92"/>
      <c r="AQ126" s="92"/>
      <c r="AR126" s="92"/>
      <c r="AS126" s="92"/>
      <c r="AT126" s="92"/>
      <c r="AU126" s="92"/>
      <c r="AV126" s="92"/>
      <c r="AW126" s="92"/>
      <c r="AX126" s="92"/>
      <c r="AY126" s="92"/>
      <c r="AZ126" s="92"/>
      <c r="BA126" s="92"/>
      <c r="BB126" s="92"/>
      <c r="BC126" s="92"/>
      <c r="BD126" s="92"/>
      <c r="BE126" s="92"/>
      <c r="BF126" s="92"/>
      <c r="BG126" s="92"/>
      <c r="BH126" s="92"/>
      <c r="BI126" s="92"/>
    </row>
    <row r="127" ht="9.75" customHeight="1">
      <c r="A127" s="92"/>
      <c r="B127" s="92"/>
      <c r="C127" s="92"/>
      <c r="D127" s="92"/>
      <c r="E127" s="92"/>
      <c r="F127" s="92"/>
      <c r="G127" s="92"/>
      <c r="H127" s="92"/>
      <c r="I127" s="92"/>
      <c r="J127" s="92"/>
      <c r="K127" s="92"/>
      <c r="L127" s="92"/>
      <c r="M127" s="92"/>
      <c r="N127" s="92"/>
      <c r="O127" s="92"/>
      <c r="P127" s="92"/>
      <c r="Q127" s="92"/>
      <c r="R127" s="92"/>
      <c r="S127" s="92"/>
      <c r="T127" s="92"/>
      <c r="U127" s="92"/>
      <c r="V127" s="92"/>
      <c r="W127" s="92"/>
      <c r="X127" s="92"/>
      <c r="Y127" s="92"/>
      <c r="Z127" s="92"/>
      <c r="AA127" s="92"/>
      <c r="AB127" s="92"/>
      <c r="AC127" s="92"/>
      <c r="AD127" s="92"/>
      <c r="AE127" s="92"/>
      <c r="AF127" s="92"/>
      <c r="AG127" s="92"/>
      <c r="AH127" s="92"/>
      <c r="AI127" s="92"/>
      <c r="AJ127" s="92"/>
      <c r="AK127" s="92"/>
      <c r="AL127" s="92"/>
      <c r="AM127" s="92"/>
      <c r="AN127" s="92"/>
      <c r="AO127" s="92"/>
      <c r="AP127" s="92"/>
      <c r="AQ127" s="92"/>
      <c r="AR127" s="92"/>
      <c r="AS127" s="92"/>
      <c r="AT127" s="92"/>
      <c r="AU127" s="92"/>
      <c r="AV127" s="92"/>
      <c r="AW127" s="92"/>
      <c r="AX127" s="92"/>
      <c r="AY127" s="92"/>
      <c r="AZ127" s="92"/>
      <c r="BA127" s="92"/>
      <c r="BB127" s="92"/>
      <c r="BC127" s="92"/>
      <c r="BD127" s="92"/>
      <c r="BE127" s="92"/>
      <c r="BF127" s="92"/>
      <c r="BG127" s="92"/>
      <c r="BH127" s="92"/>
      <c r="BI127" s="92"/>
    </row>
    <row r="128" ht="9.75" customHeight="1">
      <c r="A128" s="92"/>
      <c r="B128" s="92"/>
      <c r="C128" s="92"/>
      <c r="D128" s="92"/>
      <c r="E128" s="92"/>
      <c r="F128" s="92"/>
      <c r="G128" s="92"/>
      <c r="H128" s="92"/>
      <c r="I128" s="92"/>
      <c r="J128" s="92"/>
      <c r="K128" s="92"/>
      <c r="L128" s="92"/>
      <c r="M128" s="92"/>
      <c r="N128" s="92"/>
      <c r="O128" s="92"/>
      <c r="P128" s="92"/>
      <c r="Q128" s="92"/>
      <c r="R128" s="92"/>
      <c r="S128" s="92"/>
      <c r="T128" s="92"/>
      <c r="U128" s="92"/>
      <c r="V128" s="92"/>
      <c r="W128" s="92"/>
      <c r="X128" s="92"/>
      <c r="Y128" s="92"/>
      <c r="Z128" s="92"/>
      <c r="AA128" s="92"/>
      <c r="AB128" s="92"/>
      <c r="AC128" s="92"/>
      <c r="AD128" s="92"/>
      <c r="AE128" s="92"/>
      <c r="AF128" s="92"/>
      <c r="AG128" s="92"/>
      <c r="AH128" s="92"/>
      <c r="AI128" s="92"/>
      <c r="AJ128" s="92"/>
      <c r="AK128" s="92"/>
      <c r="AL128" s="92"/>
      <c r="AM128" s="92"/>
      <c r="AN128" s="92"/>
      <c r="AO128" s="92"/>
      <c r="AP128" s="92"/>
      <c r="AQ128" s="92"/>
      <c r="AR128" s="92"/>
      <c r="AS128" s="92"/>
      <c r="AT128" s="92"/>
      <c r="AU128" s="92"/>
      <c r="AV128" s="92"/>
      <c r="AW128" s="92"/>
      <c r="AX128" s="92"/>
      <c r="AY128" s="92"/>
      <c r="AZ128" s="92"/>
      <c r="BA128" s="92"/>
      <c r="BB128" s="92"/>
      <c r="BC128" s="92"/>
      <c r="BD128" s="92"/>
      <c r="BE128" s="92"/>
      <c r="BF128" s="92"/>
      <c r="BG128" s="92"/>
      <c r="BH128" s="92"/>
      <c r="BI128" s="92"/>
    </row>
    <row r="129" ht="9.75" customHeight="1">
      <c r="A129" s="92"/>
      <c r="B129" s="92"/>
      <c r="C129" s="92"/>
      <c r="D129" s="92"/>
      <c r="E129" s="92"/>
      <c r="F129" s="92"/>
      <c r="G129" s="92"/>
      <c r="H129" s="92"/>
      <c r="I129" s="92"/>
      <c r="J129" s="92"/>
      <c r="K129" s="92"/>
      <c r="L129" s="92"/>
      <c r="M129" s="92"/>
      <c r="N129" s="92"/>
      <c r="O129" s="92"/>
      <c r="P129" s="92"/>
      <c r="Q129" s="92"/>
      <c r="R129" s="92"/>
      <c r="S129" s="92"/>
      <c r="T129" s="92"/>
      <c r="U129" s="92"/>
      <c r="V129" s="92"/>
      <c r="W129" s="92"/>
      <c r="X129" s="92"/>
      <c r="Y129" s="92"/>
      <c r="Z129" s="92"/>
      <c r="AA129" s="92"/>
      <c r="AB129" s="92"/>
      <c r="AC129" s="92"/>
      <c r="AD129" s="92"/>
      <c r="AE129" s="92"/>
      <c r="AF129" s="92"/>
      <c r="AG129" s="92"/>
      <c r="AH129" s="92"/>
      <c r="AI129" s="92"/>
      <c r="AJ129" s="92"/>
      <c r="AK129" s="92"/>
      <c r="AL129" s="92"/>
      <c r="AM129" s="92"/>
      <c r="AN129" s="92"/>
      <c r="AO129" s="92"/>
      <c r="AP129" s="92"/>
      <c r="AQ129" s="92"/>
      <c r="AR129" s="92"/>
      <c r="AS129" s="92"/>
      <c r="AT129" s="92"/>
      <c r="AU129" s="92"/>
      <c r="AV129" s="92"/>
      <c r="AW129" s="92"/>
      <c r="AX129" s="92"/>
      <c r="AY129" s="92"/>
      <c r="AZ129" s="92"/>
      <c r="BA129" s="92"/>
      <c r="BB129" s="92"/>
      <c r="BC129" s="92"/>
      <c r="BD129" s="92"/>
      <c r="BE129" s="92"/>
      <c r="BF129" s="92"/>
      <c r="BG129" s="92"/>
      <c r="BH129" s="92"/>
      <c r="BI129" s="92"/>
    </row>
    <row r="130" ht="9.75" customHeight="1">
      <c r="A130" s="92"/>
      <c r="B130" s="92"/>
      <c r="C130" s="92"/>
      <c r="D130" s="92"/>
      <c r="E130" s="92"/>
      <c r="F130" s="92"/>
      <c r="G130" s="92"/>
      <c r="H130" s="92"/>
      <c r="I130" s="92"/>
      <c r="J130" s="92"/>
      <c r="K130" s="92"/>
      <c r="L130" s="92"/>
      <c r="M130" s="92"/>
      <c r="N130" s="92"/>
      <c r="O130" s="92"/>
      <c r="P130" s="92"/>
      <c r="Q130" s="92"/>
      <c r="R130" s="92"/>
      <c r="S130" s="92"/>
      <c r="T130" s="92"/>
      <c r="U130" s="92"/>
      <c r="V130" s="92"/>
      <c r="W130" s="92"/>
      <c r="X130" s="92"/>
      <c r="Y130" s="92"/>
      <c r="Z130" s="92"/>
      <c r="AA130" s="92"/>
      <c r="AB130" s="92"/>
      <c r="AC130" s="92"/>
      <c r="AD130" s="92"/>
      <c r="AE130" s="92"/>
      <c r="AF130" s="92"/>
      <c r="AG130" s="92"/>
      <c r="AH130" s="92"/>
      <c r="AI130" s="92"/>
      <c r="AJ130" s="92"/>
      <c r="AK130" s="92"/>
      <c r="AL130" s="92"/>
      <c r="AM130" s="92"/>
      <c r="AN130" s="92"/>
      <c r="AO130" s="92"/>
      <c r="AP130" s="92"/>
      <c r="AQ130" s="92"/>
      <c r="AR130" s="92"/>
      <c r="AS130" s="92"/>
      <c r="AT130" s="92"/>
      <c r="AU130" s="92"/>
      <c r="AV130" s="92"/>
      <c r="AW130" s="92"/>
      <c r="AX130" s="92"/>
      <c r="AY130" s="92"/>
      <c r="AZ130" s="92"/>
      <c r="BA130" s="92"/>
      <c r="BB130" s="92"/>
      <c r="BC130" s="92"/>
      <c r="BD130" s="92"/>
      <c r="BE130" s="92"/>
      <c r="BF130" s="92"/>
      <c r="BG130" s="92"/>
      <c r="BH130" s="92"/>
      <c r="BI130" s="92"/>
    </row>
    <row r="131" ht="9.75" customHeight="1">
      <c r="A131" s="92"/>
      <c r="B131" s="92"/>
      <c r="C131" s="92"/>
      <c r="D131" s="92"/>
      <c r="E131" s="92"/>
      <c r="F131" s="92"/>
      <c r="G131" s="92"/>
      <c r="H131" s="92"/>
      <c r="I131" s="92"/>
      <c r="J131" s="92"/>
      <c r="K131" s="92"/>
      <c r="L131" s="92"/>
      <c r="M131" s="92"/>
      <c r="N131" s="92"/>
      <c r="O131" s="92"/>
      <c r="P131" s="92"/>
      <c r="Q131" s="92"/>
      <c r="R131" s="92"/>
      <c r="S131" s="92"/>
      <c r="T131" s="92"/>
      <c r="U131" s="92"/>
      <c r="V131" s="92"/>
      <c r="W131" s="92"/>
      <c r="X131" s="92"/>
      <c r="Y131" s="92"/>
      <c r="Z131" s="92"/>
      <c r="AA131" s="92"/>
      <c r="AB131" s="92"/>
      <c r="AC131" s="92"/>
      <c r="AD131" s="92"/>
      <c r="AE131" s="92"/>
      <c r="AF131" s="92"/>
      <c r="AG131" s="92"/>
      <c r="AH131" s="92"/>
      <c r="AI131" s="92"/>
      <c r="AJ131" s="92"/>
      <c r="AK131" s="92"/>
      <c r="AL131" s="92"/>
      <c r="AM131" s="92"/>
      <c r="AN131" s="92"/>
      <c r="AO131" s="92"/>
      <c r="AP131" s="92"/>
      <c r="AQ131" s="92"/>
      <c r="AR131" s="92"/>
      <c r="AS131" s="92"/>
      <c r="AT131" s="92"/>
      <c r="AU131" s="92"/>
      <c r="AV131" s="92"/>
      <c r="AW131" s="92"/>
      <c r="AX131" s="92"/>
      <c r="AY131" s="92"/>
      <c r="AZ131" s="92"/>
      <c r="BA131" s="92"/>
      <c r="BB131" s="92"/>
      <c r="BC131" s="92"/>
      <c r="BD131" s="92"/>
      <c r="BE131" s="92"/>
      <c r="BF131" s="92"/>
      <c r="BG131" s="92"/>
      <c r="BH131" s="92"/>
      <c r="BI131" s="92"/>
    </row>
    <row r="132" ht="9.75" customHeight="1">
      <c r="A132" s="92"/>
      <c r="B132" s="92"/>
      <c r="C132" s="92"/>
      <c r="D132" s="92"/>
      <c r="E132" s="92"/>
      <c r="F132" s="92"/>
      <c r="G132" s="92"/>
      <c r="H132" s="92"/>
      <c r="I132" s="92"/>
      <c r="J132" s="92"/>
      <c r="K132" s="92"/>
      <c r="L132" s="92"/>
      <c r="M132" s="92"/>
      <c r="N132" s="92"/>
      <c r="O132" s="92"/>
      <c r="P132" s="92"/>
      <c r="Q132" s="92"/>
      <c r="R132" s="92"/>
      <c r="S132" s="92"/>
      <c r="T132" s="92"/>
      <c r="U132" s="92"/>
      <c r="V132" s="92"/>
      <c r="W132" s="92"/>
      <c r="X132" s="92"/>
      <c r="Y132" s="92"/>
      <c r="Z132" s="92"/>
      <c r="AA132" s="92"/>
      <c r="AB132" s="92"/>
      <c r="AC132" s="92"/>
      <c r="AD132" s="92"/>
      <c r="AE132" s="92"/>
      <c r="AF132" s="92"/>
      <c r="AG132" s="92"/>
      <c r="AH132" s="92"/>
      <c r="AI132" s="92"/>
      <c r="AJ132" s="92"/>
      <c r="AK132" s="92"/>
      <c r="AL132" s="92"/>
      <c r="AM132" s="92"/>
      <c r="AN132" s="92"/>
      <c r="AO132" s="92"/>
      <c r="AP132" s="92"/>
      <c r="AQ132" s="92"/>
      <c r="AR132" s="92"/>
      <c r="AS132" s="92"/>
      <c r="AT132" s="92"/>
      <c r="AU132" s="92"/>
      <c r="AV132" s="92"/>
      <c r="AW132" s="92"/>
      <c r="AX132" s="92"/>
      <c r="AY132" s="92"/>
      <c r="AZ132" s="92"/>
      <c r="BA132" s="92"/>
      <c r="BB132" s="92"/>
      <c r="BC132" s="92"/>
      <c r="BD132" s="92"/>
      <c r="BE132" s="92"/>
      <c r="BF132" s="92"/>
      <c r="BG132" s="92"/>
      <c r="BH132" s="92"/>
      <c r="BI132" s="92"/>
    </row>
    <row r="133" ht="9.75" customHeight="1">
      <c r="A133" s="92"/>
      <c r="B133" s="92"/>
      <c r="C133" s="92"/>
      <c r="D133" s="92"/>
      <c r="E133" s="92"/>
      <c r="F133" s="92"/>
      <c r="G133" s="92"/>
      <c r="H133" s="92"/>
      <c r="I133" s="92"/>
      <c r="J133" s="92"/>
      <c r="K133" s="92"/>
      <c r="L133" s="92"/>
      <c r="M133" s="92"/>
      <c r="N133" s="92"/>
      <c r="O133" s="92"/>
      <c r="P133" s="92"/>
      <c r="Q133" s="92"/>
      <c r="R133" s="92"/>
      <c r="S133" s="92"/>
      <c r="T133" s="92"/>
      <c r="U133" s="92"/>
      <c r="V133" s="92"/>
      <c r="W133" s="92"/>
      <c r="X133" s="92"/>
      <c r="Y133" s="92"/>
      <c r="Z133" s="92"/>
      <c r="AA133" s="92"/>
      <c r="AB133" s="92"/>
      <c r="AC133" s="92"/>
      <c r="AD133" s="92"/>
      <c r="AE133" s="92"/>
      <c r="AF133" s="92"/>
      <c r="AG133" s="92"/>
      <c r="AH133" s="92"/>
      <c r="AI133" s="92"/>
      <c r="AJ133" s="92"/>
      <c r="AK133" s="92"/>
      <c r="AL133" s="92"/>
      <c r="AM133" s="92"/>
      <c r="AN133" s="92"/>
      <c r="AO133" s="92"/>
      <c r="AP133" s="92"/>
      <c r="AQ133" s="92"/>
      <c r="AR133" s="92"/>
      <c r="AS133" s="92"/>
      <c r="AT133" s="92"/>
      <c r="AU133" s="92"/>
      <c r="AV133" s="92"/>
      <c r="AW133" s="92"/>
      <c r="AX133" s="92"/>
      <c r="AY133" s="92"/>
      <c r="AZ133" s="92"/>
      <c r="BA133" s="92"/>
      <c r="BB133" s="92"/>
      <c r="BC133" s="92"/>
      <c r="BD133" s="92"/>
      <c r="BE133" s="92"/>
      <c r="BF133" s="92"/>
      <c r="BG133" s="92"/>
      <c r="BH133" s="92"/>
      <c r="BI133" s="92"/>
    </row>
    <row r="134" ht="9.75" customHeight="1">
      <c r="A134" s="92"/>
      <c r="B134" s="92"/>
      <c r="C134" s="92"/>
      <c r="D134" s="92"/>
      <c r="E134" s="92"/>
      <c r="F134" s="92"/>
      <c r="G134" s="92"/>
      <c r="H134" s="92"/>
      <c r="I134" s="92"/>
      <c r="J134" s="92"/>
      <c r="K134" s="92"/>
      <c r="L134" s="92"/>
      <c r="M134" s="92"/>
      <c r="N134" s="92"/>
      <c r="O134" s="92"/>
      <c r="P134" s="92"/>
      <c r="Q134" s="92"/>
      <c r="R134" s="92"/>
      <c r="S134" s="92"/>
      <c r="T134" s="92"/>
      <c r="U134" s="92"/>
      <c r="V134" s="92"/>
      <c r="W134" s="92"/>
      <c r="X134" s="92"/>
      <c r="Y134" s="92"/>
      <c r="Z134" s="92"/>
      <c r="AA134" s="92"/>
      <c r="AB134" s="92"/>
      <c r="AC134" s="92"/>
      <c r="AD134" s="92"/>
      <c r="AE134" s="92"/>
      <c r="AF134" s="92"/>
      <c r="AG134" s="92"/>
      <c r="AH134" s="92"/>
      <c r="AI134" s="92"/>
      <c r="AJ134" s="92"/>
      <c r="AK134" s="92"/>
      <c r="AL134" s="92"/>
      <c r="AM134" s="92"/>
      <c r="AN134" s="92"/>
      <c r="AO134" s="92"/>
      <c r="AP134" s="92"/>
      <c r="AQ134" s="92"/>
      <c r="AR134" s="92"/>
      <c r="AS134" s="92"/>
      <c r="AT134" s="92"/>
      <c r="AU134" s="92"/>
      <c r="AV134" s="92"/>
      <c r="AW134" s="92"/>
      <c r="AX134" s="92"/>
      <c r="AY134" s="92"/>
      <c r="AZ134" s="92"/>
      <c r="BA134" s="92"/>
      <c r="BB134" s="92"/>
      <c r="BC134" s="92"/>
      <c r="BD134" s="92"/>
      <c r="BE134" s="92"/>
      <c r="BF134" s="92"/>
      <c r="BG134" s="92"/>
      <c r="BH134" s="92"/>
      <c r="BI134" s="92"/>
    </row>
    <row r="135" ht="9.75" customHeight="1">
      <c r="A135" s="92"/>
      <c r="B135" s="92"/>
      <c r="C135" s="92"/>
      <c r="D135" s="92"/>
      <c r="E135" s="92"/>
      <c r="F135" s="92"/>
      <c r="G135" s="92"/>
      <c r="H135" s="92"/>
      <c r="I135" s="92"/>
      <c r="J135" s="92"/>
      <c r="K135" s="92"/>
      <c r="L135" s="92"/>
      <c r="M135" s="92"/>
      <c r="N135" s="92"/>
      <c r="O135" s="92"/>
      <c r="P135" s="92"/>
      <c r="Q135" s="92"/>
      <c r="R135" s="92"/>
      <c r="S135" s="92"/>
      <c r="T135" s="92"/>
      <c r="U135" s="92"/>
      <c r="V135" s="92"/>
      <c r="W135" s="92"/>
      <c r="X135" s="92"/>
      <c r="Y135" s="92"/>
      <c r="Z135" s="92"/>
      <c r="AA135" s="92"/>
      <c r="AB135" s="92"/>
      <c r="AC135" s="92"/>
      <c r="AD135" s="92"/>
      <c r="AE135" s="92"/>
      <c r="AF135" s="92"/>
      <c r="AG135" s="92"/>
      <c r="AH135" s="92"/>
      <c r="AI135" s="92"/>
      <c r="AJ135" s="92"/>
      <c r="AK135" s="92"/>
      <c r="AL135" s="92"/>
      <c r="AM135" s="92"/>
      <c r="AN135" s="92"/>
      <c r="AO135" s="92"/>
      <c r="AP135" s="92"/>
      <c r="AQ135" s="92"/>
      <c r="AR135" s="92"/>
      <c r="AS135" s="92"/>
      <c r="AT135" s="92"/>
      <c r="AU135" s="92"/>
      <c r="AV135" s="92"/>
      <c r="AW135" s="92"/>
      <c r="AX135" s="92"/>
      <c r="AY135" s="92"/>
      <c r="AZ135" s="92"/>
      <c r="BA135" s="92"/>
      <c r="BB135" s="92"/>
      <c r="BC135" s="92"/>
      <c r="BD135" s="92"/>
      <c r="BE135" s="92"/>
      <c r="BF135" s="92"/>
      <c r="BG135" s="92"/>
      <c r="BH135" s="92"/>
      <c r="BI135" s="92"/>
    </row>
    <row r="136" ht="9.75" customHeight="1">
      <c r="A136" s="92"/>
      <c r="B136" s="92"/>
      <c r="C136" s="92"/>
      <c r="D136" s="92"/>
      <c r="E136" s="92"/>
      <c r="F136" s="92"/>
      <c r="G136" s="92"/>
      <c r="H136" s="92"/>
      <c r="I136" s="92"/>
      <c r="J136" s="92"/>
      <c r="K136" s="92"/>
      <c r="L136" s="92"/>
      <c r="M136" s="92"/>
      <c r="N136" s="92"/>
      <c r="O136" s="92"/>
      <c r="P136" s="92"/>
      <c r="Q136" s="92"/>
      <c r="R136" s="92"/>
      <c r="S136" s="92"/>
      <c r="T136" s="92"/>
      <c r="U136" s="92"/>
      <c r="V136" s="92"/>
      <c r="W136" s="92"/>
      <c r="X136" s="92"/>
      <c r="Y136" s="92"/>
      <c r="Z136" s="92"/>
      <c r="AA136" s="92"/>
      <c r="AB136" s="92"/>
      <c r="AC136" s="92"/>
      <c r="AD136" s="92"/>
      <c r="AE136" s="92"/>
      <c r="AF136" s="92"/>
      <c r="AG136" s="92"/>
      <c r="AH136" s="92"/>
      <c r="AI136" s="92"/>
      <c r="AJ136" s="92"/>
      <c r="AK136" s="92"/>
      <c r="AL136" s="92"/>
      <c r="AM136" s="92"/>
      <c r="AN136" s="92"/>
      <c r="AO136" s="92"/>
      <c r="AP136" s="92"/>
      <c r="AQ136" s="92"/>
      <c r="AR136" s="92"/>
      <c r="AS136" s="92"/>
      <c r="AT136" s="92"/>
      <c r="AU136" s="92"/>
      <c r="AV136" s="92"/>
      <c r="AW136" s="92"/>
      <c r="AX136" s="92"/>
      <c r="AY136" s="92"/>
      <c r="AZ136" s="92"/>
      <c r="BA136" s="92"/>
      <c r="BB136" s="92"/>
      <c r="BC136" s="92"/>
      <c r="BD136" s="92"/>
      <c r="BE136" s="92"/>
      <c r="BF136" s="92"/>
      <c r="BG136" s="92"/>
      <c r="BH136" s="92"/>
      <c r="BI136" s="92"/>
    </row>
    <row r="137" ht="9.75" customHeight="1">
      <c r="A137" s="92"/>
      <c r="B137" s="92"/>
      <c r="C137" s="92"/>
      <c r="D137" s="92"/>
      <c r="E137" s="92"/>
      <c r="F137" s="92"/>
      <c r="G137" s="92"/>
      <c r="H137" s="92"/>
      <c r="I137" s="92"/>
      <c r="J137" s="92"/>
      <c r="K137" s="92"/>
      <c r="L137" s="92"/>
      <c r="M137" s="92"/>
      <c r="N137" s="92"/>
      <c r="O137" s="92"/>
      <c r="P137" s="92"/>
      <c r="Q137" s="92"/>
      <c r="R137" s="92"/>
      <c r="S137" s="92"/>
      <c r="T137" s="92"/>
      <c r="U137" s="92"/>
      <c r="V137" s="92"/>
      <c r="W137" s="92"/>
      <c r="X137" s="92"/>
      <c r="Y137" s="92"/>
      <c r="Z137" s="92"/>
      <c r="AA137" s="92"/>
      <c r="AB137" s="92"/>
      <c r="AC137" s="92"/>
      <c r="AD137" s="92"/>
      <c r="AE137" s="92"/>
      <c r="AF137" s="92"/>
      <c r="AG137" s="92"/>
      <c r="AH137" s="92"/>
      <c r="AI137" s="92"/>
      <c r="AJ137" s="92"/>
      <c r="AK137" s="92"/>
      <c r="AL137" s="92"/>
      <c r="AM137" s="92"/>
      <c r="AN137" s="92"/>
      <c r="AO137" s="92"/>
      <c r="AP137" s="92"/>
      <c r="AQ137" s="92"/>
      <c r="AR137" s="92"/>
      <c r="AS137" s="92"/>
      <c r="AT137" s="92"/>
      <c r="AU137" s="92"/>
      <c r="AV137" s="92"/>
      <c r="AW137" s="92"/>
      <c r="AX137" s="92"/>
      <c r="AY137" s="92"/>
      <c r="AZ137" s="92"/>
      <c r="BA137" s="92"/>
      <c r="BB137" s="92"/>
      <c r="BC137" s="92"/>
      <c r="BD137" s="92"/>
      <c r="BE137" s="92"/>
      <c r="BF137" s="92"/>
      <c r="BG137" s="92"/>
      <c r="BH137" s="92"/>
      <c r="BI137" s="92"/>
    </row>
    <row r="138" ht="9.75" customHeight="1">
      <c r="A138" s="92"/>
      <c r="B138" s="92"/>
      <c r="C138" s="92"/>
      <c r="D138" s="92"/>
      <c r="E138" s="92"/>
      <c r="F138" s="92"/>
      <c r="G138" s="92"/>
      <c r="H138" s="92"/>
      <c r="I138" s="92"/>
      <c r="J138" s="92"/>
      <c r="K138" s="92"/>
      <c r="L138" s="92"/>
      <c r="M138" s="92"/>
      <c r="N138" s="92"/>
      <c r="O138" s="92"/>
      <c r="P138" s="92"/>
      <c r="Q138" s="92"/>
      <c r="R138" s="92"/>
      <c r="S138" s="92"/>
      <c r="T138" s="92"/>
      <c r="U138" s="92"/>
      <c r="V138" s="92"/>
      <c r="W138" s="92"/>
      <c r="X138" s="92"/>
      <c r="Y138" s="92"/>
      <c r="Z138" s="92"/>
      <c r="AA138" s="92"/>
      <c r="AB138" s="92"/>
      <c r="AC138" s="92"/>
      <c r="AD138" s="92"/>
      <c r="AE138" s="92"/>
      <c r="AF138" s="92"/>
      <c r="AG138" s="92"/>
      <c r="AH138" s="92"/>
      <c r="AI138" s="92"/>
      <c r="AJ138" s="92"/>
      <c r="AK138" s="92"/>
      <c r="AL138" s="92"/>
      <c r="AM138" s="92"/>
      <c r="AN138" s="92"/>
      <c r="AO138" s="92"/>
      <c r="AP138" s="92"/>
      <c r="AQ138" s="92"/>
      <c r="AR138" s="92"/>
      <c r="AS138" s="92"/>
      <c r="AT138" s="92"/>
      <c r="AU138" s="92"/>
      <c r="AV138" s="92"/>
      <c r="AW138" s="92"/>
      <c r="AX138" s="92"/>
      <c r="AY138" s="92"/>
      <c r="AZ138" s="92"/>
      <c r="BA138" s="92"/>
      <c r="BB138" s="92"/>
      <c r="BC138" s="92"/>
      <c r="BD138" s="92"/>
      <c r="BE138" s="92"/>
      <c r="BF138" s="92"/>
      <c r="BG138" s="92"/>
      <c r="BH138" s="92"/>
      <c r="BI138" s="92"/>
    </row>
    <row r="139" ht="9.75" customHeight="1">
      <c r="A139" s="92"/>
      <c r="B139" s="92"/>
      <c r="C139" s="92"/>
      <c r="D139" s="92"/>
      <c r="E139" s="92"/>
      <c r="F139" s="92"/>
      <c r="G139" s="92"/>
      <c r="H139" s="92"/>
      <c r="I139" s="92"/>
      <c r="J139" s="92"/>
      <c r="K139" s="92"/>
      <c r="L139" s="92"/>
      <c r="M139" s="92"/>
      <c r="N139" s="92"/>
      <c r="O139" s="92"/>
      <c r="P139" s="92"/>
      <c r="Q139" s="92"/>
      <c r="R139" s="92"/>
      <c r="S139" s="92"/>
      <c r="T139" s="92"/>
      <c r="U139" s="92"/>
      <c r="V139" s="92"/>
      <c r="W139" s="92"/>
      <c r="X139" s="92"/>
      <c r="Y139" s="92"/>
      <c r="Z139" s="92"/>
      <c r="AA139" s="92"/>
      <c r="AB139" s="92"/>
      <c r="AC139" s="92"/>
      <c r="AD139" s="92"/>
      <c r="AE139" s="92"/>
      <c r="AF139" s="92"/>
      <c r="AG139" s="92"/>
      <c r="AH139" s="92"/>
      <c r="AI139" s="92"/>
      <c r="AJ139" s="92"/>
      <c r="AK139" s="92"/>
      <c r="AL139" s="92"/>
      <c r="AM139" s="92"/>
      <c r="AN139" s="92"/>
      <c r="AO139" s="92"/>
      <c r="AP139" s="92"/>
      <c r="AQ139" s="92"/>
      <c r="AR139" s="92"/>
      <c r="AS139" s="92"/>
      <c r="AT139" s="92"/>
      <c r="AU139" s="92"/>
      <c r="AV139" s="92"/>
      <c r="AW139" s="92"/>
      <c r="AX139" s="92"/>
      <c r="AY139" s="92"/>
      <c r="AZ139" s="92"/>
      <c r="BA139" s="92"/>
      <c r="BB139" s="92"/>
      <c r="BC139" s="92"/>
      <c r="BD139" s="92"/>
      <c r="BE139" s="92"/>
      <c r="BF139" s="92"/>
      <c r="BG139" s="92"/>
      <c r="BH139" s="92"/>
      <c r="BI139" s="92"/>
    </row>
    <row r="140" ht="9.75" customHeight="1">
      <c r="A140" s="92"/>
      <c r="B140" s="92"/>
      <c r="C140" s="92"/>
      <c r="D140" s="92"/>
      <c r="E140" s="92"/>
      <c r="F140" s="92"/>
      <c r="G140" s="92"/>
      <c r="H140" s="92"/>
      <c r="I140" s="92"/>
      <c r="J140" s="92"/>
      <c r="K140" s="92"/>
      <c r="L140" s="92"/>
      <c r="M140" s="92"/>
      <c r="N140" s="92"/>
      <c r="O140" s="92"/>
      <c r="P140" s="92"/>
      <c r="Q140" s="92"/>
      <c r="R140" s="92"/>
      <c r="S140" s="92"/>
      <c r="T140" s="92"/>
      <c r="U140" s="92"/>
      <c r="V140" s="92"/>
      <c r="W140" s="92"/>
      <c r="X140" s="92"/>
      <c r="Y140" s="92"/>
      <c r="Z140" s="92"/>
      <c r="AA140" s="92"/>
      <c r="AB140" s="92"/>
      <c r="AC140" s="92"/>
      <c r="AD140" s="92"/>
      <c r="AE140" s="92"/>
      <c r="AF140" s="92"/>
      <c r="AG140" s="92"/>
      <c r="AH140" s="92"/>
      <c r="AI140" s="92"/>
      <c r="AJ140" s="92"/>
      <c r="AK140" s="92"/>
      <c r="AL140" s="92"/>
      <c r="AM140" s="92"/>
      <c r="AN140" s="92"/>
      <c r="AO140" s="92"/>
      <c r="AP140" s="92"/>
      <c r="AQ140" s="92"/>
      <c r="AR140" s="92"/>
      <c r="AS140" s="92"/>
      <c r="AT140" s="92"/>
      <c r="AU140" s="92"/>
      <c r="AV140" s="92"/>
      <c r="AW140" s="92"/>
      <c r="AX140" s="92"/>
      <c r="AY140" s="92"/>
      <c r="AZ140" s="92"/>
      <c r="BA140" s="92"/>
      <c r="BB140" s="92"/>
      <c r="BC140" s="92"/>
      <c r="BD140" s="92"/>
      <c r="BE140" s="92"/>
      <c r="BF140" s="92"/>
      <c r="BG140" s="92"/>
      <c r="BH140" s="92"/>
      <c r="BI140" s="92"/>
    </row>
    <row r="141" ht="9.75" customHeight="1">
      <c r="A141" s="92"/>
      <c r="B141" s="92"/>
      <c r="C141" s="92"/>
      <c r="D141" s="92"/>
      <c r="E141" s="92"/>
      <c r="F141" s="92"/>
      <c r="G141" s="92"/>
      <c r="H141" s="92"/>
      <c r="I141" s="92"/>
      <c r="J141" s="92"/>
      <c r="K141" s="92"/>
      <c r="L141" s="92"/>
      <c r="M141" s="92"/>
      <c r="N141" s="92"/>
      <c r="O141" s="92"/>
      <c r="P141" s="92"/>
      <c r="Q141" s="92"/>
      <c r="R141" s="92"/>
      <c r="S141" s="92"/>
      <c r="T141" s="92"/>
      <c r="U141" s="92"/>
      <c r="V141" s="92"/>
      <c r="W141" s="92"/>
      <c r="X141" s="92"/>
      <c r="Y141" s="92"/>
      <c r="Z141" s="92"/>
      <c r="AA141" s="92"/>
      <c r="AB141" s="92"/>
      <c r="AC141" s="92"/>
      <c r="AD141" s="92"/>
      <c r="AE141" s="92"/>
      <c r="AF141" s="92"/>
      <c r="AG141" s="92"/>
      <c r="AH141" s="92"/>
      <c r="AI141" s="92"/>
      <c r="AJ141" s="92"/>
      <c r="AK141" s="92"/>
      <c r="AL141" s="92"/>
      <c r="AM141" s="92"/>
      <c r="AN141" s="92"/>
      <c r="AO141" s="92"/>
      <c r="AP141" s="92"/>
      <c r="AQ141" s="92"/>
      <c r="AR141" s="92"/>
      <c r="AS141" s="92"/>
      <c r="AT141" s="92"/>
      <c r="AU141" s="92"/>
      <c r="AV141" s="92"/>
      <c r="AW141" s="92"/>
      <c r="AX141" s="92"/>
      <c r="AY141" s="92"/>
      <c r="AZ141" s="92"/>
      <c r="BA141" s="92"/>
      <c r="BB141" s="92"/>
      <c r="BC141" s="92"/>
      <c r="BD141" s="92"/>
      <c r="BE141" s="92"/>
      <c r="BF141" s="92"/>
      <c r="BG141" s="92"/>
      <c r="BH141" s="92"/>
      <c r="BI141" s="92"/>
    </row>
    <row r="142" ht="9.75" customHeight="1">
      <c r="A142" s="92"/>
      <c r="B142" s="92"/>
      <c r="C142" s="92"/>
      <c r="D142" s="92"/>
      <c r="E142" s="92"/>
      <c r="F142" s="92"/>
      <c r="G142" s="92"/>
      <c r="H142" s="92"/>
      <c r="I142" s="92"/>
      <c r="J142" s="92"/>
      <c r="K142" s="92"/>
      <c r="L142" s="92"/>
      <c r="M142" s="92"/>
      <c r="N142" s="92"/>
      <c r="O142" s="92"/>
      <c r="P142" s="92"/>
      <c r="Q142" s="92"/>
      <c r="R142" s="92"/>
      <c r="S142" s="92"/>
      <c r="T142" s="92"/>
      <c r="U142" s="92"/>
      <c r="V142" s="92"/>
      <c r="W142" s="92"/>
      <c r="X142" s="92"/>
      <c r="Y142" s="92"/>
      <c r="Z142" s="92"/>
      <c r="AA142" s="92"/>
      <c r="AB142" s="92"/>
      <c r="AC142" s="92"/>
      <c r="AD142" s="92"/>
      <c r="AE142" s="92"/>
      <c r="AF142" s="92"/>
      <c r="AG142" s="92"/>
      <c r="AH142" s="92"/>
      <c r="AI142" s="92"/>
      <c r="AJ142" s="92"/>
      <c r="AK142" s="92"/>
      <c r="AL142" s="92"/>
      <c r="AM142" s="92"/>
      <c r="AN142" s="92"/>
      <c r="AO142" s="92"/>
      <c r="AP142" s="92"/>
      <c r="AQ142" s="92"/>
      <c r="AR142" s="92"/>
      <c r="AS142" s="92"/>
      <c r="AT142" s="92"/>
      <c r="AU142" s="92"/>
      <c r="AV142" s="92"/>
      <c r="AW142" s="92"/>
      <c r="AX142" s="92"/>
      <c r="AY142" s="92"/>
      <c r="AZ142" s="92"/>
      <c r="BA142" s="92"/>
      <c r="BB142" s="92"/>
      <c r="BC142" s="92"/>
      <c r="BD142" s="92"/>
      <c r="BE142" s="92"/>
      <c r="BF142" s="92"/>
      <c r="BG142" s="92"/>
      <c r="BH142" s="92"/>
      <c r="BI142" s="92"/>
    </row>
    <row r="143" ht="9.75" customHeight="1">
      <c r="A143" s="92"/>
      <c r="B143" s="92"/>
      <c r="C143" s="92"/>
      <c r="D143" s="92"/>
      <c r="E143" s="92"/>
      <c r="F143" s="92"/>
      <c r="G143" s="92"/>
      <c r="H143" s="92"/>
      <c r="I143" s="92"/>
      <c r="J143" s="92"/>
      <c r="K143" s="92"/>
      <c r="L143" s="92"/>
      <c r="M143" s="92"/>
      <c r="N143" s="92"/>
      <c r="O143" s="92"/>
      <c r="P143" s="92"/>
      <c r="Q143" s="92"/>
      <c r="R143" s="92"/>
      <c r="S143" s="92"/>
      <c r="T143" s="92"/>
      <c r="U143" s="92"/>
      <c r="V143" s="92"/>
      <c r="W143" s="92"/>
      <c r="X143" s="92"/>
      <c r="Y143" s="92"/>
      <c r="Z143" s="92"/>
      <c r="AA143" s="92"/>
      <c r="AB143" s="92"/>
      <c r="AC143" s="92"/>
      <c r="AD143" s="92"/>
      <c r="AE143" s="92"/>
      <c r="AF143" s="92"/>
      <c r="AG143" s="92"/>
      <c r="AH143" s="92"/>
      <c r="AI143" s="92"/>
      <c r="AJ143" s="92"/>
      <c r="AK143" s="92"/>
      <c r="AL143" s="92"/>
      <c r="AM143" s="92"/>
      <c r="AN143" s="92"/>
      <c r="AO143" s="92"/>
      <c r="AP143" s="92"/>
      <c r="AQ143" s="92"/>
      <c r="AR143" s="92"/>
      <c r="AS143" s="92"/>
      <c r="AT143" s="92"/>
      <c r="AU143" s="92"/>
      <c r="AV143" s="92"/>
      <c r="AW143" s="92"/>
      <c r="AX143" s="92"/>
      <c r="AY143" s="92"/>
      <c r="AZ143" s="92"/>
      <c r="BA143" s="92"/>
      <c r="BB143" s="92"/>
      <c r="BC143" s="92"/>
      <c r="BD143" s="92"/>
      <c r="BE143" s="92"/>
      <c r="BF143" s="92"/>
      <c r="BG143" s="92"/>
      <c r="BH143" s="92"/>
      <c r="BI143" s="92"/>
    </row>
    <row r="144" ht="9.75" customHeight="1">
      <c r="A144" s="92"/>
      <c r="B144" s="92"/>
      <c r="C144" s="92"/>
      <c r="D144" s="92"/>
      <c r="E144" s="92"/>
      <c r="F144" s="92"/>
      <c r="G144" s="92"/>
      <c r="H144" s="92"/>
      <c r="I144" s="92"/>
      <c r="J144" s="92"/>
      <c r="K144" s="92"/>
      <c r="L144" s="92"/>
      <c r="M144" s="92"/>
      <c r="N144" s="92"/>
      <c r="O144" s="92"/>
      <c r="P144" s="92"/>
      <c r="Q144" s="92"/>
      <c r="R144" s="92"/>
      <c r="S144" s="92"/>
      <c r="T144" s="92"/>
      <c r="U144" s="92"/>
      <c r="V144" s="92"/>
      <c r="W144" s="92"/>
      <c r="X144" s="92"/>
      <c r="Y144" s="92"/>
      <c r="Z144" s="92"/>
      <c r="AA144" s="92"/>
      <c r="AB144" s="92"/>
      <c r="AC144" s="92"/>
      <c r="AD144" s="92"/>
      <c r="AE144" s="92"/>
      <c r="AF144" s="92"/>
      <c r="AG144" s="92"/>
      <c r="AH144" s="92"/>
      <c r="AI144" s="92"/>
      <c r="AJ144" s="92"/>
      <c r="AK144" s="92"/>
      <c r="AL144" s="92"/>
      <c r="AM144" s="92"/>
      <c r="AN144" s="92"/>
      <c r="AO144" s="92"/>
      <c r="AP144" s="92"/>
      <c r="AQ144" s="92"/>
      <c r="AR144" s="92"/>
      <c r="AS144" s="92"/>
      <c r="AT144" s="92"/>
      <c r="AU144" s="92"/>
      <c r="AV144" s="92"/>
      <c r="AW144" s="92"/>
      <c r="AX144" s="92"/>
      <c r="AY144" s="92"/>
      <c r="AZ144" s="92"/>
      <c r="BA144" s="92"/>
      <c r="BB144" s="92"/>
      <c r="BC144" s="92"/>
      <c r="BD144" s="92"/>
      <c r="BE144" s="92"/>
      <c r="BF144" s="92"/>
      <c r="BG144" s="92"/>
      <c r="BH144" s="92"/>
      <c r="BI144" s="92"/>
    </row>
    <row r="145" ht="9.75" customHeight="1">
      <c r="A145" s="92"/>
      <c r="B145" s="92"/>
      <c r="C145" s="92"/>
      <c r="D145" s="92"/>
      <c r="E145" s="92"/>
      <c r="F145" s="92"/>
      <c r="G145" s="92"/>
      <c r="H145" s="92"/>
      <c r="I145" s="92"/>
      <c r="J145" s="92"/>
      <c r="K145" s="92"/>
      <c r="L145" s="92"/>
      <c r="M145" s="92"/>
      <c r="N145" s="92"/>
      <c r="O145" s="92"/>
      <c r="P145" s="92"/>
      <c r="Q145" s="92"/>
      <c r="R145" s="92"/>
      <c r="S145" s="92"/>
      <c r="T145" s="92"/>
      <c r="U145" s="92"/>
      <c r="V145" s="92"/>
      <c r="W145" s="92"/>
      <c r="X145" s="92"/>
      <c r="Y145" s="92"/>
      <c r="Z145" s="92"/>
      <c r="AA145" s="92"/>
      <c r="AB145" s="92"/>
      <c r="AC145" s="92"/>
      <c r="AD145" s="92"/>
      <c r="AE145" s="92"/>
      <c r="AF145" s="92"/>
      <c r="AG145" s="92"/>
      <c r="AH145" s="92"/>
      <c r="AI145" s="92"/>
      <c r="AJ145" s="92"/>
      <c r="AK145" s="92"/>
      <c r="AL145" s="92"/>
      <c r="AM145" s="92"/>
      <c r="AN145" s="92"/>
      <c r="AO145" s="92"/>
      <c r="AP145" s="92"/>
      <c r="AQ145" s="92"/>
      <c r="AR145" s="92"/>
      <c r="AS145" s="92"/>
      <c r="AT145" s="92"/>
      <c r="AU145" s="92"/>
      <c r="AV145" s="92"/>
      <c r="AW145" s="92"/>
      <c r="AX145" s="92"/>
      <c r="AY145" s="92"/>
      <c r="AZ145" s="92"/>
      <c r="BA145" s="92"/>
      <c r="BB145" s="92"/>
      <c r="BC145" s="92"/>
      <c r="BD145" s="92"/>
      <c r="BE145" s="92"/>
      <c r="BF145" s="92"/>
      <c r="BG145" s="92"/>
      <c r="BH145" s="92"/>
      <c r="BI145" s="92"/>
    </row>
    <row r="146" ht="9.75" customHeight="1">
      <c r="A146" s="92"/>
      <c r="B146" s="92"/>
      <c r="C146" s="92"/>
      <c r="D146" s="92"/>
      <c r="E146" s="92"/>
      <c r="F146" s="92"/>
      <c r="G146" s="92"/>
      <c r="H146" s="92"/>
      <c r="I146" s="92"/>
      <c r="J146" s="92"/>
      <c r="K146" s="92"/>
      <c r="L146" s="92"/>
      <c r="M146" s="92"/>
      <c r="N146" s="92"/>
      <c r="O146" s="92"/>
      <c r="P146" s="92"/>
      <c r="Q146" s="92"/>
      <c r="R146" s="92"/>
      <c r="S146" s="92"/>
      <c r="T146" s="92"/>
      <c r="U146" s="92"/>
      <c r="V146" s="92"/>
      <c r="W146" s="92"/>
      <c r="X146" s="92"/>
      <c r="Y146" s="92"/>
      <c r="Z146" s="92"/>
      <c r="AA146" s="92"/>
      <c r="AB146" s="92"/>
      <c r="AC146" s="92"/>
      <c r="AD146" s="92"/>
      <c r="AE146" s="92"/>
      <c r="AF146" s="92"/>
      <c r="AG146" s="92"/>
      <c r="AH146" s="92"/>
      <c r="AI146" s="92"/>
      <c r="AJ146" s="92"/>
      <c r="AK146" s="92"/>
      <c r="AL146" s="92"/>
      <c r="AM146" s="92"/>
      <c r="AN146" s="92"/>
      <c r="AO146" s="92"/>
      <c r="AP146" s="92"/>
      <c r="AQ146" s="92"/>
      <c r="AR146" s="92"/>
      <c r="AS146" s="92"/>
      <c r="AT146" s="92"/>
      <c r="AU146" s="92"/>
      <c r="AV146" s="92"/>
      <c r="AW146" s="92"/>
      <c r="AX146" s="92"/>
      <c r="AY146" s="92"/>
      <c r="AZ146" s="92"/>
      <c r="BA146" s="92"/>
      <c r="BB146" s="92"/>
      <c r="BC146" s="92"/>
      <c r="BD146" s="92"/>
      <c r="BE146" s="92"/>
      <c r="BF146" s="92"/>
      <c r="BG146" s="92"/>
      <c r="BH146" s="92"/>
      <c r="BI146" s="92"/>
    </row>
    <row r="147" ht="9.75" customHeight="1">
      <c r="A147" s="92"/>
      <c r="B147" s="92"/>
      <c r="C147" s="92"/>
      <c r="D147" s="92"/>
      <c r="E147" s="92"/>
      <c r="F147" s="92"/>
      <c r="G147" s="92"/>
      <c r="H147" s="92"/>
      <c r="I147" s="92"/>
      <c r="J147" s="92"/>
      <c r="K147" s="92"/>
      <c r="L147" s="92"/>
      <c r="M147" s="92"/>
      <c r="N147" s="92"/>
      <c r="O147" s="92"/>
      <c r="P147" s="92"/>
      <c r="Q147" s="92"/>
      <c r="R147" s="92"/>
      <c r="S147" s="92"/>
      <c r="T147" s="92"/>
      <c r="U147" s="92"/>
      <c r="V147" s="92"/>
      <c r="W147" s="92"/>
      <c r="X147" s="92"/>
      <c r="Y147" s="92"/>
      <c r="Z147" s="92"/>
      <c r="AA147" s="92"/>
      <c r="AB147" s="92"/>
      <c r="AC147" s="92"/>
      <c r="AD147" s="92"/>
      <c r="AE147" s="92"/>
      <c r="AF147" s="92"/>
      <c r="AG147" s="92"/>
      <c r="AH147" s="92"/>
      <c r="AI147" s="92"/>
      <c r="AJ147" s="92"/>
      <c r="AK147" s="92"/>
      <c r="AL147" s="92"/>
      <c r="AM147" s="92"/>
      <c r="AN147" s="92"/>
      <c r="AO147" s="92"/>
      <c r="AP147" s="92"/>
      <c r="AQ147" s="92"/>
      <c r="AR147" s="92"/>
      <c r="AS147" s="92"/>
      <c r="AT147" s="92"/>
      <c r="AU147" s="92"/>
      <c r="AV147" s="92"/>
      <c r="AW147" s="92"/>
      <c r="AX147" s="92"/>
      <c r="AY147" s="92"/>
      <c r="AZ147" s="92"/>
      <c r="BA147" s="92"/>
      <c r="BB147" s="92"/>
      <c r="BC147" s="92"/>
      <c r="BD147" s="92"/>
      <c r="BE147" s="92"/>
      <c r="BF147" s="92"/>
      <c r="BG147" s="92"/>
      <c r="BH147" s="92"/>
      <c r="BI147" s="92"/>
    </row>
    <row r="148" ht="9.75" customHeight="1">
      <c r="A148" s="92"/>
      <c r="B148" s="92"/>
      <c r="C148" s="92"/>
      <c r="D148" s="92"/>
      <c r="E148" s="92"/>
      <c r="F148" s="92"/>
      <c r="G148" s="92"/>
      <c r="H148" s="92"/>
      <c r="I148" s="92"/>
      <c r="J148" s="92"/>
      <c r="K148" s="92"/>
      <c r="L148" s="92"/>
      <c r="M148" s="92"/>
      <c r="N148" s="92"/>
      <c r="O148" s="92"/>
      <c r="P148" s="92"/>
      <c r="Q148" s="92"/>
      <c r="R148" s="92"/>
      <c r="S148" s="92"/>
      <c r="T148" s="92"/>
      <c r="U148" s="92"/>
      <c r="V148" s="92"/>
      <c r="W148" s="92"/>
      <c r="X148" s="92"/>
      <c r="Y148" s="92"/>
      <c r="Z148" s="92"/>
      <c r="AA148" s="92"/>
      <c r="AB148" s="92"/>
      <c r="AC148" s="92"/>
      <c r="AD148" s="92"/>
      <c r="AE148" s="92"/>
      <c r="AF148" s="92"/>
      <c r="AG148" s="92"/>
      <c r="AH148" s="92"/>
      <c r="AI148" s="92"/>
      <c r="AJ148" s="92"/>
      <c r="AK148" s="92"/>
      <c r="AL148" s="92"/>
      <c r="AM148" s="92"/>
      <c r="AN148" s="92"/>
      <c r="AO148" s="92"/>
      <c r="AP148" s="92"/>
      <c r="AQ148" s="92"/>
      <c r="AR148" s="92"/>
      <c r="AS148" s="92"/>
      <c r="AT148" s="92"/>
      <c r="AU148" s="92"/>
      <c r="AV148" s="92"/>
      <c r="AW148" s="92"/>
      <c r="AX148" s="92"/>
      <c r="AY148" s="92"/>
      <c r="AZ148" s="92"/>
      <c r="BA148" s="92"/>
      <c r="BB148" s="92"/>
      <c r="BC148" s="92"/>
      <c r="BD148" s="92"/>
      <c r="BE148" s="92"/>
      <c r="BF148" s="92"/>
      <c r="BG148" s="92"/>
      <c r="BH148" s="92"/>
      <c r="BI148" s="92"/>
    </row>
    <row r="149" ht="9.75" customHeight="1">
      <c r="A149" s="92"/>
      <c r="B149" s="92"/>
      <c r="C149" s="92"/>
      <c r="D149" s="92"/>
      <c r="E149" s="92"/>
      <c r="F149" s="92"/>
      <c r="G149" s="92"/>
      <c r="H149" s="92"/>
      <c r="I149" s="92"/>
      <c r="J149" s="92"/>
      <c r="K149" s="92"/>
      <c r="L149" s="92"/>
      <c r="M149" s="92"/>
      <c r="N149" s="92"/>
      <c r="O149" s="92"/>
      <c r="P149" s="92"/>
      <c r="Q149" s="92"/>
      <c r="R149" s="92"/>
      <c r="S149" s="92"/>
      <c r="T149" s="92"/>
      <c r="U149" s="92"/>
      <c r="V149" s="92"/>
      <c r="W149" s="92"/>
      <c r="X149" s="92"/>
      <c r="Y149" s="92"/>
      <c r="Z149" s="92"/>
      <c r="AA149" s="92"/>
      <c r="AB149" s="92"/>
      <c r="AC149" s="92"/>
      <c r="AD149" s="92"/>
      <c r="AE149" s="92"/>
      <c r="AF149" s="92"/>
      <c r="AG149" s="92"/>
      <c r="AH149" s="92"/>
      <c r="AI149" s="92"/>
      <c r="AJ149" s="92"/>
      <c r="AK149" s="92"/>
      <c r="AL149" s="92"/>
      <c r="AM149" s="92"/>
      <c r="AN149" s="92"/>
      <c r="AO149" s="92"/>
      <c r="AP149" s="92"/>
      <c r="AQ149" s="92"/>
      <c r="AR149" s="92"/>
      <c r="AS149" s="92"/>
      <c r="AT149" s="92"/>
      <c r="AU149" s="92"/>
      <c r="AV149" s="92"/>
      <c r="AW149" s="92"/>
      <c r="AX149" s="92"/>
      <c r="AY149" s="92"/>
      <c r="AZ149" s="92"/>
      <c r="BA149" s="92"/>
      <c r="BB149" s="92"/>
      <c r="BC149" s="92"/>
      <c r="BD149" s="92"/>
      <c r="BE149" s="92"/>
      <c r="BF149" s="92"/>
      <c r="BG149" s="92"/>
      <c r="BH149" s="92"/>
      <c r="BI149" s="92"/>
    </row>
    <row r="150" ht="9.75" customHeight="1">
      <c r="A150" s="92"/>
      <c r="B150" s="92"/>
      <c r="C150" s="92"/>
      <c r="D150" s="92"/>
      <c r="E150" s="92"/>
      <c r="F150" s="92"/>
      <c r="G150" s="92"/>
      <c r="H150" s="92"/>
      <c r="I150" s="92"/>
      <c r="J150" s="92"/>
      <c r="K150" s="92"/>
      <c r="L150" s="92"/>
      <c r="M150" s="92"/>
      <c r="N150" s="92"/>
      <c r="O150" s="92"/>
      <c r="P150" s="92"/>
      <c r="Q150" s="92"/>
      <c r="R150" s="92"/>
      <c r="S150" s="92"/>
      <c r="T150" s="92"/>
      <c r="U150" s="92"/>
      <c r="V150" s="92"/>
      <c r="W150" s="92"/>
      <c r="X150" s="92"/>
      <c r="Y150" s="92"/>
      <c r="Z150" s="92"/>
      <c r="AA150" s="92"/>
      <c r="AB150" s="92"/>
      <c r="AC150" s="92"/>
      <c r="AD150" s="92"/>
      <c r="AE150" s="92"/>
      <c r="AF150" s="92"/>
      <c r="AG150" s="92"/>
      <c r="AH150" s="92"/>
      <c r="AI150" s="92"/>
      <c r="AJ150" s="92"/>
      <c r="AK150" s="92"/>
      <c r="AL150" s="92"/>
      <c r="AM150" s="92"/>
      <c r="AN150" s="92"/>
      <c r="AO150" s="92"/>
      <c r="AP150" s="92"/>
      <c r="AQ150" s="92"/>
      <c r="AR150" s="92"/>
      <c r="AS150" s="92"/>
      <c r="AT150" s="92"/>
      <c r="AU150" s="92"/>
      <c r="AV150" s="92"/>
      <c r="AW150" s="92"/>
      <c r="AX150" s="92"/>
      <c r="AY150" s="92"/>
      <c r="AZ150" s="92"/>
      <c r="BA150" s="92"/>
      <c r="BB150" s="92"/>
      <c r="BC150" s="92"/>
      <c r="BD150" s="92"/>
      <c r="BE150" s="92"/>
      <c r="BF150" s="92"/>
      <c r="BG150" s="92"/>
      <c r="BH150" s="92"/>
      <c r="BI150" s="92"/>
    </row>
    <row r="151" ht="9.75" customHeight="1">
      <c r="A151" s="92"/>
      <c r="B151" s="92"/>
      <c r="C151" s="92"/>
      <c r="D151" s="92"/>
      <c r="E151" s="92"/>
      <c r="F151" s="92"/>
      <c r="G151" s="92"/>
      <c r="H151" s="92"/>
      <c r="I151" s="92"/>
      <c r="J151" s="92"/>
      <c r="K151" s="92"/>
      <c r="L151" s="92"/>
      <c r="M151" s="92"/>
      <c r="N151" s="92"/>
      <c r="O151" s="92"/>
      <c r="P151" s="92"/>
      <c r="Q151" s="92"/>
      <c r="R151" s="92"/>
      <c r="S151" s="92"/>
      <c r="T151" s="92"/>
      <c r="U151" s="92"/>
      <c r="V151" s="92"/>
      <c r="W151" s="92"/>
      <c r="X151" s="92"/>
      <c r="Y151" s="92"/>
      <c r="Z151" s="92"/>
      <c r="AA151" s="92"/>
      <c r="AB151" s="92"/>
      <c r="AC151" s="92"/>
      <c r="AD151" s="92"/>
      <c r="AE151" s="92"/>
      <c r="AF151" s="92"/>
      <c r="AG151" s="92"/>
      <c r="AH151" s="92"/>
      <c r="AI151" s="92"/>
      <c r="AJ151" s="92"/>
      <c r="AK151" s="92"/>
      <c r="AL151" s="92"/>
      <c r="AM151" s="92"/>
      <c r="AN151" s="92"/>
      <c r="AO151" s="92"/>
      <c r="AP151" s="92"/>
      <c r="AQ151" s="92"/>
      <c r="AR151" s="92"/>
      <c r="AS151" s="92"/>
      <c r="AT151" s="92"/>
      <c r="AU151" s="92"/>
      <c r="AV151" s="92"/>
      <c r="AW151" s="92"/>
      <c r="AX151" s="92"/>
      <c r="AY151" s="92"/>
      <c r="AZ151" s="92"/>
      <c r="BA151" s="92"/>
      <c r="BB151" s="92"/>
      <c r="BC151" s="92"/>
      <c r="BD151" s="92"/>
      <c r="BE151" s="92"/>
      <c r="BF151" s="92"/>
      <c r="BG151" s="92"/>
      <c r="BH151" s="92"/>
      <c r="BI151" s="92"/>
    </row>
    <row r="152" ht="9.75" customHeight="1">
      <c r="A152" s="92"/>
      <c r="B152" s="92"/>
      <c r="C152" s="92"/>
      <c r="D152" s="92"/>
      <c r="E152" s="92"/>
      <c r="F152" s="92"/>
      <c r="G152" s="92"/>
      <c r="H152" s="92"/>
      <c r="I152" s="92"/>
      <c r="J152" s="92"/>
      <c r="K152" s="92"/>
      <c r="L152" s="92"/>
      <c r="M152" s="92"/>
      <c r="N152" s="92"/>
      <c r="O152" s="92"/>
      <c r="P152" s="92"/>
      <c r="Q152" s="92"/>
      <c r="R152" s="92"/>
      <c r="S152" s="92"/>
      <c r="T152" s="92"/>
      <c r="U152" s="92"/>
      <c r="V152" s="92"/>
      <c r="W152" s="92"/>
      <c r="X152" s="92"/>
      <c r="Y152" s="92"/>
      <c r="Z152" s="92"/>
      <c r="AA152" s="92"/>
      <c r="AB152" s="92"/>
      <c r="AC152" s="92"/>
      <c r="AD152" s="92"/>
      <c r="AE152" s="92"/>
      <c r="AF152" s="92"/>
      <c r="AG152" s="92"/>
      <c r="AH152" s="92"/>
      <c r="AI152" s="92"/>
      <c r="AJ152" s="92"/>
      <c r="AK152" s="92"/>
      <c r="AL152" s="92"/>
      <c r="AM152" s="92"/>
      <c r="AN152" s="92"/>
      <c r="AO152" s="92"/>
      <c r="AP152" s="92"/>
      <c r="AQ152" s="92"/>
      <c r="AR152" s="92"/>
      <c r="AS152" s="92"/>
      <c r="AT152" s="92"/>
      <c r="AU152" s="92"/>
      <c r="AV152" s="92"/>
      <c r="AW152" s="92"/>
      <c r="AX152" s="92"/>
      <c r="AY152" s="92"/>
      <c r="AZ152" s="92"/>
      <c r="BA152" s="92"/>
      <c r="BB152" s="92"/>
      <c r="BC152" s="92"/>
      <c r="BD152" s="92"/>
      <c r="BE152" s="92"/>
      <c r="BF152" s="92"/>
      <c r="BG152" s="92"/>
      <c r="BH152" s="92"/>
      <c r="BI152" s="92"/>
    </row>
    <row r="153" ht="9.75" customHeight="1">
      <c r="A153" s="92"/>
      <c r="B153" s="92"/>
      <c r="C153" s="92"/>
      <c r="D153" s="92"/>
      <c r="E153" s="92"/>
      <c r="F153" s="92"/>
      <c r="G153" s="92"/>
      <c r="H153" s="92"/>
      <c r="I153" s="92"/>
      <c r="J153" s="92"/>
      <c r="K153" s="92"/>
      <c r="L153" s="92"/>
      <c r="M153" s="92"/>
      <c r="N153" s="92"/>
      <c r="O153" s="92"/>
      <c r="P153" s="92"/>
      <c r="Q153" s="92"/>
      <c r="R153" s="92"/>
      <c r="S153" s="92"/>
      <c r="T153" s="92"/>
      <c r="U153" s="92"/>
      <c r="V153" s="92"/>
      <c r="W153" s="92"/>
      <c r="X153" s="92"/>
      <c r="Y153" s="92"/>
      <c r="Z153" s="92"/>
      <c r="AA153" s="92"/>
      <c r="AB153" s="92"/>
      <c r="AC153" s="92"/>
      <c r="AD153" s="92"/>
      <c r="AE153" s="92"/>
      <c r="AF153" s="92"/>
      <c r="AG153" s="92"/>
      <c r="AH153" s="92"/>
      <c r="AI153" s="92"/>
      <c r="AJ153" s="92"/>
      <c r="AK153" s="92"/>
      <c r="AL153" s="92"/>
      <c r="AM153" s="92"/>
      <c r="AN153" s="92"/>
      <c r="AO153" s="92"/>
      <c r="AP153" s="92"/>
      <c r="AQ153" s="92"/>
      <c r="AR153" s="92"/>
      <c r="AS153" s="92"/>
      <c r="AT153" s="92"/>
      <c r="AU153" s="92"/>
      <c r="AV153" s="92"/>
      <c r="AW153" s="92"/>
      <c r="AX153" s="92"/>
      <c r="AY153" s="92"/>
      <c r="AZ153" s="92"/>
      <c r="BA153" s="92"/>
      <c r="BB153" s="92"/>
      <c r="BC153" s="92"/>
      <c r="BD153" s="92"/>
      <c r="BE153" s="92"/>
      <c r="BF153" s="92"/>
      <c r="BG153" s="92"/>
      <c r="BH153" s="92"/>
      <c r="BI153" s="92"/>
    </row>
    <row r="154" ht="9.75" customHeight="1">
      <c r="A154" s="92"/>
      <c r="B154" s="92"/>
      <c r="C154" s="92"/>
      <c r="D154" s="92"/>
      <c r="E154" s="92"/>
      <c r="F154" s="92"/>
      <c r="G154" s="92"/>
      <c r="H154" s="92"/>
      <c r="I154" s="92"/>
      <c r="J154" s="92"/>
      <c r="K154" s="92"/>
      <c r="L154" s="92"/>
      <c r="M154" s="92"/>
      <c r="N154" s="92"/>
      <c r="O154" s="92"/>
      <c r="P154" s="92"/>
      <c r="Q154" s="92"/>
      <c r="R154" s="92"/>
      <c r="S154" s="92"/>
      <c r="T154" s="92"/>
      <c r="U154" s="92"/>
      <c r="V154" s="92"/>
      <c r="W154" s="92"/>
      <c r="X154" s="92"/>
      <c r="Y154" s="92"/>
      <c r="Z154" s="92"/>
      <c r="AA154" s="92"/>
      <c r="AB154" s="92"/>
      <c r="AC154" s="92"/>
      <c r="AD154" s="92"/>
      <c r="AE154" s="92"/>
      <c r="AF154" s="92"/>
      <c r="AG154" s="92"/>
      <c r="AH154" s="92"/>
      <c r="AI154" s="92"/>
      <c r="AJ154" s="92"/>
      <c r="AK154" s="92"/>
      <c r="AL154" s="92"/>
      <c r="AM154" s="92"/>
      <c r="AN154" s="92"/>
      <c r="AO154" s="92"/>
      <c r="AP154" s="92"/>
      <c r="AQ154" s="92"/>
      <c r="AR154" s="92"/>
      <c r="AS154" s="92"/>
      <c r="AT154" s="92"/>
      <c r="AU154" s="92"/>
      <c r="AV154" s="92"/>
      <c r="AW154" s="92"/>
      <c r="AX154" s="92"/>
      <c r="AY154" s="92"/>
      <c r="AZ154" s="92"/>
      <c r="BA154" s="92"/>
      <c r="BB154" s="92"/>
      <c r="BC154" s="92"/>
      <c r="BD154" s="92"/>
      <c r="BE154" s="92"/>
      <c r="BF154" s="92"/>
      <c r="BG154" s="92"/>
      <c r="BH154" s="92"/>
      <c r="BI154" s="92"/>
    </row>
    <row r="155" ht="9.75" customHeight="1">
      <c r="A155" s="92"/>
      <c r="B155" s="92"/>
      <c r="C155" s="92"/>
      <c r="D155" s="92"/>
      <c r="E155" s="92"/>
      <c r="F155" s="92"/>
      <c r="G155" s="92"/>
      <c r="H155" s="92"/>
      <c r="I155" s="92"/>
      <c r="J155" s="92"/>
      <c r="K155" s="92"/>
      <c r="L155" s="92"/>
      <c r="M155" s="92"/>
      <c r="N155" s="92"/>
      <c r="O155" s="92"/>
      <c r="P155" s="92"/>
      <c r="Q155" s="92"/>
      <c r="R155" s="92"/>
      <c r="S155" s="92"/>
      <c r="T155" s="92"/>
      <c r="U155" s="92"/>
      <c r="V155" s="92"/>
      <c r="W155" s="92"/>
      <c r="X155" s="92"/>
      <c r="Y155" s="92"/>
      <c r="Z155" s="92"/>
      <c r="AA155" s="92"/>
      <c r="AB155" s="92"/>
      <c r="AC155" s="92"/>
      <c r="AD155" s="92"/>
      <c r="AE155" s="92"/>
      <c r="AF155" s="92"/>
      <c r="AG155" s="92"/>
      <c r="AH155" s="92"/>
      <c r="AI155" s="92"/>
      <c r="AJ155" s="92"/>
      <c r="AK155" s="92"/>
      <c r="AL155" s="92"/>
      <c r="AM155" s="92"/>
      <c r="AN155" s="92"/>
      <c r="AO155" s="92"/>
      <c r="AP155" s="92"/>
      <c r="AQ155" s="92"/>
      <c r="AR155" s="92"/>
      <c r="AS155" s="92"/>
      <c r="AT155" s="92"/>
      <c r="AU155" s="92"/>
      <c r="AV155" s="92"/>
      <c r="AW155" s="92"/>
      <c r="AX155" s="92"/>
      <c r="AY155" s="92"/>
      <c r="AZ155" s="92"/>
      <c r="BA155" s="92"/>
      <c r="BB155" s="92"/>
      <c r="BC155" s="92"/>
      <c r="BD155" s="92"/>
      <c r="BE155" s="92"/>
      <c r="BF155" s="92"/>
      <c r="BG155" s="92"/>
      <c r="BH155" s="92"/>
      <c r="BI155" s="92"/>
    </row>
    <row r="156" ht="9.75" customHeight="1">
      <c r="A156" s="92"/>
      <c r="B156" s="92"/>
      <c r="C156" s="92"/>
      <c r="D156" s="92"/>
      <c r="E156" s="92"/>
      <c r="F156" s="92"/>
      <c r="G156" s="92"/>
      <c r="H156" s="92"/>
      <c r="I156" s="92"/>
      <c r="J156" s="92"/>
      <c r="K156" s="92"/>
      <c r="L156" s="92"/>
      <c r="M156" s="92"/>
      <c r="N156" s="92"/>
      <c r="O156" s="92"/>
      <c r="P156" s="92"/>
      <c r="Q156" s="92"/>
      <c r="R156" s="92"/>
      <c r="S156" s="92"/>
      <c r="T156" s="92"/>
      <c r="U156" s="92"/>
      <c r="V156" s="92"/>
      <c r="W156" s="92"/>
      <c r="X156" s="92"/>
      <c r="Y156" s="92"/>
      <c r="Z156" s="92"/>
      <c r="AA156" s="92"/>
      <c r="AB156" s="92"/>
      <c r="AC156" s="92"/>
      <c r="AD156" s="92"/>
      <c r="AE156" s="92"/>
      <c r="AF156" s="92"/>
      <c r="AG156" s="92"/>
      <c r="AH156" s="92"/>
      <c r="AI156" s="92"/>
      <c r="AJ156" s="92"/>
      <c r="AK156" s="92"/>
      <c r="AL156" s="92"/>
      <c r="AM156" s="92"/>
      <c r="AN156" s="92"/>
      <c r="AO156" s="92"/>
      <c r="AP156" s="92"/>
      <c r="AQ156" s="92"/>
      <c r="AR156" s="92"/>
      <c r="AS156" s="92"/>
      <c r="AT156" s="92"/>
      <c r="AU156" s="92"/>
      <c r="AV156" s="92"/>
      <c r="AW156" s="92"/>
      <c r="AX156" s="92"/>
      <c r="AY156" s="92"/>
      <c r="AZ156" s="92"/>
      <c r="BA156" s="92"/>
      <c r="BB156" s="92"/>
      <c r="BC156" s="92"/>
      <c r="BD156" s="92"/>
      <c r="BE156" s="92"/>
      <c r="BF156" s="92"/>
      <c r="BG156" s="92"/>
      <c r="BH156" s="92"/>
      <c r="BI156" s="92"/>
    </row>
    <row r="157" ht="9.75" customHeight="1">
      <c r="A157" s="92"/>
      <c r="B157" s="92"/>
      <c r="C157" s="92"/>
      <c r="D157" s="92"/>
      <c r="E157" s="92"/>
      <c r="F157" s="92"/>
      <c r="G157" s="92"/>
      <c r="H157" s="92"/>
      <c r="I157" s="92"/>
      <c r="J157" s="92"/>
      <c r="K157" s="92"/>
      <c r="L157" s="92"/>
      <c r="M157" s="92"/>
      <c r="N157" s="92"/>
      <c r="O157" s="92"/>
      <c r="P157" s="92"/>
      <c r="Q157" s="92"/>
      <c r="R157" s="92"/>
      <c r="S157" s="92"/>
      <c r="T157" s="92"/>
      <c r="U157" s="92"/>
      <c r="V157" s="92"/>
      <c r="W157" s="92"/>
      <c r="X157" s="92"/>
      <c r="Y157" s="92"/>
      <c r="Z157" s="92"/>
      <c r="AA157" s="92"/>
      <c r="AB157" s="92"/>
      <c r="AC157" s="92"/>
      <c r="AD157" s="92"/>
      <c r="AE157" s="92"/>
      <c r="AF157" s="92"/>
      <c r="AG157" s="92"/>
      <c r="AH157" s="92"/>
      <c r="AI157" s="92"/>
      <c r="AJ157" s="92"/>
      <c r="AK157" s="92"/>
      <c r="AL157" s="92"/>
      <c r="AM157" s="92"/>
      <c r="AN157" s="92"/>
      <c r="AO157" s="92"/>
      <c r="AP157" s="92"/>
      <c r="AQ157" s="92"/>
      <c r="AR157" s="92"/>
      <c r="AS157" s="92"/>
      <c r="AT157" s="92"/>
      <c r="AU157" s="92"/>
      <c r="AV157" s="92"/>
      <c r="AW157" s="92"/>
      <c r="AX157" s="92"/>
      <c r="AY157" s="92"/>
      <c r="AZ157" s="92"/>
      <c r="BA157" s="92"/>
      <c r="BB157" s="92"/>
      <c r="BC157" s="92"/>
      <c r="BD157" s="92"/>
      <c r="BE157" s="92"/>
      <c r="BF157" s="92"/>
      <c r="BG157" s="92"/>
      <c r="BH157" s="92"/>
      <c r="BI157" s="92"/>
    </row>
    <row r="158" ht="9.75" customHeight="1">
      <c r="A158" s="92"/>
      <c r="B158" s="92"/>
      <c r="C158" s="92"/>
      <c r="D158" s="92"/>
      <c r="E158" s="92"/>
      <c r="F158" s="92"/>
      <c r="G158" s="92"/>
      <c r="H158" s="92"/>
      <c r="I158" s="92"/>
      <c r="J158" s="92"/>
      <c r="K158" s="92"/>
      <c r="L158" s="92"/>
      <c r="M158" s="92"/>
      <c r="N158" s="92"/>
      <c r="O158" s="92"/>
      <c r="P158" s="92"/>
      <c r="Q158" s="92"/>
      <c r="R158" s="92"/>
      <c r="S158" s="92"/>
      <c r="T158" s="92"/>
      <c r="U158" s="92"/>
      <c r="V158" s="92"/>
      <c r="W158" s="92"/>
      <c r="X158" s="92"/>
      <c r="Y158" s="92"/>
      <c r="Z158" s="92"/>
      <c r="AA158" s="92"/>
      <c r="AB158" s="92"/>
      <c r="AC158" s="92"/>
      <c r="AD158" s="92"/>
      <c r="AE158" s="92"/>
      <c r="AF158" s="92"/>
      <c r="AG158" s="92"/>
      <c r="AH158" s="92"/>
      <c r="AI158" s="92"/>
      <c r="AJ158" s="92"/>
      <c r="AK158" s="92"/>
      <c r="AL158" s="92"/>
      <c r="AM158" s="92"/>
      <c r="AN158" s="92"/>
      <c r="AO158" s="92"/>
      <c r="AP158" s="92"/>
      <c r="AQ158" s="92"/>
      <c r="AR158" s="92"/>
      <c r="AS158" s="92"/>
      <c r="AT158" s="92"/>
      <c r="AU158" s="92"/>
      <c r="AV158" s="92"/>
      <c r="AW158" s="92"/>
      <c r="AX158" s="92"/>
      <c r="AY158" s="92"/>
      <c r="AZ158" s="92"/>
      <c r="BA158" s="92"/>
      <c r="BB158" s="92"/>
      <c r="BC158" s="92"/>
      <c r="BD158" s="92"/>
      <c r="BE158" s="92"/>
      <c r="BF158" s="92"/>
      <c r="BG158" s="92"/>
      <c r="BH158" s="92"/>
      <c r="BI158" s="92"/>
    </row>
    <row r="159" ht="9.75" customHeight="1">
      <c r="A159" s="92"/>
      <c r="B159" s="92"/>
      <c r="C159" s="92"/>
      <c r="D159" s="92"/>
      <c r="E159" s="92"/>
      <c r="F159" s="92"/>
      <c r="G159" s="92"/>
      <c r="H159" s="92"/>
      <c r="I159" s="92"/>
      <c r="J159" s="92"/>
      <c r="K159" s="92"/>
      <c r="L159" s="92"/>
      <c r="M159" s="92"/>
      <c r="N159" s="92"/>
      <c r="O159" s="92"/>
      <c r="P159" s="92"/>
      <c r="Q159" s="92"/>
      <c r="R159" s="92"/>
      <c r="S159" s="92"/>
      <c r="T159" s="92"/>
      <c r="U159" s="92"/>
      <c r="V159" s="92"/>
      <c r="W159" s="92"/>
      <c r="X159" s="92"/>
      <c r="Y159" s="92"/>
      <c r="Z159" s="92"/>
      <c r="AA159" s="92"/>
      <c r="AB159" s="92"/>
      <c r="AC159" s="92"/>
      <c r="AD159" s="92"/>
      <c r="AE159" s="92"/>
      <c r="AF159" s="92"/>
      <c r="AG159" s="92"/>
      <c r="AH159" s="92"/>
      <c r="AI159" s="92"/>
      <c r="AJ159" s="92"/>
      <c r="AK159" s="92"/>
      <c r="AL159" s="92"/>
      <c r="AM159" s="92"/>
      <c r="AN159" s="92"/>
      <c r="AO159" s="92"/>
      <c r="AP159" s="92"/>
      <c r="AQ159" s="92"/>
      <c r="AR159" s="92"/>
      <c r="AS159" s="92"/>
      <c r="AT159" s="92"/>
      <c r="AU159" s="92"/>
      <c r="AV159" s="92"/>
      <c r="AW159" s="92"/>
      <c r="AX159" s="92"/>
      <c r="AY159" s="92"/>
      <c r="AZ159" s="92"/>
      <c r="BA159" s="92"/>
      <c r="BB159" s="92"/>
      <c r="BC159" s="92"/>
      <c r="BD159" s="92"/>
      <c r="BE159" s="92"/>
      <c r="BF159" s="92"/>
      <c r="BG159" s="92"/>
      <c r="BH159" s="92"/>
      <c r="BI159" s="92"/>
    </row>
    <row r="160" ht="9.75" customHeight="1">
      <c r="A160" s="92"/>
      <c r="B160" s="92"/>
      <c r="C160" s="92"/>
      <c r="D160" s="92"/>
      <c r="E160" s="92"/>
      <c r="F160" s="92"/>
      <c r="G160" s="92"/>
      <c r="H160" s="92"/>
      <c r="I160" s="92"/>
      <c r="J160" s="92"/>
      <c r="K160" s="92"/>
      <c r="L160" s="92"/>
      <c r="M160" s="92"/>
      <c r="N160" s="92"/>
      <c r="O160" s="92"/>
      <c r="P160" s="92"/>
      <c r="Q160" s="92"/>
      <c r="R160" s="92"/>
      <c r="S160" s="92"/>
      <c r="T160" s="92"/>
      <c r="U160" s="92"/>
      <c r="V160" s="92"/>
      <c r="W160" s="92"/>
      <c r="X160" s="92"/>
      <c r="Y160" s="92"/>
      <c r="Z160" s="92"/>
      <c r="AA160" s="92"/>
      <c r="AB160" s="92"/>
      <c r="AC160" s="92"/>
      <c r="AD160" s="92"/>
      <c r="AE160" s="92"/>
      <c r="AF160" s="92"/>
      <c r="AG160" s="92"/>
      <c r="AH160" s="92"/>
      <c r="AI160" s="92"/>
      <c r="AJ160" s="92"/>
      <c r="AK160" s="92"/>
      <c r="AL160" s="92"/>
      <c r="AM160" s="92"/>
      <c r="AN160" s="92"/>
      <c r="AO160" s="92"/>
      <c r="AP160" s="92"/>
      <c r="AQ160" s="92"/>
      <c r="AR160" s="92"/>
      <c r="AS160" s="92"/>
      <c r="AT160" s="92"/>
      <c r="AU160" s="92"/>
      <c r="AV160" s="92"/>
      <c r="AW160" s="92"/>
      <c r="AX160" s="92"/>
      <c r="AY160" s="92"/>
      <c r="AZ160" s="92"/>
      <c r="BA160" s="92"/>
      <c r="BB160" s="92"/>
      <c r="BC160" s="92"/>
      <c r="BD160" s="92"/>
      <c r="BE160" s="92"/>
      <c r="BF160" s="92"/>
      <c r="BG160" s="92"/>
      <c r="BH160" s="92"/>
      <c r="BI160" s="92"/>
    </row>
    <row r="161" ht="9.75" customHeight="1">
      <c r="A161" s="92"/>
      <c r="B161" s="92"/>
      <c r="C161" s="92"/>
      <c r="D161" s="92"/>
      <c r="E161" s="92"/>
      <c r="F161" s="92"/>
      <c r="G161" s="92"/>
      <c r="H161" s="92"/>
      <c r="I161" s="92"/>
      <c r="J161" s="92"/>
      <c r="K161" s="92"/>
      <c r="L161" s="92"/>
      <c r="M161" s="92"/>
      <c r="N161" s="92"/>
      <c r="O161" s="92"/>
      <c r="P161" s="92"/>
      <c r="Q161" s="92"/>
      <c r="R161" s="92"/>
      <c r="S161" s="92"/>
      <c r="T161" s="92"/>
      <c r="U161" s="92"/>
      <c r="V161" s="92"/>
      <c r="W161" s="92"/>
      <c r="X161" s="92"/>
      <c r="Y161" s="92"/>
      <c r="Z161" s="92"/>
      <c r="AA161" s="92"/>
      <c r="AB161" s="92"/>
      <c r="AC161" s="92"/>
      <c r="AD161" s="92"/>
      <c r="AE161" s="92"/>
      <c r="AF161" s="92"/>
      <c r="AG161" s="92"/>
      <c r="AH161" s="92"/>
      <c r="AI161" s="92"/>
      <c r="AJ161" s="92"/>
      <c r="AK161" s="92"/>
      <c r="AL161" s="92"/>
      <c r="AM161" s="92"/>
      <c r="AN161" s="92"/>
      <c r="AO161" s="92"/>
      <c r="AP161" s="92"/>
      <c r="AQ161" s="92"/>
      <c r="AR161" s="92"/>
      <c r="AS161" s="92"/>
      <c r="AT161" s="92"/>
      <c r="AU161" s="92"/>
      <c r="AV161" s="92"/>
      <c r="AW161" s="92"/>
      <c r="AX161" s="92"/>
      <c r="AY161" s="92"/>
      <c r="AZ161" s="92"/>
      <c r="BA161" s="92"/>
      <c r="BB161" s="92"/>
      <c r="BC161" s="92"/>
      <c r="BD161" s="92"/>
      <c r="BE161" s="92"/>
      <c r="BF161" s="92"/>
      <c r="BG161" s="92"/>
      <c r="BH161" s="92"/>
      <c r="BI161" s="92"/>
    </row>
    <row r="162" ht="9.75" customHeight="1">
      <c r="A162" s="92"/>
      <c r="B162" s="92"/>
      <c r="C162" s="92"/>
      <c r="D162" s="92"/>
      <c r="E162" s="92"/>
      <c r="F162" s="92"/>
      <c r="G162" s="92"/>
      <c r="H162" s="92"/>
      <c r="I162" s="92"/>
      <c r="J162" s="92"/>
      <c r="K162" s="92"/>
      <c r="L162" s="92"/>
      <c r="M162" s="92"/>
      <c r="N162" s="92"/>
      <c r="O162" s="92"/>
      <c r="P162" s="92"/>
      <c r="Q162" s="92"/>
      <c r="R162" s="92"/>
      <c r="S162" s="92"/>
      <c r="T162" s="92"/>
      <c r="U162" s="92"/>
      <c r="V162" s="92"/>
      <c r="W162" s="92"/>
      <c r="X162" s="92"/>
      <c r="Y162" s="92"/>
      <c r="Z162" s="92"/>
      <c r="AA162" s="92"/>
      <c r="AB162" s="92"/>
      <c r="AC162" s="92"/>
      <c r="AD162" s="92"/>
      <c r="AE162" s="92"/>
      <c r="AF162" s="92"/>
      <c r="AG162" s="92"/>
      <c r="AH162" s="92"/>
      <c r="AI162" s="92"/>
      <c r="AJ162" s="92"/>
      <c r="AK162" s="92"/>
      <c r="AL162" s="92"/>
      <c r="AM162" s="92"/>
      <c r="AN162" s="92"/>
      <c r="AO162" s="92"/>
      <c r="AP162" s="92"/>
      <c r="AQ162" s="92"/>
      <c r="AR162" s="92"/>
      <c r="AS162" s="92"/>
      <c r="AT162" s="92"/>
      <c r="AU162" s="92"/>
      <c r="AV162" s="92"/>
      <c r="AW162" s="92"/>
      <c r="AX162" s="92"/>
      <c r="AY162" s="92"/>
      <c r="AZ162" s="92"/>
      <c r="BA162" s="92"/>
      <c r="BB162" s="92"/>
      <c r="BC162" s="92"/>
      <c r="BD162" s="92"/>
      <c r="BE162" s="92"/>
      <c r="BF162" s="92"/>
      <c r="BG162" s="92"/>
      <c r="BH162" s="92"/>
      <c r="BI162" s="92"/>
    </row>
    <row r="163" ht="9.75" customHeight="1">
      <c r="A163" s="92"/>
      <c r="B163" s="92"/>
      <c r="C163" s="92"/>
      <c r="D163" s="92"/>
      <c r="E163" s="92"/>
      <c r="F163" s="92"/>
      <c r="G163" s="92"/>
      <c r="H163" s="92"/>
      <c r="I163" s="92"/>
      <c r="J163" s="92"/>
      <c r="K163" s="92"/>
      <c r="L163" s="92"/>
      <c r="M163" s="92"/>
      <c r="N163" s="92"/>
      <c r="O163" s="92"/>
      <c r="P163" s="92"/>
      <c r="Q163" s="92"/>
      <c r="R163" s="92"/>
      <c r="S163" s="92"/>
      <c r="T163" s="92"/>
      <c r="U163" s="92"/>
      <c r="V163" s="92"/>
      <c r="W163" s="92"/>
      <c r="X163" s="92"/>
      <c r="Y163" s="92"/>
      <c r="Z163" s="92"/>
      <c r="AA163" s="92"/>
      <c r="AB163" s="92"/>
      <c r="AC163" s="92"/>
      <c r="AD163" s="92"/>
      <c r="AE163" s="92"/>
      <c r="AF163" s="92"/>
      <c r="AG163" s="92"/>
      <c r="AH163" s="92"/>
      <c r="AI163" s="92"/>
      <c r="AJ163" s="92"/>
      <c r="AK163" s="92"/>
      <c r="AL163" s="92"/>
      <c r="AM163" s="92"/>
      <c r="AN163" s="92"/>
      <c r="AO163" s="92"/>
      <c r="AP163" s="92"/>
      <c r="AQ163" s="92"/>
      <c r="AR163" s="92"/>
      <c r="AS163" s="92"/>
      <c r="AT163" s="92"/>
      <c r="AU163" s="92"/>
      <c r="AV163" s="92"/>
      <c r="AW163" s="92"/>
      <c r="AX163" s="92"/>
      <c r="AY163" s="92"/>
      <c r="AZ163" s="92"/>
      <c r="BA163" s="92"/>
      <c r="BB163" s="92"/>
      <c r="BC163" s="92"/>
      <c r="BD163" s="92"/>
      <c r="BE163" s="92"/>
      <c r="BF163" s="92"/>
      <c r="BG163" s="92"/>
      <c r="BH163" s="92"/>
      <c r="BI163" s="92"/>
    </row>
    <row r="164" ht="9.75" customHeight="1">
      <c r="A164" s="92"/>
      <c r="B164" s="92"/>
      <c r="C164" s="92"/>
      <c r="D164" s="92"/>
      <c r="E164" s="92"/>
      <c r="F164" s="92"/>
      <c r="G164" s="92"/>
      <c r="H164" s="92"/>
      <c r="I164" s="92"/>
      <c r="J164" s="92"/>
      <c r="K164" s="92"/>
      <c r="L164" s="92"/>
      <c r="M164" s="92"/>
      <c r="N164" s="92"/>
      <c r="O164" s="92"/>
      <c r="P164" s="92"/>
      <c r="Q164" s="92"/>
      <c r="R164" s="92"/>
      <c r="S164" s="92"/>
      <c r="T164" s="92"/>
      <c r="U164" s="92"/>
      <c r="V164" s="92"/>
      <c r="W164" s="92"/>
      <c r="X164" s="92"/>
      <c r="Y164" s="92"/>
      <c r="Z164" s="92"/>
      <c r="AA164" s="92"/>
      <c r="AB164" s="92"/>
      <c r="AC164" s="92"/>
      <c r="AD164" s="92"/>
      <c r="AE164" s="92"/>
      <c r="AF164" s="92"/>
      <c r="AG164" s="92"/>
      <c r="AH164" s="92"/>
      <c r="AI164" s="92"/>
      <c r="AJ164" s="92"/>
      <c r="AK164" s="92"/>
      <c r="AL164" s="92"/>
      <c r="AM164" s="92"/>
      <c r="AN164" s="92"/>
      <c r="AO164" s="92"/>
      <c r="AP164" s="92"/>
      <c r="AQ164" s="92"/>
      <c r="AR164" s="92"/>
      <c r="AS164" s="92"/>
      <c r="AT164" s="92"/>
      <c r="AU164" s="92"/>
      <c r="AV164" s="92"/>
      <c r="AW164" s="92"/>
      <c r="AX164" s="92"/>
      <c r="AY164" s="92"/>
      <c r="AZ164" s="92"/>
      <c r="BA164" s="92"/>
      <c r="BB164" s="92"/>
      <c r="BC164" s="92"/>
      <c r="BD164" s="92"/>
      <c r="BE164" s="92"/>
      <c r="BF164" s="92"/>
      <c r="BG164" s="92"/>
      <c r="BH164" s="92"/>
      <c r="BI164" s="92"/>
    </row>
    <row r="165" ht="9.75" customHeight="1">
      <c r="A165" s="92"/>
      <c r="B165" s="92"/>
      <c r="C165" s="92"/>
      <c r="D165" s="92"/>
      <c r="E165" s="92"/>
      <c r="F165" s="92"/>
      <c r="G165" s="92"/>
      <c r="H165" s="92"/>
      <c r="I165" s="92"/>
      <c r="J165" s="92"/>
      <c r="K165" s="92"/>
      <c r="L165" s="92"/>
      <c r="M165" s="92"/>
      <c r="N165" s="92"/>
      <c r="O165" s="92"/>
      <c r="P165" s="92"/>
      <c r="Q165" s="92"/>
      <c r="R165" s="92"/>
      <c r="S165" s="92"/>
      <c r="T165" s="92"/>
      <c r="U165" s="92"/>
      <c r="V165" s="92"/>
      <c r="W165" s="92"/>
      <c r="X165" s="92"/>
      <c r="Y165" s="92"/>
      <c r="Z165" s="92"/>
      <c r="AA165" s="92"/>
      <c r="AB165" s="92"/>
      <c r="AC165" s="92"/>
      <c r="AD165" s="92"/>
      <c r="AE165" s="92"/>
      <c r="AF165" s="92"/>
      <c r="AG165" s="92"/>
      <c r="AH165" s="92"/>
      <c r="AI165" s="92"/>
      <c r="AJ165" s="92"/>
      <c r="AK165" s="92"/>
      <c r="AL165" s="92"/>
      <c r="AM165" s="92"/>
      <c r="AN165" s="92"/>
      <c r="AO165" s="92"/>
      <c r="AP165" s="92"/>
      <c r="AQ165" s="92"/>
      <c r="AR165" s="92"/>
      <c r="AS165" s="92"/>
      <c r="AT165" s="92"/>
      <c r="AU165" s="92"/>
      <c r="AV165" s="92"/>
      <c r="AW165" s="92"/>
      <c r="AX165" s="92"/>
      <c r="AY165" s="92"/>
      <c r="AZ165" s="92"/>
      <c r="BA165" s="92"/>
      <c r="BB165" s="92"/>
      <c r="BC165" s="92"/>
      <c r="BD165" s="92"/>
      <c r="BE165" s="92"/>
      <c r="BF165" s="92"/>
      <c r="BG165" s="92"/>
      <c r="BH165" s="92"/>
      <c r="BI165" s="92"/>
    </row>
    <row r="166" ht="9.75" customHeight="1">
      <c r="A166" s="92"/>
      <c r="B166" s="92"/>
      <c r="C166" s="92"/>
      <c r="D166" s="92"/>
      <c r="E166" s="92"/>
      <c r="F166" s="92"/>
      <c r="G166" s="92"/>
      <c r="H166" s="92"/>
      <c r="I166" s="92"/>
      <c r="J166" s="92"/>
      <c r="K166" s="92"/>
      <c r="L166" s="92"/>
      <c r="M166" s="92"/>
      <c r="N166" s="92"/>
      <c r="O166" s="92"/>
      <c r="P166" s="92"/>
      <c r="Q166" s="92"/>
      <c r="R166" s="92"/>
      <c r="S166" s="92"/>
      <c r="T166" s="92"/>
      <c r="U166" s="92"/>
      <c r="V166" s="92"/>
      <c r="W166" s="92"/>
      <c r="X166" s="92"/>
      <c r="Y166" s="92"/>
      <c r="Z166" s="92"/>
      <c r="AA166" s="92"/>
      <c r="AB166" s="92"/>
      <c r="AC166" s="92"/>
      <c r="AD166" s="92"/>
      <c r="AE166" s="92"/>
      <c r="AF166" s="92"/>
      <c r="AG166" s="92"/>
      <c r="AH166" s="92"/>
      <c r="AI166" s="92"/>
      <c r="AJ166" s="92"/>
      <c r="AK166" s="92"/>
      <c r="AL166" s="92"/>
      <c r="AM166" s="92"/>
      <c r="AN166" s="92"/>
      <c r="AO166" s="92"/>
      <c r="AP166" s="92"/>
      <c r="AQ166" s="92"/>
      <c r="AR166" s="92"/>
      <c r="AS166" s="92"/>
      <c r="AT166" s="92"/>
      <c r="AU166" s="92"/>
      <c r="AV166" s="92"/>
      <c r="AW166" s="92"/>
      <c r="AX166" s="92"/>
      <c r="AY166" s="92"/>
      <c r="AZ166" s="92"/>
      <c r="BA166" s="92"/>
      <c r="BB166" s="92"/>
      <c r="BC166" s="92"/>
      <c r="BD166" s="92"/>
      <c r="BE166" s="92"/>
      <c r="BF166" s="92"/>
      <c r="BG166" s="92"/>
      <c r="BH166" s="92"/>
      <c r="BI166" s="92"/>
    </row>
    <row r="167" ht="9.75" customHeight="1">
      <c r="A167" s="92"/>
      <c r="B167" s="92"/>
      <c r="C167" s="92"/>
      <c r="D167" s="92"/>
      <c r="E167" s="92"/>
      <c r="F167" s="92"/>
      <c r="G167" s="92"/>
      <c r="H167" s="92"/>
      <c r="I167" s="92"/>
      <c r="J167" s="92"/>
      <c r="K167" s="92"/>
      <c r="L167" s="92"/>
      <c r="M167" s="92"/>
      <c r="N167" s="92"/>
      <c r="O167" s="92"/>
      <c r="P167" s="92"/>
      <c r="Q167" s="92"/>
      <c r="R167" s="92"/>
      <c r="S167" s="92"/>
      <c r="T167" s="92"/>
      <c r="U167" s="92"/>
      <c r="V167" s="92"/>
      <c r="W167" s="92"/>
      <c r="X167" s="92"/>
      <c r="Y167" s="92"/>
      <c r="Z167" s="92"/>
      <c r="AA167" s="92"/>
      <c r="AB167" s="92"/>
      <c r="AC167" s="92"/>
      <c r="AD167" s="92"/>
      <c r="AE167" s="92"/>
      <c r="AF167" s="92"/>
      <c r="AG167" s="92"/>
      <c r="AH167" s="92"/>
      <c r="AI167" s="92"/>
      <c r="AJ167" s="92"/>
      <c r="AK167" s="92"/>
      <c r="AL167" s="92"/>
      <c r="AM167" s="92"/>
      <c r="AN167" s="92"/>
      <c r="AO167" s="92"/>
      <c r="AP167" s="92"/>
      <c r="AQ167" s="92"/>
      <c r="AR167" s="92"/>
      <c r="AS167" s="92"/>
      <c r="AT167" s="92"/>
      <c r="AU167" s="92"/>
      <c r="AV167" s="92"/>
      <c r="AW167" s="92"/>
      <c r="AX167" s="92"/>
      <c r="AY167" s="92"/>
      <c r="AZ167" s="92"/>
      <c r="BA167" s="92"/>
      <c r="BB167" s="92"/>
      <c r="BC167" s="92"/>
      <c r="BD167" s="92"/>
      <c r="BE167" s="92"/>
      <c r="BF167" s="92"/>
      <c r="BG167" s="92"/>
      <c r="BH167" s="92"/>
      <c r="BI167" s="92"/>
    </row>
    <row r="168" ht="9.75" customHeight="1">
      <c r="A168" s="92"/>
      <c r="B168" s="92"/>
      <c r="C168" s="92"/>
      <c r="D168" s="92"/>
      <c r="E168" s="92"/>
      <c r="F168" s="92"/>
      <c r="G168" s="92"/>
      <c r="H168" s="92"/>
      <c r="I168" s="92"/>
      <c r="J168" s="92"/>
      <c r="K168" s="92"/>
      <c r="L168" s="92"/>
      <c r="M168" s="92"/>
      <c r="N168" s="92"/>
      <c r="O168" s="92"/>
      <c r="P168" s="92"/>
      <c r="Q168" s="92"/>
      <c r="R168" s="92"/>
      <c r="S168" s="92"/>
      <c r="T168" s="92"/>
      <c r="U168" s="92"/>
      <c r="V168" s="92"/>
      <c r="W168" s="92"/>
      <c r="X168" s="92"/>
      <c r="Y168" s="92"/>
      <c r="Z168" s="92"/>
      <c r="AA168" s="92"/>
      <c r="AB168" s="92"/>
      <c r="AC168" s="92"/>
      <c r="AD168" s="92"/>
      <c r="AE168" s="92"/>
      <c r="AF168" s="92"/>
      <c r="AG168" s="92"/>
      <c r="AH168" s="92"/>
      <c r="AI168" s="92"/>
      <c r="AJ168" s="92"/>
      <c r="AK168" s="92"/>
      <c r="AL168" s="92"/>
      <c r="AM168" s="92"/>
      <c r="AN168" s="92"/>
      <c r="AO168" s="92"/>
      <c r="AP168" s="92"/>
      <c r="AQ168" s="92"/>
      <c r="AR168" s="92"/>
      <c r="AS168" s="92"/>
      <c r="AT168" s="92"/>
      <c r="AU168" s="92"/>
      <c r="AV168" s="92"/>
      <c r="AW168" s="92"/>
      <c r="AX168" s="92"/>
      <c r="AY168" s="92"/>
      <c r="AZ168" s="92"/>
      <c r="BA168" s="92"/>
      <c r="BB168" s="92"/>
      <c r="BC168" s="92"/>
      <c r="BD168" s="92"/>
      <c r="BE168" s="92"/>
      <c r="BF168" s="92"/>
      <c r="BG168" s="92"/>
      <c r="BH168" s="92"/>
      <c r="BI168" s="92"/>
    </row>
    <row r="169" ht="9.75" customHeight="1">
      <c r="A169" s="92"/>
      <c r="B169" s="92"/>
      <c r="C169" s="92"/>
      <c r="D169" s="92"/>
      <c r="E169" s="92"/>
      <c r="F169" s="92"/>
      <c r="G169" s="92"/>
      <c r="H169" s="92"/>
      <c r="I169" s="92"/>
      <c r="J169" s="92"/>
      <c r="K169" s="92"/>
      <c r="L169" s="92"/>
      <c r="M169" s="92"/>
      <c r="N169" s="92"/>
      <c r="O169" s="92"/>
      <c r="P169" s="92"/>
      <c r="Q169" s="92"/>
      <c r="R169" s="92"/>
      <c r="S169" s="92"/>
      <c r="T169" s="92"/>
      <c r="U169" s="92"/>
      <c r="V169" s="92"/>
      <c r="W169" s="92"/>
      <c r="X169" s="92"/>
      <c r="Y169" s="92"/>
      <c r="Z169" s="92"/>
      <c r="AA169" s="92"/>
      <c r="AB169" s="92"/>
      <c r="AC169" s="92"/>
      <c r="AD169" s="92"/>
      <c r="AE169" s="92"/>
      <c r="AF169" s="92"/>
      <c r="AG169" s="92"/>
      <c r="AH169" s="92"/>
      <c r="AI169" s="92"/>
      <c r="AJ169" s="92"/>
      <c r="AK169" s="92"/>
      <c r="AL169" s="92"/>
      <c r="AM169" s="92"/>
      <c r="AN169" s="92"/>
      <c r="AO169" s="92"/>
      <c r="AP169" s="92"/>
      <c r="AQ169" s="92"/>
      <c r="AR169" s="92"/>
      <c r="AS169" s="92"/>
      <c r="AT169" s="92"/>
      <c r="AU169" s="92"/>
      <c r="AV169" s="92"/>
      <c r="AW169" s="92"/>
      <c r="AX169" s="92"/>
      <c r="AY169" s="92"/>
      <c r="AZ169" s="92"/>
      <c r="BA169" s="92"/>
      <c r="BB169" s="92"/>
      <c r="BC169" s="92"/>
      <c r="BD169" s="92"/>
      <c r="BE169" s="92"/>
      <c r="BF169" s="92"/>
      <c r="BG169" s="92"/>
      <c r="BH169" s="92"/>
      <c r="BI169" s="92"/>
    </row>
    <row r="170" ht="9.75" customHeight="1">
      <c r="A170" s="92"/>
      <c r="B170" s="92"/>
      <c r="C170" s="92"/>
      <c r="D170" s="92"/>
      <c r="E170" s="92"/>
      <c r="F170" s="92"/>
      <c r="G170" s="92"/>
      <c r="H170" s="92"/>
      <c r="I170" s="92"/>
      <c r="J170" s="92"/>
      <c r="K170" s="92"/>
      <c r="L170" s="92"/>
      <c r="M170" s="92"/>
      <c r="N170" s="92"/>
      <c r="O170" s="92"/>
      <c r="P170" s="92"/>
      <c r="Q170" s="92"/>
      <c r="R170" s="92"/>
      <c r="S170" s="92"/>
      <c r="T170" s="92"/>
      <c r="U170" s="92"/>
      <c r="V170" s="92"/>
      <c r="W170" s="92"/>
      <c r="X170" s="92"/>
      <c r="Y170" s="92"/>
      <c r="Z170" s="92"/>
      <c r="AA170" s="92"/>
      <c r="AB170" s="92"/>
      <c r="AC170" s="92"/>
      <c r="AD170" s="92"/>
      <c r="AE170" s="92"/>
      <c r="AF170" s="92"/>
      <c r="AG170" s="92"/>
      <c r="AH170" s="92"/>
      <c r="AI170" s="92"/>
      <c r="AJ170" s="92"/>
      <c r="AK170" s="92"/>
      <c r="AL170" s="92"/>
      <c r="AM170" s="92"/>
      <c r="AN170" s="92"/>
      <c r="AO170" s="92"/>
      <c r="AP170" s="92"/>
      <c r="AQ170" s="92"/>
      <c r="AR170" s="92"/>
      <c r="AS170" s="92"/>
      <c r="AT170" s="92"/>
      <c r="AU170" s="92"/>
      <c r="AV170" s="92"/>
      <c r="AW170" s="92"/>
      <c r="AX170" s="92"/>
      <c r="AY170" s="92"/>
      <c r="AZ170" s="92"/>
      <c r="BA170" s="92"/>
      <c r="BB170" s="92"/>
      <c r="BC170" s="92"/>
      <c r="BD170" s="92"/>
      <c r="BE170" s="92"/>
      <c r="BF170" s="92"/>
      <c r="BG170" s="92"/>
      <c r="BH170" s="92"/>
      <c r="BI170" s="92"/>
    </row>
    <row r="171" ht="9.75" customHeight="1">
      <c r="A171" s="92"/>
      <c r="B171" s="92"/>
      <c r="C171" s="92"/>
      <c r="D171" s="92"/>
      <c r="E171" s="92"/>
      <c r="F171" s="92"/>
      <c r="G171" s="92"/>
      <c r="H171" s="92"/>
      <c r="I171" s="92"/>
      <c r="J171" s="92"/>
      <c r="K171" s="92"/>
      <c r="L171" s="92"/>
      <c r="M171" s="92"/>
      <c r="N171" s="92"/>
      <c r="O171" s="92"/>
      <c r="P171" s="92"/>
      <c r="Q171" s="92"/>
      <c r="R171" s="92"/>
      <c r="S171" s="92"/>
      <c r="T171" s="92"/>
      <c r="U171" s="92"/>
      <c r="V171" s="92"/>
      <c r="W171" s="92"/>
      <c r="X171" s="92"/>
      <c r="Y171" s="92"/>
      <c r="Z171" s="92"/>
      <c r="AA171" s="92"/>
      <c r="AB171" s="92"/>
      <c r="AC171" s="92"/>
      <c r="AD171" s="92"/>
      <c r="AE171" s="92"/>
      <c r="AF171" s="92"/>
      <c r="AG171" s="92"/>
      <c r="AH171" s="92"/>
      <c r="AI171" s="92"/>
      <c r="AJ171" s="92"/>
      <c r="AK171" s="92"/>
      <c r="AL171" s="92"/>
      <c r="AM171" s="92"/>
      <c r="AN171" s="92"/>
      <c r="AO171" s="92"/>
      <c r="AP171" s="92"/>
      <c r="AQ171" s="92"/>
      <c r="AR171" s="92"/>
      <c r="AS171" s="92"/>
      <c r="AT171" s="92"/>
      <c r="AU171" s="92"/>
      <c r="AV171" s="92"/>
      <c r="AW171" s="92"/>
      <c r="AX171" s="92"/>
      <c r="AY171" s="92"/>
      <c r="AZ171" s="92"/>
      <c r="BA171" s="92"/>
      <c r="BB171" s="92"/>
      <c r="BC171" s="92"/>
      <c r="BD171" s="92"/>
      <c r="BE171" s="92"/>
      <c r="BF171" s="92"/>
      <c r="BG171" s="92"/>
      <c r="BH171" s="92"/>
      <c r="BI171" s="92"/>
    </row>
    <row r="172" ht="9.75" customHeight="1">
      <c r="A172" s="92"/>
      <c r="B172" s="92"/>
      <c r="C172" s="92"/>
      <c r="D172" s="92"/>
      <c r="E172" s="92"/>
      <c r="F172" s="92"/>
      <c r="G172" s="92"/>
      <c r="H172" s="92"/>
      <c r="I172" s="92"/>
      <c r="J172" s="92"/>
      <c r="K172" s="92"/>
      <c r="L172" s="92"/>
      <c r="M172" s="92"/>
      <c r="N172" s="92"/>
      <c r="O172" s="92"/>
      <c r="P172" s="92"/>
      <c r="Q172" s="92"/>
      <c r="R172" s="92"/>
      <c r="S172" s="92"/>
      <c r="T172" s="92"/>
      <c r="U172" s="92"/>
      <c r="V172" s="92"/>
      <c r="W172" s="92"/>
      <c r="X172" s="92"/>
      <c r="Y172" s="92"/>
      <c r="Z172" s="92"/>
      <c r="AA172" s="92"/>
      <c r="AB172" s="92"/>
      <c r="AC172" s="92"/>
      <c r="AD172" s="92"/>
      <c r="AE172" s="92"/>
      <c r="AF172" s="92"/>
      <c r="AG172" s="92"/>
      <c r="AH172" s="92"/>
      <c r="AI172" s="92"/>
      <c r="AJ172" s="92"/>
      <c r="AK172" s="92"/>
      <c r="AL172" s="92"/>
      <c r="AM172" s="92"/>
      <c r="AN172" s="92"/>
      <c r="AO172" s="92"/>
      <c r="AP172" s="92"/>
      <c r="AQ172" s="92"/>
      <c r="AR172" s="92"/>
      <c r="AS172" s="92"/>
      <c r="AT172" s="92"/>
      <c r="AU172" s="92"/>
      <c r="AV172" s="92"/>
      <c r="AW172" s="92"/>
      <c r="AX172" s="92"/>
      <c r="AY172" s="92"/>
      <c r="AZ172" s="92"/>
      <c r="BA172" s="92"/>
      <c r="BB172" s="92"/>
      <c r="BC172" s="92"/>
      <c r="BD172" s="92"/>
      <c r="BE172" s="92"/>
      <c r="BF172" s="92"/>
      <c r="BG172" s="92"/>
      <c r="BH172" s="92"/>
      <c r="BI172" s="92"/>
    </row>
    <row r="173" ht="9.75" customHeight="1">
      <c r="A173" s="92"/>
      <c r="B173" s="92"/>
      <c r="C173" s="92"/>
      <c r="D173" s="92"/>
      <c r="E173" s="92"/>
      <c r="F173" s="92"/>
      <c r="G173" s="92"/>
      <c r="H173" s="92"/>
      <c r="I173" s="92"/>
      <c r="J173" s="92"/>
      <c r="K173" s="92"/>
      <c r="L173" s="92"/>
      <c r="M173" s="92"/>
      <c r="N173" s="92"/>
      <c r="O173" s="92"/>
      <c r="P173" s="92"/>
      <c r="Q173" s="92"/>
      <c r="R173" s="92"/>
      <c r="S173" s="92"/>
      <c r="T173" s="92"/>
      <c r="U173" s="92"/>
      <c r="V173" s="92"/>
      <c r="W173" s="92"/>
      <c r="X173" s="92"/>
      <c r="Y173" s="92"/>
      <c r="Z173" s="92"/>
      <c r="AA173" s="92"/>
      <c r="AB173" s="92"/>
      <c r="AC173" s="92"/>
      <c r="AD173" s="92"/>
      <c r="AE173" s="92"/>
      <c r="AF173" s="92"/>
      <c r="AG173" s="92"/>
      <c r="AH173" s="92"/>
      <c r="AI173" s="92"/>
      <c r="AJ173" s="92"/>
      <c r="AK173" s="92"/>
      <c r="AL173" s="92"/>
      <c r="AM173" s="92"/>
      <c r="AN173" s="92"/>
      <c r="AO173" s="92"/>
      <c r="AP173" s="92"/>
      <c r="AQ173" s="92"/>
      <c r="AR173" s="92"/>
      <c r="AS173" s="92"/>
      <c r="AT173" s="92"/>
      <c r="AU173" s="92"/>
      <c r="AV173" s="92"/>
      <c r="AW173" s="92"/>
      <c r="AX173" s="92"/>
      <c r="AY173" s="92"/>
      <c r="AZ173" s="92"/>
      <c r="BA173" s="92"/>
      <c r="BB173" s="92"/>
      <c r="BC173" s="92"/>
      <c r="BD173" s="92"/>
      <c r="BE173" s="92"/>
      <c r="BF173" s="92"/>
      <c r="BG173" s="92"/>
      <c r="BH173" s="92"/>
      <c r="BI173" s="92"/>
    </row>
    <row r="174" ht="9.75" customHeight="1">
      <c r="A174" s="92"/>
      <c r="B174" s="92"/>
      <c r="C174" s="92"/>
      <c r="D174" s="92"/>
      <c r="E174" s="92"/>
      <c r="F174" s="92"/>
      <c r="G174" s="92"/>
      <c r="H174" s="92"/>
      <c r="I174" s="92"/>
      <c r="J174" s="92"/>
      <c r="K174" s="92"/>
      <c r="L174" s="92"/>
      <c r="M174" s="92"/>
      <c r="N174" s="92"/>
      <c r="O174" s="92"/>
      <c r="P174" s="92"/>
      <c r="Q174" s="92"/>
      <c r="R174" s="92"/>
      <c r="S174" s="92"/>
      <c r="T174" s="92"/>
      <c r="U174" s="92"/>
      <c r="V174" s="92"/>
      <c r="W174" s="92"/>
      <c r="X174" s="92"/>
      <c r="Y174" s="92"/>
      <c r="Z174" s="92"/>
      <c r="AA174" s="92"/>
      <c r="AB174" s="92"/>
      <c r="AC174" s="92"/>
      <c r="AD174" s="92"/>
      <c r="AE174" s="92"/>
      <c r="AF174" s="92"/>
      <c r="AG174" s="92"/>
      <c r="AH174" s="92"/>
      <c r="AI174" s="92"/>
      <c r="AJ174" s="92"/>
      <c r="AK174" s="92"/>
      <c r="AL174" s="92"/>
      <c r="AM174" s="92"/>
      <c r="AN174" s="92"/>
      <c r="AO174" s="92"/>
      <c r="AP174" s="92"/>
      <c r="AQ174" s="92"/>
      <c r="AR174" s="92"/>
      <c r="AS174" s="92"/>
      <c r="AT174" s="92"/>
      <c r="AU174" s="92"/>
      <c r="AV174" s="92"/>
      <c r="AW174" s="92"/>
      <c r="AX174" s="92"/>
      <c r="AY174" s="92"/>
      <c r="AZ174" s="92"/>
      <c r="BA174" s="92"/>
      <c r="BB174" s="92"/>
      <c r="BC174" s="92"/>
      <c r="BD174" s="92"/>
      <c r="BE174" s="92"/>
      <c r="BF174" s="92"/>
      <c r="BG174" s="92"/>
      <c r="BH174" s="92"/>
      <c r="BI174" s="92"/>
    </row>
    <row r="175" ht="9.75" customHeight="1">
      <c r="A175" s="92"/>
      <c r="B175" s="92"/>
      <c r="C175" s="92"/>
      <c r="D175" s="92"/>
      <c r="E175" s="92"/>
      <c r="F175" s="92"/>
      <c r="G175" s="92"/>
      <c r="H175" s="92"/>
      <c r="I175" s="92"/>
      <c r="J175" s="92"/>
      <c r="K175" s="92"/>
      <c r="L175" s="92"/>
      <c r="M175" s="92"/>
      <c r="N175" s="92"/>
      <c r="O175" s="92"/>
      <c r="P175" s="92"/>
      <c r="Q175" s="92"/>
      <c r="R175" s="92"/>
      <c r="S175" s="92"/>
      <c r="T175" s="92"/>
      <c r="U175" s="92"/>
      <c r="V175" s="92"/>
      <c r="W175" s="92"/>
      <c r="X175" s="92"/>
      <c r="Y175" s="92"/>
      <c r="Z175" s="92"/>
      <c r="AA175" s="92"/>
      <c r="AB175" s="92"/>
      <c r="AC175" s="92"/>
      <c r="AD175" s="92"/>
      <c r="AE175" s="92"/>
      <c r="AF175" s="92"/>
      <c r="AG175" s="92"/>
      <c r="AH175" s="92"/>
      <c r="AI175" s="92"/>
      <c r="AJ175" s="92"/>
      <c r="AK175" s="92"/>
      <c r="AL175" s="92"/>
      <c r="AM175" s="92"/>
      <c r="AN175" s="92"/>
      <c r="AO175" s="92"/>
      <c r="AP175" s="92"/>
      <c r="AQ175" s="92"/>
      <c r="AR175" s="92"/>
      <c r="AS175" s="92"/>
      <c r="AT175" s="92"/>
      <c r="AU175" s="92"/>
      <c r="AV175" s="92"/>
      <c r="AW175" s="92"/>
      <c r="AX175" s="92"/>
      <c r="AY175" s="92"/>
      <c r="AZ175" s="92"/>
      <c r="BA175" s="92"/>
      <c r="BB175" s="92"/>
      <c r="BC175" s="92"/>
      <c r="BD175" s="92"/>
      <c r="BE175" s="92"/>
      <c r="BF175" s="92"/>
      <c r="BG175" s="92"/>
      <c r="BH175" s="92"/>
      <c r="BI175" s="92"/>
    </row>
    <row r="176" ht="9.75" customHeight="1">
      <c r="A176" s="92"/>
      <c r="B176" s="92"/>
      <c r="C176" s="92"/>
      <c r="D176" s="92"/>
      <c r="E176" s="92"/>
      <c r="F176" s="92"/>
      <c r="G176" s="92"/>
      <c r="H176" s="92"/>
      <c r="I176" s="92"/>
      <c r="J176" s="92"/>
      <c r="K176" s="92"/>
      <c r="L176" s="92"/>
      <c r="M176" s="92"/>
      <c r="N176" s="92"/>
      <c r="O176" s="92"/>
      <c r="P176" s="92"/>
      <c r="Q176" s="92"/>
      <c r="R176" s="92"/>
      <c r="S176" s="92"/>
      <c r="T176" s="92"/>
      <c r="U176" s="92"/>
      <c r="V176" s="92"/>
      <c r="W176" s="92"/>
      <c r="X176" s="92"/>
      <c r="Y176" s="92"/>
      <c r="Z176" s="92"/>
      <c r="AA176" s="92"/>
      <c r="AB176" s="92"/>
      <c r="AC176" s="92"/>
      <c r="AD176" s="92"/>
      <c r="AE176" s="92"/>
      <c r="AF176" s="92"/>
      <c r="AG176" s="92"/>
      <c r="AH176" s="92"/>
      <c r="AI176" s="92"/>
      <c r="AJ176" s="92"/>
      <c r="AK176" s="92"/>
      <c r="AL176" s="92"/>
      <c r="AM176" s="92"/>
      <c r="AN176" s="92"/>
      <c r="AO176" s="92"/>
      <c r="AP176" s="92"/>
      <c r="AQ176" s="92"/>
      <c r="AR176" s="92"/>
      <c r="AS176" s="92"/>
      <c r="AT176" s="92"/>
      <c r="AU176" s="92"/>
      <c r="AV176" s="92"/>
      <c r="AW176" s="92"/>
      <c r="AX176" s="92"/>
      <c r="AY176" s="92"/>
      <c r="AZ176" s="92"/>
      <c r="BA176" s="92"/>
      <c r="BB176" s="92"/>
      <c r="BC176" s="92"/>
      <c r="BD176" s="92"/>
      <c r="BE176" s="92"/>
      <c r="BF176" s="92"/>
      <c r="BG176" s="92"/>
      <c r="BH176" s="92"/>
      <c r="BI176" s="92"/>
    </row>
    <row r="177" ht="9.75" customHeight="1">
      <c r="A177" s="92"/>
      <c r="B177" s="92"/>
      <c r="C177" s="92"/>
      <c r="D177" s="92"/>
      <c r="E177" s="92"/>
      <c r="F177" s="92"/>
      <c r="G177" s="92"/>
      <c r="H177" s="92"/>
      <c r="I177" s="92"/>
      <c r="J177" s="92"/>
      <c r="K177" s="92"/>
      <c r="L177" s="92"/>
      <c r="M177" s="92"/>
      <c r="N177" s="92"/>
      <c r="O177" s="92"/>
      <c r="P177" s="92"/>
      <c r="Q177" s="92"/>
      <c r="R177" s="92"/>
      <c r="S177" s="92"/>
      <c r="T177" s="92"/>
      <c r="U177" s="92"/>
      <c r="V177" s="92"/>
      <c r="W177" s="92"/>
      <c r="X177" s="92"/>
      <c r="Y177" s="92"/>
      <c r="Z177" s="92"/>
      <c r="AA177" s="92"/>
      <c r="AB177" s="92"/>
      <c r="AC177" s="92"/>
      <c r="AD177" s="92"/>
      <c r="AE177" s="92"/>
      <c r="AF177" s="92"/>
      <c r="AG177" s="92"/>
      <c r="AH177" s="92"/>
      <c r="AI177" s="92"/>
      <c r="AJ177" s="92"/>
      <c r="AK177" s="92"/>
      <c r="AL177" s="92"/>
      <c r="AM177" s="92"/>
      <c r="AN177" s="92"/>
      <c r="AO177" s="92"/>
      <c r="AP177" s="92"/>
      <c r="AQ177" s="92"/>
      <c r="AR177" s="92"/>
      <c r="AS177" s="92"/>
      <c r="AT177" s="92"/>
      <c r="AU177" s="92"/>
      <c r="AV177" s="92"/>
      <c r="AW177" s="92"/>
      <c r="AX177" s="92"/>
      <c r="AY177" s="92"/>
      <c r="AZ177" s="92"/>
      <c r="BA177" s="92"/>
      <c r="BB177" s="92"/>
      <c r="BC177" s="92"/>
      <c r="BD177" s="92"/>
      <c r="BE177" s="92"/>
      <c r="BF177" s="92"/>
      <c r="BG177" s="92"/>
      <c r="BH177" s="92"/>
      <c r="BI177" s="92"/>
    </row>
    <row r="178" ht="9.75" customHeight="1">
      <c r="A178" s="92"/>
      <c r="B178" s="92"/>
      <c r="C178" s="92"/>
      <c r="D178" s="92"/>
      <c r="E178" s="92"/>
      <c r="F178" s="92"/>
      <c r="G178" s="92"/>
      <c r="H178" s="92"/>
      <c r="I178" s="92"/>
      <c r="J178" s="92"/>
      <c r="K178" s="92"/>
      <c r="L178" s="92"/>
      <c r="M178" s="92"/>
      <c r="N178" s="92"/>
      <c r="O178" s="92"/>
      <c r="P178" s="92"/>
      <c r="Q178" s="92"/>
      <c r="R178" s="92"/>
      <c r="S178" s="92"/>
      <c r="T178" s="92"/>
      <c r="U178" s="92"/>
      <c r="V178" s="92"/>
      <c r="W178" s="92"/>
      <c r="X178" s="92"/>
      <c r="Y178" s="92"/>
      <c r="Z178" s="92"/>
      <c r="AA178" s="92"/>
      <c r="AB178" s="92"/>
      <c r="AC178" s="92"/>
      <c r="AD178" s="92"/>
      <c r="AE178" s="92"/>
      <c r="AF178" s="92"/>
      <c r="AG178" s="92"/>
      <c r="AH178" s="92"/>
      <c r="AI178" s="92"/>
      <c r="AJ178" s="92"/>
      <c r="AK178" s="92"/>
      <c r="AL178" s="92"/>
      <c r="AM178" s="92"/>
      <c r="AN178" s="92"/>
      <c r="AO178" s="92"/>
      <c r="AP178" s="92"/>
      <c r="AQ178" s="92"/>
      <c r="AR178" s="92"/>
      <c r="AS178" s="92"/>
      <c r="AT178" s="92"/>
      <c r="AU178" s="92"/>
      <c r="AV178" s="92"/>
      <c r="AW178" s="92"/>
      <c r="AX178" s="92"/>
      <c r="AY178" s="92"/>
      <c r="AZ178" s="92"/>
      <c r="BA178" s="92"/>
      <c r="BB178" s="92"/>
      <c r="BC178" s="92"/>
      <c r="BD178" s="92"/>
      <c r="BE178" s="92"/>
      <c r="BF178" s="92"/>
      <c r="BG178" s="92"/>
      <c r="BH178" s="92"/>
      <c r="BI178" s="92"/>
    </row>
    <row r="179" ht="9.75" customHeight="1">
      <c r="A179" s="92"/>
      <c r="B179" s="92"/>
      <c r="C179" s="92"/>
      <c r="D179" s="92"/>
      <c r="E179" s="92"/>
      <c r="F179" s="92"/>
      <c r="G179" s="92"/>
      <c r="H179" s="92"/>
      <c r="I179" s="92"/>
      <c r="J179" s="92"/>
      <c r="K179" s="92"/>
      <c r="L179" s="92"/>
      <c r="M179" s="92"/>
      <c r="N179" s="92"/>
      <c r="O179" s="92"/>
      <c r="P179" s="92"/>
      <c r="Q179" s="92"/>
      <c r="R179" s="92"/>
      <c r="S179" s="92"/>
      <c r="T179" s="92"/>
      <c r="U179" s="92"/>
      <c r="V179" s="92"/>
      <c r="W179" s="92"/>
      <c r="X179" s="92"/>
      <c r="Y179" s="92"/>
      <c r="Z179" s="92"/>
      <c r="AA179" s="92"/>
      <c r="AB179" s="92"/>
      <c r="AC179" s="92"/>
      <c r="AD179" s="92"/>
      <c r="AE179" s="92"/>
      <c r="AF179" s="92"/>
      <c r="AG179" s="92"/>
      <c r="AH179" s="92"/>
      <c r="AI179" s="92"/>
      <c r="AJ179" s="92"/>
      <c r="AK179" s="92"/>
      <c r="AL179" s="92"/>
      <c r="AM179" s="92"/>
      <c r="AN179" s="92"/>
      <c r="AO179" s="92"/>
      <c r="AP179" s="92"/>
      <c r="AQ179" s="92"/>
      <c r="AR179" s="92"/>
      <c r="AS179" s="92"/>
      <c r="AT179" s="92"/>
      <c r="AU179" s="92"/>
      <c r="AV179" s="92"/>
      <c r="AW179" s="92"/>
      <c r="AX179" s="92"/>
      <c r="AY179" s="92"/>
      <c r="AZ179" s="92"/>
      <c r="BA179" s="92"/>
      <c r="BB179" s="92"/>
      <c r="BC179" s="92"/>
      <c r="BD179" s="92"/>
      <c r="BE179" s="92"/>
      <c r="BF179" s="92"/>
      <c r="BG179" s="92"/>
      <c r="BH179" s="92"/>
      <c r="BI179" s="92"/>
    </row>
    <row r="180" ht="9.75" customHeight="1">
      <c r="A180" s="92"/>
      <c r="B180" s="92"/>
      <c r="C180" s="92"/>
      <c r="D180" s="92"/>
      <c r="E180" s="92"/>
      <c r="F180" s="92"/>
      <c r="G180" s="92"/>
      <c r="H180" s="92"/>
      <c r="I180" s="92"/>
      <c r="J180" s="92"/>
      <c r="K180" s="92"/>
      <c r="L180" s="92"/>
      <c r="M180" s="92"/>
      <c r="N180" s="92"/>
      <c r="O180" s="92"/>
      <c r="P180" s="92"/>
      <c r="Q180" s="92"/>
      <c r="R180" s="92"/>
      <c r="S180" s="92"/>
      <c r="T180" s="92"/>
      <c r="U180" s="92"/>
      <c r="V180" s="92"/>
      <c r="W180" s="92"/>
      <c r="X180" s="92"/>
      <c r="Y180" s="92"/>
      <c r="Z180" s="92"/>
      <c r="AA180" s="92"/>
      <c r="AB180" s="92"/>
      <c r="AC180" s="92"/>
      <c r="AD180" s="92"/>
      <c r="AE180" s="92"/>
      <c r="AF180" s="92"/>
      <c r="AG180" s="92"/>
      <c r="AH180" s="92"/>
      <c r="AI180" s="92"/>
      <c r="AJ180" s="92"/>
      <c r="AK180" s="92"/>
      <c r="AL180" s="92"/>
      <c r="AM180" s="92"/>
      <c r="AN180" s="92"/>
      <c r="AO180" s="92"/>
      <c r="AP180" s="92"/>
      <c r="AQ180" s="92"/>
      <c r="AR180" s="92"/>
      <c r="AS180" s="92"/>
      <c r="AT180" s="92"/>
      <c r="AU180" s="92"/>
      <c r="AV180" s="92"/>
      <c r="AW180" s="92"/>
      <c r="AX180" s="92"/>
      <c r="AY180" s="92"/>
      <c r="AZ180" s="92"/>
      <c r="BA180" s="92"/>
      <c r="BB180" s="92"/>
      <c r="BC180" s="92"/>
      <c r="BD180" s="92"/>
      <c r="BE180" s="92"/>
      <c r="BF180" s="92"/>
      <c r="BG180" s="92"/>
      <c r="BH180" s="92"/>
      <c r="BI180" s="92"/>
    </row>
    <row r="181" ht="9.75" customHeight="1">
      <c r="A181" s="92"/>
      <c r="B181" s="92"/>
      <c r="C181" s="92"/>
      <c r="D181" s="92"/>
      <c r="E181" s="92"/>
      <c r="F181" s="92"/>
      <c r="G181" s="92"/>
      <c r="H181" s="92"/>
      <c r="I181" s="92"/>
      <c r="J181" s="92"/>
      <c r="K181" s="92"/>
      <c r="L181" s="92"/>
      <c r="M181" s="92"/>
      <c r="N181" s="92"/>
      <c r="O181" s="92"/>
      <c r="P181" s="92"/>
      <c r="Q181" s="92"/>
      <c r="R181" s="92"/>
      <c r="S181" s="92"/>
      <c r="T181" s="92"/>
      <c r="U181" s="92"/>
      <c r="V181" s="92"/>
      <c r="W181" s="92"/>
      <c r="X181" s="92"/>
      <c r="Y181" s="92"/>
      <c r="Z181" s="92"/>
      <c r="AA181" s="92"/>
      <c r="AB181" s="92"/>
      <c r="AC181" s="92"/>
      <c r="AD181" s="92"/>
      <c r="AE181" s="92"/>
      <c r="AF181" s="92"/>
      <c r="AG181" s="92"/>
      <c r="AH181" s="92"/>
      <c r="AI181" s="92"/>
      <c r="AJ181" s="92"/>
      <c r="AK181" s="92"/>
      <c r="AL181" s="92"/>
      <c r="AM181" s="92"/>
      <c r="AN181" s="92"/>
      <c r="AO181" s="92"/>
      <c r="AP181" s="92"/>
      <c r="AQ181" s="92"/>
      <c r="AR181" s="92"/>
      <c r="AS181" s="92"/>
      <c r="AT181" s="92"/>
      <c r="AU181" s="92"/>
      <c r="AV181" s="92"/>
      <c r="AW181" s="92"/>
      <c r="AX181" s="92"/>
      <c r="AY181" s="92"/>
      <c r="AZ181" s="92"/>
      <c r="BA181" s="92"/>
      <c r="BB181" s="92"/>
      <c r="BC181" s="92"/>
      <c r="BD181" s="92"/>
      <c r="BE181" s="92"/>
      <c r="BF181" s="92"/>
      <c r="BG181" s="92"/>
      <c r="BH181" s="92"/>
      <c r="BI181" s="92"/>
    </row>
    <row r="182" ht="9.75" customHeight="1">
      <c r="A182" s="92"/>
      <c r="B182" s="92"/>
      <c r="C182" s="92"/>
      <c r="D182" s="92"/>
      <c r="E182" s="92"/>
      <c r="F182" s="92"/>
      <c r="G182" s="92"/>
      <c r="H182" s="92"/>
      <c r="I182" s="92"/>
      <c r="J182" s="92"/>
      <c r="K182" s="92"/>
      <c r="L182" s="92"/>
      <c r="M182" s="92"/>
      <c r="N182" s="92"/>
      <c r="O182" s="92"/>
      <c r="P182" s="92"/>
      <c r="Q182" s="92"/>
      <c r="R182" s="92"/>
      <c r="S182" s="92"/>
      <c r="T182" s="92"/>
      <c r="U182" s="92"/>
      <c r="V182" s="92"/>
      <c r="W182" s="92"/>
      <c r="X182" s="92"/>
      <c r="Y182" s="92"/>
      <c r="Z182" s="92"/>
      <c r="AA182" s="92"/>
      <c r="AB182" s="92"/>
      <c r="AC182" s="92"/>
      <c r="AD182" s="92"/>
      <c r="AE182" s="92"/>
      <c r="AF182" s="92"/>
      <c r="AG182" s="92"/>
      <c r="AH182" s="92"/>
      <c r="AI182" s="92"/>
      <c r="AJ182" s="92"/>
      <c r="AK182" s="92"/>
      <c r="AL182" s="92"/>
      <c r="AM182" s="92"/>
      <c r="AN182" s="92"/>
      <c r="AO182" s="92"/>
      <c r="AP182" s="92"/>
      <c r="AQ182" s="92"/>
      <c r="AR182" s="92"/>
      <c r="AS182" s="92"/>
      <c r="AT182" s="92"/>
      <c r="AU182" s="92"/>
      <c r="AV182" s="92"/>
      <c r="AW182" s="92"/>
      <c r="AX182" s="92"/>
      <c r="AY182" s="92"/>
      <c r="AZ182" s="92"/>
      <c r="BA182" s="92"/>
      <c r="BB182" s="92"/>
      <c r="BC182" s="92"/>
      <c r="BD182" s="92"/>
      <c r="BE182" s="92"/>
      <c r="BF182" s="92"/>
      <c r="BG182" s="92"/>
      <c r="BH182" s="92"/>
      <c r="BI182" s="92"/>
    </row>
    <row r="183" ht="9.75" customHeight="1">
      <c r="A183" s="92"/>
      <c r="B183" s="92"/>
      <c r="C183" s="92"/>
      <c r="D183" s="92"/>
      <c r="E183" s="92"/>
      <c r="F183" s="92"/>
      <c r="G183" s="92"/>
      <c r="H183" s="92"/>
      <c r="I183" s="92"/>
      <c r="J183" s="92"/>
      <c r="K183" s="92"/>
      <c r="L183" s="92"/>
      <c r="M183" s="92"/>
      <c r="N183" s="92"/>
      <c r="O183" s="92"/>
      <c r="P183" s="92"/>
      <c r="Q183" s="92"/>
      <c r="R183" s="92"/>
      <c r="S183" s="92"/>
      <c r="T183" s="92"/>
      <c r="U183" s="92"/>
      <c r="V183" s="92"/>
      <c r="W183" s="92"/>
      <c r="X183" s="92"/>
      <c r="Y183" s="92"/>
      <c r="Z183" s="92"/>
      <c r="AA183" s="92"/>
      <c r="AB183" s="92"/>
      <c r="AC183" s="92"/>
      <c r="AD183" s="92"/>
      <c r="AE183" s="92"/>
      <c r="AF183" s="92"/>
      <c r="AG183" s="92"/>
      <c r="AH183" s="92"/>
      <c r="AI183" s="92"/>
      <c r="AJ183" s="92"/>
      <c r="AK183" s="92"/>
      <c r="AL183" s="92"/>
      <c r="AM183" s="92"/>
      <c r="AN183" s="92"/>
      <c r="AO183" s="92"/>
      <c r="AP183" s="92"/>
      <c r="AQ183" s="92"/>
      <c r="AR183" s="92"/>
      <c r="AS183" s="92"/>
      <c r="AT183" s="92"/>
      <c r="AU183" s="92"/>
      <c r="AV183" s="92"/>
      <c r="AW183" s="92"/>
      <c r="AX183" s="92"/>
      <c r="AY183" s="92"/>
      <c r="AZ183" s="92"/>
      <c r="BA183" s="92"/>
      <c r="BB183" s="92"/>
      <c r="BC183" s="92"/>
      <c r="BD183" s="92"/>
      <c r="BE183" s="92"/>
      <c r="BF183" s="92"/>
      <c r="BG183" s="92"/>
      <c r="BH183" s="92"/>
      <c r="BI183" s="92"/>
    </row>
    <row r="184" ht="9.75" customHeight="1">
      <c r="A184" s="92"/>
      <c r="B184" s="92"/>
      <c r="C184" s="92"/>
      <c r="D184" s="92"/>
      <c r="E184" s="92"/>
      <c r="F184" s="92"/>
      <c r="G184" s="92"/>
      <c r="H184" s="92"/>
      <c r="I184" s="92"/>
      <c r="J184" s="92"/>
      <c r="K184" s="92"/>
      <c r="L184" s="92"/>
      <c r="M184" s="92"/>
      <c r="N184" s="92"/>
      <c r="O184" s="92"/>
      <c r="P184" s="92"/>
      <c r="Q184" s="92"/>
      <c r="R184" s="92"/>
      <c r="S184" s="92"/>
      <c r="T184" s="92"/>
      <c r="U184" s="92"/>
      <c r="V184" s="92"/>
      <c r="W184" s="92"/>
      <c r="X184" s="92"/>
      <c r="Y184" s="92"/>
      <c r="Z184" s="92"/>
      <c r="AA184" s="92"/>
      <c r="AB184" s="92"/>
      <c r="AC184" s="92"/>
      <c r="AD184" s="92"/>
      <c r="AE184" s="92"/>
      <c r="AF184" s="92"/>
      <c r="AG184" s="92"/>
      <c r="AH184" s="92"/>
      <c r="AI184" s="92"/>
      <c r="AJ184" s="92"/>
      <c r="AK184" s="92"/>
      <c r="AL184" s="92"/>
      <c r="AM184" s="92"/>
      <c r="AN184" s="92"/>
      <c r="AO184" s="92"/>
      <c r="AP184" s="92"/>
      <c r="AQ184" s="92"/>
      <c r="AR184" s="92"/>
      <c r="AS184" s="92"/>
      <c r="AT184" s="92"/>
      <c r="AU184" s="92"/>
      <c r="AV184" s="92"/>
      <c r="AW184" s="92"/>
      <c r="AX184" s="92"/>
      <c r="AY184" s="92"/>
      <c r="AZ184" s="92"/>
      <c r="BA184" s="92"/>
      <c r="BB184" s="92"/>
      <c r="BC184" s="92"/>
      <c r="BD184" s="92"/>
      <c r="BE184" s="92"/>
      <c r="BF184" s="92"/>
      <c r="BG184" s="92"/>
      <c r="BH184" s="92"/>
      <c r="BI184" s="92"/>
    </row>
    <row r="185" ht="9.75" customHeight="1">
      <c r="A185" s="92"/>
      <c r="B185" s="92"/>
      <c r="C185" s="92"/>
      <c r="D185" s="92"/>
      <c r="E185" s="92"/>
      <c r="F185" s="92"/>
      <c r="G185" s="92"/>
      <c r="H185" s="92"/>
      <c r="I185" s="92"/>
      <c r="J185" s="92"/>
      <c r="K185" s="92"/>
      <c r="L185" s="92"/>
      <c r="M185" s="92"/>
      <c r="N185" s="92"/>
      <c r="O185" s="92"/>
      <c r="P185" s="92"/>
      <c r="Q185" s="92"/>
      <c r="R185" s="92"/>
      <c r="S185" s="92"/>
      <c r="T185" s="92"/>
      <c r="U185" s="92"/>
      <c r="V185" s="92"/>
      <c r="W185" s="92"/>
      <c r="X185" s="92"/>
      <c r="Y185" s="92"/>
      <c r="Z185" s="92"/>
      <c r="AA185" s="92"/>
      <c r="AB185" s="92"/>
      <c r="AC185" s="92"/>
      <c r="AD185" s="92"/>
      <c r="AE185" s="92"/>
      <c r="AF185" s="92"/>
      <c r="AG185" s="92"/>
      <c r="AH185" s="92"/>
      <c r="AI185" s="92"/>
      <c r="AJ185" s="92"/>
      <c r="AK185" s="92"/>
      <c r="AL185" s="92"/>
      <c r="AM185" s="92"/>
      <c r="AN185" s="92"/>
      <c r="AO185" s="92"/>
      <c r="AP185" s="92"/>
      <c r="AQ185" s="92"/>
      <c r="AR185" s="92"/>
      <c r="AS185" s="92"/>
      <c r="AT185" s="92"/>
      <c r="AU185" s="92"/>
      <c r="AV185" s="92"/>
      <c r="AW185" s="92"/>
      <c r="AX185" s="92"/>
      <c r="AY185" s="92"/>
      <c r="AZ185" s="92"/>
      <c r="BA185" s="92"/>
      <c r="BB185" s="92"/>
      <c r="BC185" s="92"/>
      <c r="BD185" s="92"/>
      <c r="BE185" s="92"/>
      <c r="BF185" s="92"/>
      <c r="BG185" s="92"/>
      <c r="BH185" s="92"/>
      <c r="BI185" s="92"/>
    </row>
    <row r="186" ht="9.75" customHeight="1">
      <c r="A186" s="92"/>
      <c r="B186" s="92"/>
      <c r="C186" s="92"/>
      <c r="D186" s="92"/>
      <c r="E186" s="92"/>
      <c r="F186" s="92"/>
      <c r="G186" s="92"/>
      <c r="H186" s="92"/>
      <c r="I186" s="92"/>
      <c r="J186" s="92"/>
      <c r="K186" s="92"/>
      <c r="L186" s="92"/>
      <c r="M186" s="92"/>
      <c r="N186" s="92"/>
      <c r="O186" s="92"/>
      <c r="P186" s="92"/>
      <c r="Q186" s="92"/>
      <c r="R186" s="92"/>
      <c r="S186" s="92"/>
      <c r="T186" s="92"/>
      <c r="U186" s="92"/>
      <c r="V186" s="92"/>
      <c r="W186" s="92"/>
      <c r="X186" s="92"/>
      <c r="Y186" s="92"/>
      <c r="Z186" s="92"/>
      <c r="AA186" s="92"/>
      <c r="AB186" s="92"/>
      <c r="AC186" s="92"/>
      <c r="AD186" s="92"/>
      <c r="AE186" s="92"/>
      <c r="AF186" s="92"/>
      <c r="AG186" s="92"/>
      <c r="AH186" s="92"/>
      <c r="AI186" s="92"/>
      <c r="AJ186" s="92"/>
      <c r="AK186" s="92"/>
      <c r="AL186" s="92"/>
      <c r="AM186" s="92"/>
      <c r="AN186" s="92"/>
      <c r="AO186" s="92"/>
      <c r="AP186" s="92"/>
      <c r="AQ186" s="92"/>
      <c r="AR186" s="92"/>
      <c r="AS186" s="92"/>
      <c r="AT186" s="92"/>
      <c r="AU186" s="92"/>
      <c r="AV186" s="92"/>
      <c r="AW186" s="92"/>
      <c r="AX186" s="92"/>
      <c r="AY186" s="92"/>
      <c r="AZ186" s="92"/>
      <c r="BA186" s="92"/>
      <c r="BB186" s="92"/>
      <c r="BC186" s="92"/>
      <c r="BD186" s="92"/>
      <c r="BE186" s="92"/>
      <c r="BF186" s="92"/>
      <c r="BG186" s="92"/>
      <c r="BH186" s="92"/>
      <c r="BI186" s="92"/>
    </row>
    <row r="187" ht="9.75" customHeight="1">
      <c r="A187" s="92"/>
      <c r="B187" s="92"/>
      <c r="C187" s="92"/>
      <c r="D187" s="92"/>
      <c r="E187" s="92"/>
      <c r="F187" s="92"/>
      <c r="G187" s="92"/>
      <c r="H187" s="92"/>
      <c r="I187" s="92"/>
      <c r="J187" s="92"/>
      <c r="K187" s="92"/>
      <c r="L187" s="92"/>
      <c r="M187" s="92"/>
      <c r="N187" s="92"/>
      <c r="O187" s="92"/>
      <c r="P187" s="92"/>
      <c r="Q187" s="92"/>
      <c r="R187" s="92"/>
      <c r="S187" s="92"/>
      <c r="T187" s="92"/>
      <c r="U187" s="92"/>
      <c r="V187" s="92"/>
      <c r="W187" s="92"/>
      <c r="X187" s="92"/>
      <c r="Y187" s="92"/>
      <c r="Z187" s="92"/>
      <c r="AA187" s="92"/>
      <c r="AB187" s="92"/>
      <c r="AC187" s="92"/>
      <c r="AD187" s="92"/>
      <c r="AE187" s="92"/>
      <c r="AF187" s="92"/>
      <c r="AG187" s="92"/>
      <c r="AH187" s="92"/>
      <c r="AI187" s="92"/>
      <c r="AJ187" s="92"/>
      <c r="AK187" s="92"/>
      <c r="AL187" s="92"/>
      <c r="AM187" s="92"/>
      <c r="AN187" s="92"/>
      <c r="AO187" s="92"/>
      <c r="AP187" s="92"/>
      <c r="AQ187" s="92"/>
      <c r="AR187" s="92"/>
      <c r="AS187" s="92"/>
      <c r="AT187" s="92"/>
      <c r="AU187" s="92"/>
      <c r="AV187" s="92"/>
      <c r="AW187" s="92"/>
      <c r="AX187" s="92"/>
      <c r="AY187" s="92"/>
      <c r="AZ187" s="92"/>
      <c r="BA187" s="92"/>
      <c r="BB187" s="92"/>
      <c r="BC187" s="92"/>
      <c r="BD187" s="92"/>
      <c r="BE187" s="92"/>
      <c r="BF187" s="92"/>
      <c r="BG187" s="92"/>
      <c r="BH187" s="92"/>
      <c r="BI187" s="92"/>
    </row>
    <row r="188" ht="9.75" customHeight="1">
      <c r="A188" s="92"/>
      <c r="B188" s="92"/>
      <c r="C188" s="92"/>
      <c r="D188" s="92"/>
      <c r="E188" s="92"/>
      <c r="F188" s="92"/>
      <c r="G188" s="92"/>
      <c r="H188" s="92"/>
      <c r="I188" s="92"/>
      <c r="J188" s="92"/>
      <c r="K188" s="92"/>
      <c r="L188" s="92"/>
      <c r="M188" s="92"/>
      <c r="N188" s="92"/>
      <c r="O188" s="92"/>
      <c r="P188" s="92"/>
      <c r="Q188" s="92"/>
      <c r="R188" s="92"/>
      <c r="S188" s="92"/>
      <c r="T188" s="92"/>
      <c r="U188" s="92"/>
      <c r="V188" s="92"/>
      <c r="W188" s="92"/>
      <c r="X188" s="92"/>
      <c r="Y188" s="92"/>
      <c r="Z188" s="92"/>
      <c r="AA188" s="92"/>
      <c r="AB188" s="92"/>
      <c r="AC188" s="92"/>
      <c r="AD188" s="92"/>
      <c r="AE188" s="92"/>
      <c r="AF188" s="92"/>
      <c r="AG188" s="92"/>
      <c r="AH188" s="92"/>
      <c r="AI188" s="92"/>
      <c r="AJ188" s="92"/>
      <c r="AK188" s="92"/>
      <c r="AL188" s="92"/>
      <c r="AM188" s="92"/>
      <c r="AN188" s="92"/>
      <c r="AO188" s="92"/>
      <c r="AP188" s="92"/>
      <c r="AQ188" s="92"/>
      <c r="AR188" s="92"/>
      <c r="AS188" s="92"/>
      <c r="AT188" s="92"/>
      <c r="AU188" s="92"/>
      <c r="AV188" s="92"/>
      <c r="AW188" s="92"/>
      <c r="AX188" s="92"/>
      <c r="AY188" s="92"/>
      <c r="AZ188" s="92"/>
      <c r="BA188" s="92"/>
      <c r="BB188" s="92"/>
      <c r="BC188" s="92"/>
      <c r="BD188" s="92"/>
      <c r="BE188" s="92"/>
      <c r="BF188" s="92"/>
      <c r="BG188" s="92"/>
      <c r="BH188" s="92"/>
      <c r="BI188" s="92"/>
    </row>
    <row r="189" ht="9.75" customHeight="1">
      <c r="A189" s="92"/>
      <c r="B189" s="92"/>
      <c r="C189" s="92"/>
      <c r="D189" s="92"/>
      <c r="E189" s="92"/>
      <c r="F189" s="92"/>
      <c r="G189" s="92"/>
      <c r="H189" s="92"/>
      <c r="I189" s="92"/>
      <c r="J189" s="92"/>
      <c r="K189" s="92"/>
      <c r="L189" s="92"/>
      <c r="M189" s="92"/>
      <c r="N189" s="92"/>
      <c r="O189" s="92"/>
      <c r="P189" s="92"/>
      <c r="Q189" s="92"/>
      <c r="R189" s="92"/>
      <c r="S189" s="92"/>
      <c r="T189" s="92"/>
      <c r="U189" s="92"/>
      <c r="V189" s="92"/>
      <c r="W189" s="92"/>
      <c r="X189" s="92"/>
      <c r="Y189" s="92"/>
      <c r="Z189" s="92"/>
      <c r="AA189" s="92"/>
      <c r="AB189" s="92"/>
      <c r="AC189" s="92"/>
      <c r="AD189" s="92"/>
      <c r="AE189" s="92"/>
      <c r="AF189" s="92"/>
      <c r="AG189" s="92"/>
      <c r="AH189" s="92"/>
      <c r="AI189" s="92"/>
      <c r="AJ189" s="92"/>
      <c r="AK189" s="92"/>
      <c r="AL189" s="92"/>
      <c r="AM189" s="92"/>
      <c r="AN189" s="92"/>
      <c r="AO189" s="92"/>
      <c r="AP189" s="92"/>
      <c r="AQ189" s="92"/>
      <c r="AR189" s="92"/>
      <c r="AS189" s="92"/>
      <c r="AT189" s="92"/>
      <c r="AU189" s="92"/>
      <c r="AV189" s="92"/>
      <c r="AW189" s="92"/>
      <c r="AX189" s="92"/>
      <c r="AY189" s="92"/>
      <c r="AZ189" s="92"/>
      <c r="BA189" s="92"/>
      <c r="BB189" s="92"/>
      <c r="BC189" s="92"/>
      <c r="BD189" s="92"/>
      <c r="BE189" s="92"/>
      <c r="BF189" s="92"/>
      <c r="BG189" s="92"/>
      <c r="BH189" s="92"/>
      <c r="BI189" s="92"/>
    </row>
    <row r="190" ht="9.75" customHeight="1">
      <c r="A190" s="92"/>
      <c r="B190" s="92"/>
      <c r="C190" s="92"/>
      <c r="D190" s="92"/>
      <c r="E190" s="92"/>
      <c r="F190" s="92"/>
      <c r="G190" s="92"/>
      <c r="H190" s="92"/>
      <c r="I190" s="92"/>
      <c r="J190" s="92"/>
      <c r="K190" s="92"/>
      <c r="L190" s="92"/>
      <c r="M190" s="92"/>
      <c r="N190" s="92"/>
      <c r="O190" s="92"/>
      <c r="P190" s="92"/>
      <c r="Q190" s="92"/>
      <c r="R190" s="92"/>
      <c r="S190" s="92"/>
      <c r="T190" s="92"/>
      <c r="U190" s="92"/>
      <c r="V190" s="92"/>
      <c r="W190" s="92"/>
      <c r="X190" s="92"/>
      <c r="Y190" s="92"/>
      <c r="Z190" s="92"/>
      <c r="AA190" s="92"/>
      <c r="AB190" s="92"/>
      <c r="AC190" s="92"/>
      <c r="AD190" s="92"/>
      <c r="AE190" s="92"/>
      <c r="AF190" s="92"/>
      <c r="AG190" s="92"/>
      <c r="AH190" s="92"/>
      <c r="AI190" s="92"/>
      <c r="AJ190" s="92"/>
      <c r="AK190" s="92"/>
      <c r="AL190" s="92"/>
      <c r="AM190" s="92"/>
      <c r="AN190" s="92"/>
      <c r="AO190" s="92"/>
      <c r="AP190" s="92"/>
      <c r="AQ190" s="92"/>
      <c r="AR190" s="92"/>
      <c r="AS190" s="92"/>
      <c r="AT190" s="92"/>
      <c r="AU190" s="92"/>
      <c r="AV190" s="92"/>
      <c r="AW190" s="92"/>
      <c r="AX190" s="92"/>
      <c r="AY190" s="92"/>
      <c r="AZ190" s="92"/>
      <c r="BA190" s="92"/>
      <c r="BB190" s="92"/>
      <c r="BC190" s="92"/>
      <c r="BD190" s="92"/>
      <c r="BE190" s="92"/>
      <c r="BF190" s="92"/>
      <c r="BG190" s="92"/>
      <c r="BH190" s="92"/>
      <c r="BI190" s="92"/>
    </row>
    <row r="191" ht="9.75" customHeight="1">
      <c r="A191" s="92"/>
      <c r="B191" s="92"/>
      <c r="C191" s="92"/>
      <c r="D191" s="92"/>
      <c r="E191" s="92"/>
      <c r="F191" s="92"/>
      <c r="G191" s="92"/>
      <c r="H191" s="92"/>
      <c r="I191" s="92"/>
      <c r="J191" s="92"/>
      <c r="K191" s="92"/>
      <c r="L191" s="92"/>
      <c r="M191" s="92"/>
      <c r="N191" s="92"/>
      <c r="O191" s="92"/>
      <c r="P191" s="92"/>
      <c r="Q191" s="92"/>
      <c r="R191" s="92"/>
      <c r="S191" s="92"/>
      <c r="T191" s="92"/>
      <c r="U191" s="92"/>
      <c r="V191" s="92"/>
      <c r="W191" s="92"/>
      <c r="X191" s="92"/>
      <c r="Y191" s="92"/>
      <c r="Z191" s="92"/>
      <c r="AA191" s="92"/>
      <c r="AB191" s="92"/>
      <c r="AC191" s="92"/>
      <c r="AD191" s="92"/>
      <c r="AE191" s="92"/>
      <c r="AF191" s="92"/>
      <c r="AG191" s="92"/>
      <c r="AH191" s="92"/>
      <c r="AI191" s="92"/>
      <c r="AJ191" s="92"/>
      <c r="AK191" s="92"/>
      <c r="AL191" s="92"/>
      <c r="AM191" s="92"/>
      <c r="AN191" s="92"/>
      <c r="AO191" s="92"/>
      <c r="AP191" s="92"/>
      <c r="AQ191" s="92"/>
      <c r="AR191" s="92"/>
      <c r="AS191" s="92"/>
      <c r="AT191" s="92"/>
      <c r="AU191" s="92"/>
      <c r="AV191" s="92"/>
      <c r="AW191" s="92"/>
      <c r="AX191" s="92"/>
      <c r="AY191" s="92"/>
      <c r="AZ191" s="92"/>
      <c r="BA191" s="92"/>
      <c r="BB191" s="92"/>
      <c r="BC191" s="92"/>
      <c r="BD191" s="92"/>
      <c r="BE191" s="92"/>
      <c r="BF191" s="92"/>
      <c r="BG191" s="92"/>
      <c r="BH191" s="92"/>
      <c r="BI191" s="92"/>
    </row>
    <row r="192" ht="9.75" customHeight="1">
      <c r="A192" s="92"/>
      <c r="B192" s="92"/>
      <c r="C192" s="92"/>
      <c r="D192" s="92"/>
      <c r="E192" s="92"/>
      <c r="F192" s="92"/>
      <c r="G192" s="92"/>
      <c r="H192" s="92"/>
      <c r="I192" s="92"/>
      <c r="J192" s="92"/>
      <c r="K192" s="92"/>
      <c r="L192" s="92"/>
      <c r="M192" s="92"/>
      <c r="N192" s="92"/>
      <c r="O192" s="92"/>
      <c r="P192" s="92"/>
      <c r="Q192" s="92"/>
      <c r="R192" s="92"/>
      <c r="S192" s="92"/>
      <c r="T192" s="92"/>
      <c r="U192" s="92"/>
      <c r="V192" s="92"/>
      <c r="W192" s="92"/>
      <c r="X192" s="92"/>
      <c r="Y192" s="92"/>
      <c r="Z192" s="92"/>
      <c r="AA192" s="92"/>
      <c r="AB192" s="92"/>
      <c r="AC192" s="92"/>
      <c r="AD192" s="92"/>
      <c r="AE192" s="92"/>
      <c r="AF192" s="92"/>
      <c r="AG192" s="92"/>
      <c r="AH192" s="92"/>
      <c r="AI192" s="92"/>
      <c r="AJ192" s="92"/>
      <c r="AK192" s="92"/>
      <c r="AL192" s="92"/>
      <c r="AM192" s="92"/>
      <c r="AN192" s="92"/>
      <c r="AO192" s="92"/>
      <c r="AP192" s="92"/>
      <c r="AQ192" s="92"/>
      <c r="AR192" s="92"/>
      <c r="AS192" s="92"/>
      <c r="AT192" s="92"/>
      <c r="AU192" s="92"/>
      <c r="AV192" s="92"/>
      <c r="AW192" s="92"/>
      <c r="AX192" s="92"/>
      <c r="AY192" s="92"/>
      <c r="AZ192" s="92"/>
      <c r="BA192" s="92"/>
      <c r="BB192" s="92"/>
      <c r="BC192" s="92"/>
      <c r="BD192" s="92"/>
      <c r="BE192" s="92"/>
      <c r="BF192" s="92"/>
      <c r="BG192" s="92"/>
      <c r="BH192" s="92"/>
      <c r="BI192" s="92"/>
    </row>
    <row r="193" ht="9.75" customHeight="1">
      <c r="A193" s="92"/>
      <c r="B193" s="92"/>
      <c r="C193" s="92"/>
      <c r="D193" s="92"/>
      <c r="E193" s="92"/>
      <c r="F193" s="92"/>
      <c r="G193" s="92"/>
      <c r="H193" s="92"/>
      <c r="I193" s="92"/>
      <c r="J193" s="92"/>
      <c r="K193" s="92"/>
      <c r="L193" s="92"/>
      <c r="M193" s="92"/>
      <c r="N193" s="92"/>
      <c r="O193" s="92"/>
      <c r="P193" s="92"/>
      <c r="Q193" s="92"/>
      <c r="R193" s="92"/>
      <c r="S193" s="92"/>
      <c r="T193" s="92"/>
      <c r="U193" s="92"/>
      <c r="V193" s="92"/>
      <c r="W193" s="92"/>
      <c r="X193" s="92"/>
      <c r="Y193" s="92"/>
      <c r="Z193" s="92"/>
      <c r="AA193" s="92"/>
      <c r="AB193" s="92"/>
      <c r="AC193" s="92"/>
      <c r="AD193" s="92"/>
      <c r="AE193" s="92"/>
      <c r="AF193" s="92"/>
      <c r="AG193" s="92"/>
      <c r="AH193" s="92"/>
      <c r="AI193" s="92"/>
      <c r="AJ193" s="92"/>
      <c r="AK193" s="92"/>
      <c r="AL193" s="92"/>
      <c r="AM193" s="92"/>
      <c r="AN193" s="92"/>
      <c r="AO193" s="92"/>
      <c r="AP193" s="92"/>
      <c r="AQ193" s="92"/>
      <c r="AR193" s="92"/>
      <c r="AS193" s="92"/>
      <c r="AT193" s="92"/>
      <c r="AU193" s="92"/>
      <c r="AV193" s="92"/>
      <c r="AW193" s="92"/>
      <c r="AX193" s="92"/>
      <c r="AY193" s="92"/>
      <c r="AZ193" s="92"/>
      <c r="BA193" s="92"/>
      <c r="BB193" s="92"/>
      <c r="BC193" s="92"/>
      <c r="BD193" s="92"/>
      <c r="BE193" s="92"/>
      <c r="BF193" s="92"/>
      <c r="BG193" s="92"/>
      <c r="BH193" s="92"/>
      <c r="BI193" s="92"/>
    </row>
    <row r="194" ht="9.75" customHeight="1">
      <c r="A194" s="92"/>
      <c r="B194" s="92"/>
      <c r="C194" s="92"/>
      <c r="D194" s="92"/>
      <c r="E194" s="92"/>
      <c r="F194" s="92"/>
      <c r="G194" s="92"/>
      <c r="H194" s="92"/>
      <c r="I194" s="92"/>
      <c r="J194" s="92"/>
      <c r="K194" s="92"/>
      <c r="L194" s="92"/>
      <c r="M194" s="92"/>
      <c r="N194" s="92"/>
      <c r="O194" s="92"/>
      <c r="P194" s="92"/>
      <c r="Q194" s="92"/>
      <c r="R194" s="92"/>
      <c r="S194" s="92"/>
      <c r="T194" s="92"/>
      <c r="U194" s="92"/>
      <c r="V194" s="92"/>
      <c r="W194" s="92"/>
      <c r="X194" s="92"/>
      <c r="Y194" s="92"/>
      <c r="Z194" s="92"/>
      <c r="AA194" s="92"/>
      <c r="AB194" s="92"/>
      <c r="AC194" s="92"/>
      <c r="AD194" s="92"/>
      <c r="AE194" s="92"/>
      <c r="AF194" s="92"/>
      <c r="AG194" s="92"/>
      <c r="AH194" s="92"/>
      <c r="AI194" s="92"/>
      <c r="AJ194" s="92"/>
      <c r="AK194" s="92"/>
      <c r="AL194" s="92"/>
      <c r="AM194" s="92"/>
      <c r="AN194" s="92"/>
      <c r="AO194" s="92"/>
      <c r="AP194" s="92"/>
      <c r="AQ194" s="92"/>
      <c r="AR194" s="92"/>
      <c r="AS194" s="92"/>
      <c r="AT194" s="92"/>
      <c r="AU194" s="92"/>
      <c r="AV194" s="92"/>
      <c r="AW194" s="92"/>
      <c r="AX194" s="92"/>
      <c r="AY194" s="92"/>
      <c r="AZ194" s="92"/>
      <c r="BA194" s="92"/>
      <c r="BB194" s="92"/>
      <c r="BC194" s="92"/>
      <c r="BD194" s="92"/>
      <c r="BE194" s="92"/>
      <c r="BF194" s="92"/>
      <c r="BG194" s="92"/>
      <c r="BH194" s="92"/>
      <c r="BI194" s="92"/>
    </row>
    <row r="195" ht="9.75" customHeight="1">
      <c r="A195" s="92"/>
      <c r="B195" s="92"/>
      <c r="C195" s="92"/>
      <c r="D195" s="92"/>
      <c r="E195" s="92"/>
      <c r="F195" s="92"/>
      <c r="G195" s="92"/>
      <c r="H195" s="92"/>
      <c r="I195" s="92"/>
      <c r="J195" s="92"/>
      <c r="K195" s="92"/>
      <c r="L195" s="92"/>
      <c r="M195" s="92"/>
      <c r="N195" s="92"/>
      <c r="O195" s="92"/>
      <c r="P195" s="92"/>
      <c r="Q195" s="92"/>
      <c r="R195" s="92"/>
      <c r="S195" s="92"/>
      <c r="T195" s="92"/>
      <c r="U195" s="92"/>
      <c r="V195" s="92"/>
      <c r="W195" s="92"/>
      <c r="X195" s="92"/>
      <c r="Y195" s="92"/>
      <c r="Z195" s="92"/>
      <c r="AA195" s="92"/>
      <c r="AB195" s="92"/>
      <c r="AC195" s="92"/>
      <c r="AD195" s="92"/>
      <c r="AE195" s="92"/>
      <c r="AF195" s="92"/>
      <c r="AG195" s="92"/>
      <c r="AH195" s="92"/>
      <c r="AI195" s="92"/>
      <c r="AJ195" s="92"/>
      <c r="AK195" s="92"/>
      <c r="AL195" s="92"/>
      <c r="AM195" s="92"/>
      <c r="AN195" s="92"/>
      <c r="AO195" s="92"/>
      <c r="AP195" s="92"/>
      <c r="AQ195" s="92"/>
      <c r="AR195" s="92"/>
      <c r="AS195" s="92"/>
      <c r="AT195" s="92"/>
      <c r="AU195" s="92"/>
      <c r="AV195" s="92"/>
      <c r="AW195" s="92"/>
      <c r="AX195" s="92"/>
      <c r="AY195" s="92"/>
      <c r="AZ195" s="92"/>
      <c r="BA195" s="92"/>
      <c r="BB195" s="92"/>
      <c r="BC195" s="92"/>
      <c r="BD195" s="92"/>
      <c r="BE195" s="92"/>
      <c r="BF195" s="92"/>
      <c r="BG195" s="92"/>
      <c r="BH195" s="92"/>
      <c r="BI195" s="92"/>
    </row>
    <row r="196" ht="9.75" customHeight="1">
      <c r="A196" s="92"/>
      <c r="B196" s="92"/>
      <c r="C196" s="92"/>
      <c r="D196" s="92"/>
      <c r="E196" s="92"/>
      <c r="F196" s="92"/>
      <c r="G196" s="92"/>
      <c r="H196" s="92"/>
      <c r="I196" s="92"/>
      <c r="J196" s="92"/>
      <c r="K196" s="92"/>
      <c r="L196" s="92"/>
      <c r="M196" s="92"/>
      <c r="N196" s="92"/>
      <c r="O196" s="92"/>
      <c r="P196" s="92"/>
      <c r="Q196" s="92"/>
      <c r="R196" s="92"/>
      <c r="S196" s="92"/>
      <c r="T196" s="92"/>
      <c r="U196" s="92"/>
      <c r="V196" s="92"/>
      <c r="W196" s="92"/>
      <c r="X196" s="92"/>
      <c r="Y196" s="92"/>
      <c r="Z196" s="92"/>
      <c r="AA196" s="92"/>
      <c r="AB196" s="92"/>
      <c r="AC196" s="92"/>
      <c r="AD196" s="92"/>
      <c r="AE196" s="92"/>
      <c r="AF196" s="92"/>
      <c r="AG196" s="92"/>
      <c r="AH196" s="92"/>
      <c r="AI196" s="92"/>
      <c r="AJ196" s="92"/>
      <c r="AK196" s="92"/>
      <c r="AL196" s="92"/>
      <c r="AM196" s="92"/>
      <c r="AN196" s="92"/>
      <c r="AO196" s="92"/>
      <c r="AP196" s="92"/>
      <c r="AQ196" s="92"/>
      <c r="AR196" s="92"/>
      <c r="AS196" s="92"/>
      <c r="AT196" s="92"/>
      <c r="AU196" s="92"/>
      <c r="AV196" s="92"/>
      <c r="AW196" s="92"/>
      <c r="AX196" s="92"/>
      <c r="AY196" s="92"/>
      <c r="AZ196" s="92"/>
      <c r="BA196" s="92"/>
      <c r="BB196" s="92"/>
      <c r="BC196" s="92"/>
      <c r="BD196" s="92"/>
      <c r="BE196" s="92"/>
      <c r="BF196" s="92"/>
      <c r="BG196" s="92"/>
      <c r="BH196" s="92"/>
      <c r="BI196" s="92"/>
    </row>
    <row r="197" ht="9.75" customHeight="1">
      <c r="A197" s="92"/>
      <c r="B197" s="92"/>
      <c r="C197" s="92"/>
      <c r="D197" s="92"/>
      <c r="E197" s="92"/>
      <c r="F197" s="92"/>
      <c r="G197" s="92"/>
      <c r="H197" s="92"/>
      <c r="I197" s="92"/>
      <c r="J197" s="92"/>
      <c r="K197" s="92"/>
      <c r="L197" s="92"/>
      <c r="M197" s="92"/>
      <c r="N197" s="92"/>
      <c r="O197" s="92"/>
      <c r="P197" s="92"/>
      <c r="Q197" s="92"/>
      <c r="R197" s="92"/>
      <c r="S197" s="92"/>
      <c r="T197" s="92"/>
      <c r="U197" s="92"/>
      <c r="V197" s="92"/>
      <c r="W197" s="92"/>
      <c r="X197" s="92"/>
      <c r="Y197" s="92"/>
      <c r="Z197" s="92"/>
      <c r="AA197" s="92"/>
      <c r="AB197" s="92"/>
      <c r="AC197" s="92"/>
      <c r="AD197" s="92"/>
      <c r="AE197" s="92"/>
      <c r="AF197" s="92"/>
      <c r="AG197" s="92"/>
      <c r="AH197" s="92"/>
      <c r="AI197" s="92"/>
      <c r="AJ197" s="92"/>
      <c r="AK197" s="92"/>
      <c r="AL197" s="92"/>
      <c r="AM197" s="92"/>
      <c r="AN197" s="92"/>
      <c r="AO197" s="92"/>
      <c r="AP197" s="92"/>
      <c r="AQ197" s="92"/>
      <c r="AR197" s="92"/>
      <c r="AS197" s="92"/>
      <c r="AT197" s="92"/>
      <c r="AU197" s="92"/>
      <c r="AV197" s="92"/>
      <c r="AW197" s="92"/>
      <c r="AX197" s="92"/>
      <c r="AY197" s="92"/>
      <c r="AZ197" s="92"/>
      <c r="BA197" s="92"/>
      <c r="BB197" s="92"/>
      <c r="BC197" s="92"/>
      <c r="BD197" s="92"/>
      <c r="BE197" s="92"/>
      <c r="BF197" s="92"/>
      <c r="BG197" s="92"/>
      <c r="BH197" s="92"/>
      <c r="BI197" s="92"/>
    </row>
    <row r="198" ht="9.75" customHeight="1">
      <c r="A198" s="92"/>
      <c r="B198" s="92"/>
      <c r="C198" s="92"/>
      <c r="D198" s="92"/>
      <c r="E198" s="92"/>
      <c r="F198" s="92"/>
      <c r="G198" s="92"/>
      <c r="H198" s="92"/>
      <c r="I198" s="92"/>
      <c r="J198" s="92"/>
      <c r="K198" s="92"/>
      <c r="L198" s="92"/>
      <c r="M198" s="92"/>
      <c r="N198" s="92"/>
      <c r="O198" s="92"/>
      <c r="P198" s="92"/>
      <c r="Q198" s="92"/>
      <c r="R198" s="92"/>
      <c r="S198" s="92"/>
      <c r="T198" s="92"/>
      <c r="U198" s="92"/>
      <c r="V198" s="92"/>
      <c r="W198" s="92"/>
      <c r="X198" s="92"/>
      <c r="Y198" s="92"/>
      <c r="Z198" s="92"/>
      <c r="AA198" s="92"/>
      <c r="AB198" s="92"/>
      <c r="AC198" s="92"/>
      <c r="AD198" s="92"/>
      <c r="AE198" s="92"/>
      <c r="AF198" s="92"/>
      <c r="AG198" s="92"/>
      <c r="AH198" s="92"/>
      <c r="AI198" s="92"/>
      <c r="AJ198" s="92"/>
      <c r="AK198" s="92"/>
      <c r="AL198" s="92"/>
      <c r="AM198" s="92"/>
      <c r="AN198" s="92"/>
      <c r="AO198" s="92"/>
      <c r="AP198" s="92"/>
      <c r="AQ198" s="92"/>
      <c r="AR198" s="92"/>
      <c r="AS198" s="92"/>
      <c r="AT198" s="92"/>
      <c r="AU198" s="92"/>
      <c r="AV198" s="92"/>
      <c r="AW198" s="92"/>
      <c r="AX198" s="92"/>
      <c r="AY198" s="92"/>
      <c r="AZ198" s="92"/>
      <c r="BA198" s="92"/>
      <c r="BB198" s="92"/>
      <c r="BC198" s="92"/>
      <c r="BD198" s="92"/>
      <c r="BE198" s="92"/>
      <c r="BF198" s="92"/>
      <c r="BG198" s="92"/>
      <c r="BH198" s="92"/>
      <c r="BI198" s="92"/>
    </row>
    <row r="199" ht="9.75" customHeight="1">
      <c r="A199" s="92"/>
      <c r="B199" s="92"/>
      <c r="C199" s="92"/>
      <c r="D199" s="92"/>
      <c r="E199" s="92"/>
      <c r="F199" s="92"/>
      <c r="G199" s="92"/>
      <c r="H199" s="92"/>
      <c r="I199" s="92"/>
      <c r="J199" s="92"/>
      <c r="K199" s="92"/>
      <c r="L199" s="92"/>
      <c r="M199" s="92"/>
      <c r="N199" s="92"/>
      <c r="O199" s="92"/>
      <c r="P199" s="92"/>
      <c r="Q199" s="92"/>
      <c r="R199" s="92"/>
      <c r="S199" s="92"/>
      <c r="T199" s="92"/>
      <c r="U199" s="92"/>
      <c r="V199" s="92"/>
      <c r="W199" s="92"/>
      <c r="X199" s="92"/>
      <c r="Y199" s="92"/>
      <c r="Z199" s="92"/>
      <c r="AA199" s="92"/>
      <c r="AB199" s="92"/>
      <c r="AC199" s="92"/>
      <c r="AD199" s="92"/>
      <c r="AE199" s="92"/>
      <c r="AF199" s="92"/>
      <c r="AG199" s="92"/>
      <c r="AH199" s="92"/>
      <c r="AI199" s="92"/>
      <c r="AJ199" s="92"/>
      <c r="AK199" s="92"/>
      <c r="AL199" s="92"/>
      <c r="AM199" s="92"/>
      <c r="AN199" s="92"/>
      <c r="AO199" s="92"/>
      <c r="AP199" s="92"/>
      <c r="AQ199" s="92"/>
      <c r="AR199" s="92"/>
      <c r="AS199" s="92"/>
      <c r="AT199" s="92"/>
      <c r="AU199" s="92"/>
      <c r="AV199" s="92"/>
      <c r="AW199" s="92"/>
      <c r="AX199" s="92"/>
      <c r="AY199" s="92"/>
      <c r="AZ199" s="92"/>
      <c r="BA199" s="92"/>
      <c r="BB199" s="92"/>
      <c r="BC199" s="92"/>
      <c r="BD199" s="92"/>
      <c r="BE199" s="92"/>
      <c r="BF199" s="92"/>
      <c r="BG199" s="92"/>
      <c r="BH199" s="92"/>
      <c r="BI199" s="92"/>
    </row>
    <row r="200" ht="9.75" customHeight="1">
      <c r="A200" s="92"/>
      <c r="B200" s="92"/>
      <c r="C200" s="92"/>
      <c r="D200" s="92"/>
      <c r="E200" s="92"/>
      <c r="F200" s="92"/>
      <c r="G200" s="92"/>
      <c r="H200" s="92"/>
      <c r="I200" s="92"/>
      <c r="J200" s="92"/>
      <c r="K200" s="92"/>
      <c r="L200" s="92"/>
      <c r="M200" s="92"/>
      <c r="N200" s="92"/>
      <c r="O200" s="92"/>
      <c r="P200" s="92"/>
      <c r="Q200" s="92"/>
      <c r="R200" s="92"/>
      <c r="S200" s="92"/>
      <c r="T200" s="92"/>
      <c r="U200" s="92"/>
      <c r="V200" s="92"/>
      <c r="W200" s="92"/>
      <c r="X200" s="92"/>
      <c r="Y200" s="92"/>
      <c r="Z200" s="92"/>
      <c r="AA200" s="92"/>
      <c r="AB200" s="92"/>
      <c r="AC200" s="92"/>
      <c r="AD200" s="92"/>
      <c r="AE200" s="92"/>
      <c r="AF200" s="92"/>
      <c r="AG200" s="92"/>
      <c r="AH200" s="92"/>
      <c r="AI200" s="92"/>
      <c r="AJ200" s="92"/>
      <c r="AK200" s="92"/>
      <c r="AL200" s="92"/>
      <c r="AM200" s="92"/>
      <c r="AN200" s="92"/>
      <c r="AO200" s="92"/>
      <c r="AP200" s="92"/>
      <c r="AQ200" s="92"/>
      <c r="AR200" s="92"/>
      <c r="AS200" s="92"/>
      <c r="AT200" s="92"/>
      <c r="AU200" s="92"/>
      <c r="AV200" s="92"/>
      <c r="AW200" s="92"/>
      <c r="AX200" s="92"/>
      <c r="AY200" s="92"/>
      <c r="AZ200" s="92"/>
      <c r="BA200" s="92"/>
      <c r="BB200" s="92"/>
      <c r="BC200" s="92"/>
      <c r="BD200" s="92"/>
      <c r="BE200" s="92"/>
      <c r="BF200" s="92"/>
      <c r="BG200" s="92"/>
      <c r="BH200" s="92"/>
      <c r="BI200" s="92"/>
    </row>
    <row r="201" ht="9.75" customHeight="1">
      <c r="A201" s="92"/>
      <c r="B201" s="92"/>
      <c r="C201" s="92"/>
      <c r="D201" s="92"/>
      <c r="E201" s="92"/>
      <c r="F201" s="92"/>
      <c r="G201" s="92"/>
      <c r="H201" s="92"/>
      <c r="I201" s="92"/>
      <c r="J201" s="92"/>
      <c r="K201" s="92"/>
      <c r="L201" s="92"/>
      <c r="M201" s="92"/>
      <c r="N201" s="92"/>
      <c r="O201" s="92"/>
      <c r="P201" s="92"/>
      <c r="Q201" s="92"/>
      <c r="R201" s="92"/>
      <c r="S201" s="92"/>
      <c r="T201" s="92"/>
      <c r="U201" s="92"/>
      <c r="V201" s="92"/>
      <c r="W201" s="92"/>
      <c r="X201" s="92"/>
      <c r="Y201" s="92"/>
      <c r="Z201" s="92"/>
      <c r="AA201" s="92"/>
      <c r="AB201" s="92"/>
      <c r="AC201" s="92"/>
      <c r="AD201" s="92"/>
      <c r="AE201" s="92"/>
      <c r="AF201" s="92"/>
      <c r="AG201" s="92"/>
      <c r="AH201" s="92"/>
      <c r="AI201" s="92"/>
      <c r="AJ201" s="92"/>
      <c r="AK201" s="92"/>
      <c r="AL201" s="92"/>
      <c r="AM201" s="92"/>
      <c r="AN201" s="92"/>
      <c r="AO201" s="92"/>
      <c r="AP201" s="92"/>
      <c r="AQ201" s="92"/>
      <c r="AR201" s="92"/>
      <c r="AS201" s="92"/>
      <c r="AT201" s="92"/>
      <c r="AU201" s="92"/>
      <c r="AV201" s="92"/>
      <c r="AW201" s="92"/>
      <c r="AX201" s="92"/>
      <c r="AY201" s="92"/>
      <c r="AZ201" s="92"/>
      <c r="BA201" s="92"/>
      <c r="BB201" s="92"/>
      <c r="BC201" s="92"/>
      <c r="BD201" s="92"/>
      <c r="BE201" s="92"/>
      <c r="BF201" s="92"/>
      <c r="BG201" s="92"/>
      <c r="BH201" s="92"/>
      <c r="BI201" s="92"/>
    </row>
    <row r="202" ht="9.75" customHeight="1">
      <c r="A202" s="92"/>
      <c r="B202" s="92"/>
      <c r="C202" s="92"/>
      <c r="D202" s="92"/>
      <c r="E202" s="92"/>
      <c r="F202" s="92"/>
      <c r="G202" s="92"/>
      <c r="H202" s="92"/>
      <c r="I202" s="92"/>
      <c r="J202" s="92"/>
      <c r="K202" s="92"/>
      <c r="L202" s="92"/>
      <c r="M202" s="92"/>
      <c r="N202" s="92"/>
      <c r="O202" s="92"/>
      <c r="P202" s="92"/>
      <c r="Q202" s="92"/>
      <c r="R202" s="92"/>
      <c r="S202" s="92"/>
      <c r="T202" s="92"/>
      <c r="U202" s="92"/>
      <c r="V202" s="92"/>
      <c r="W202" s="92"/>
      <c r="X202" s="92"/>
      <c r="Y202" s="92"/>
      <c r="Z202" s="92"/>
      <c r="AA202" s="92"/>
      <c r="AB202" s="92"/>
      <c r="AC202" s="92"/>
      <c r="AD202" s="92"/>
      <c r="AE202" s="92"/>
      <c r="AF202" s="92"/>
      <c r="AG202" s="92"/>
      <c r="AH202" s="92"/>
      <c r="AI202" s="92"/>
      <c r="AJ202" s="92"/>
      <c r="AK202" s="92"/>
      <c r="AL202" s="92"/>
      <c r="AM202" s="92"/>
      <c r="AN202" s="92"/>
      <c r="AO202" s="92"/>
      <c r="AP202" s="92"/>
      <c r="AQ202" s="92"/>
      <c r="AR202" s="92"/>
      <c r="AS202" s="92"/>
      <c r="AT202" s="92"/>
      <c r="AU202" s="92"/>
      <c r="AV202" s="92"/>
      <c r="AW202" s="92"/>
      <c r="AX202" s="92"/>
      <c r="AY202" s="92"/>
      <c r="AZ202" s="92"/>
      <c r="BA202" s="92"/>
      <c r="BB202" s="92"/>
      <c r="BC202" s="92"/>
      <c r="BD202" s="92"/>
      <c r="BE202" s="92"/>
      <c r="BF202" s="92"/>
      <c r="BG202" s="92"/>
      <c r="BH202" s="92"/>
      <c r="BI202" s="92"/>
    </row>
    <row r="203" ht="9.75" customHeight="1">
      <c r="A203" s="92"/>
      <c r="B203" s="92"/>
      <c r="C203" s="92"/>
      <c r="D203" s="92"/>
      <c r="E203" s="92"/>
      <c r="F203" s="92"/>
      <c r="G203" s="92"/>
      <c r="H203" s="92"/>
      <c r="I203" s="92"/>
      <c r="J203" s="92"/>
      <c r="K203" s="92"/>
      <c r="L203" s="92"/>
      <c r="M203" s="92"/>
      <c r="N203" s="92"/>
      <c r="O203" s="92"/>
      <c r="P203" s="92"/>
      <c r="Q203" s="92"/>
      <c r="R203" s="92"/>
      <c r="S203" s="92"/>
      <c r="T203" s="92"/>
      <c r="U203" s="92"/>
      <c r="V203" s="92"/>
      <c r="W203" s="92"/>
      <c r="X203" s="92"/>
      <c r="Y203" s="92"/>
      <c r="Z203" s="92"/>
      <c r="AA203" s="92"/>
      <c r="AB203" s="92"/>
      <c r="AC203" s="92"/>
      <c r="AD203" s="92"/>
      <c r="AE203" s="92"/>
      <c r="AF203" s="92"/>
      <c r="AG203" s="92"/>
      <c r="AH203" s="92"/>
      <c r="AI203" s="92"/>
      <c r="AJ203" s="92"/>
      <c r="AK203" s="92"/>
      <c r="AL203" s="92"/>
      <c r="AM203" s="92"/>
      <c r="AN203" s="92"/>
      <c r="AO203" s="92"/>
      <c r="AP203" s="92"/>
      <c r="AQ203" s="92"/>
      <c r="AR203" s="92"/>
      <c r="AS203" s="92"/>
      <c r="AT203" s="92"/>
      <c r="AU203" s="92"/>
      <c r="AV203" s="92"/>
      <c r="AW203" s="92"/>
      <c r="AX203" s="92"/>
      <c r="AY203" s="92"/>
      <c r="AZ203" s="92"/>
      <c r="BA203" s="92"/>
      <c r="BB203" s="92"/>
      <c r="BC203" s="92"/>
      <c r="BD203" s="92"/>
      <c r="BE203" s="92"/>
      <c r="BF203" s="92"/>
      <c r="BG203" s="92"/>
      <c r="BH203" s="92"/>
      <c r="BI203" s="92"/>
    </row>
    <row r="204" ht="9.75" customHeight="1">
      <c r="A204" s="92"/>
      <c r="B204" s="92"/>
      <c r="C204" s="92"/>
      <c r="D204" s="92"/>
      <c r="E204" s="92"/>
      <c r="F204" s="92"/>
      <c r="G204" s="92"/>
      <c r="H204" s="92"/>
      <c r="I204" s="92"/>
      <c r="J204" s="92"/>
      <c r="K204" s="92"/>
      <c r="L204" s="92"/>
      <c r="M204" s="92"/>
      <c r="N204" s="92"/>
      <c r="O204" s="92"/>
      <c r="P204" s="92"/>
      <c r="Q204" s="92"/>
      <c r="R204" s="92"/>
      <c r="S204" s="92"/>
      <c r="T204" s="92"/>
      <c r="U204" s="92"/>
      <c r="V204" s="92"/>
      <c r="W204" s="92"/>
      <c r="X204" s="92"/>
      <c r="Y204" s="92"/>
      <c r="Z204" s="92"/>
      <c r="AA204" s="92"/>
      <c r="AB204" s="92"/>
      <c r="AC204" s="92"/>
      <c r="AD204" s="92"/>
      <c r="AE204" s="92"/>
      <c r="AF204" s="92"/>
      <c r="AG204" s="92"/>
      <c r="AH204" s="92"/>
      <c r="AI204" s="92"/>
      <c r="AJ204" s="92"/>
      <c r="AK204" s="92"/>
      <c r="AL204" s="92"/>
      <c r="AM204" s="92"/>
      <c r="AN204" s="92"/>
      <c r="AO204" s="92"/>
      <c r="AP204" s="92"/>
      <c r="AQ204" s="92"/>
      <c r="AR204" s="92"/>
      <c r="AS204" s="92"/>
      <c r="AT204" s="92"/>
      <c r="AU204" s="92"/>
      <c r="AV204" s="92"/>
      <c r="AW204" s="92"/>
      <c r="AX204" s="92"/>
      <c r="AY204" s="92"/>
      <c r="AZ204" s="92"/>
      <c r="BA204" s="92"/>
      <c r="BB204" s="92"/>
      <c r="BC204" s="92"/>
      <c r="BD204" s="92"/>
      <c r="BE204" s="92"/>
      <c r="BF204" s="92"/>
      <c r="BG204" s="92"/>
      <c r="BH204" s="92"/>
      <c r="BI204" s="92"/>
    </row>
    <row r="205" ht="9.75" customHeight="1">
      <c r="A205" s="92"/>
      <c r="B205" s="92"/>
      <c r="C205" s="92"/>
      <c r="D205" s="92"/>
      <c r="E205" s="92"/>
      <c r="F205" s="92"/>
      <c r="G205" s="92"/>
      <c r="H205" s="92"/>
      <c r="I205" s="92"/>
      <c r="J205" s="92"/>
      <c r="K205" s="92"/>
      <c r="L205" s="92"/>
      <c r="M205" s="92"/>
      <c r="N205" s="92"/>
      <c r="O205" s="92"/>
      <c r="P205" s="92"/>
      <c r="Q205" s="92"/>
      <c r="R205" s="92"/>
      <c r="S205" s="92"/>
      <c r="T205" s="92"/>
      <c r="U205" s="92"/>
      <c r="V205" s="92"/>
      <c r="W205" s="92"/>
      <c r="X205" s="92"/>
      <c r="Y205" s="92"/>
      <c r="Z205" s="92"/>
      <c r="AA205" s="92"/>
      <c r="AB205" s="92"/>
      <c r="AC205" s="92"/>
      <c r="AD205" s="92"/>
      <c r="AE205" s="92"/>
      <c r="AF205" s="92"/>
      <c r="AG205" s="92"/>
      <c r="AH205" s="92"/>
      <c r="AI205" s="92"/>
      <c r="AJ205" s="92"/>
      <c r="AK205" s="92"/>
      <c r="AL205" s="92"/>
      <c r="AM205" s="92"/>
      <c r="AN205" s="92"/>
      <c r="AO205" s="92"/>
      <c r="AP205" s="92"/>
      <c r="AQ205" s="92"/>
      <c r="AR205" s="92"/>
      <c r="AS205" s="92"/>
      <c r="AT205" s="92"/>
      <c r="AU205" s="92"/>
      <c r="AV205" s="92"/>
      <c r="AW205" s="92"/>
      <c r="AX205" s="92"/>
      <c r="AY205" s="92"/>
      <c r="AZ205" s="92"/>
      <c r="BA205" s="92"/>
      <c r="BB205" s="92"/>
      <c r="BC205" s="92"/>
      <c r="BD205" s="92"/>
      <c r="BE205" s="92"/>
      <c r="BF205" s="92"/>
      <c r="BG205" s="92"/>
      <c r="BH205" s="92"/>
      <c r="BI205" s="92"/>
    </row>
    <row r="206" ht="9.75" customHeight="1">
      <c r="A206" s="92"/>
      <c r="B206" s="92"/>
      <c r="C206" s="92"/>
      <c r="D206" s="92"/>
      <c r="E206" s="92"/>
      <c r="F206" s="92"/>
      <c r="G206" s="92"/>
      <c r="H206" s="92"/>
      <c r="I206" s="92"/>
      <c r="J206" s="92"/>
      <c r="K206" s="92"/>
      <c r="L206" s="92"/>
      <c r="M206" s="92"/>
      <c r="N206" s="92"/>
      <c r="O206" s="92"/>
      <c r="P206" s="92"/>
      <c r="Q206" s="92"/>
      <c r="R206" s="92"/>
      <c r="S206" s="92"/>
      <c r="T206" s="92"/>
      <c r="U206" s="92"/>
      <c r="V206" s="92"/>
      <c r="W206" s="92"/>
      <c r="X206" s="92"/>
      <c r="Y206" s="92"/>
      <c r="Z206" s="92"/>
      <c r="AA206" s="92"/>
      <c r="AB206" s="92"/>
      <c r="AC206" s="92"/>
      <c r="AD206" s="92"/>
      <c r="AE206" s="92"/>
      <c r="AF206" s="92"/>
      <c r="AG206" s="92"/>
      <c r="AH206" s="92"/>
      <c r="AI206" s="92"/>
      <c r="AJ206" s="92"/>
      <c r="AK206" s="92"/>
      <c r="AL206" s="92"/>
      <c r="AM206" s="92"/>
      <c r="AN206" s="92"/>
      <c r="AO206" s="92"/>
      <c r="AP206" s="92"/>
      <c r="AQ206" s="92"/>
      <c r="AR206" s="92"/>
      <c r="AS206" s="92"/>
      <c r="AT206" s="92"/>
      <c r="AU206" s="92"/>
      <c r="AV206" s="92"/>
      <c r="AW206" s="92"/>
      <c r="AX206" s="92"/>
      <c r="AY206" s="92"/>
      <c r="AZ206" s="92"/>
      <c r="BA206" s="92"/>
      <c r="BB206" s="92"/>
      <c r="BC206" s="92"/>
      <c r="BD206" s="92"/>
      <c r="BE206" s="92"/>
      <c r="BF206" s="92"/>
      <c r="BG206" s="92"/>
      <c r="BH206" s="92"/>
      <c r="BI206" s="92"/>
    </row>
    <row r="207" ht="9.75" customHeight="1">
      <c r="A207" s="92"/>
      <c r="B207" s="92"/>
      <c r="C207" s="92"/>
      <c r="D207" s="92"/>
      <c r="E207" s="92"/>
      <c r="F207" s="92"/>
      <c r="G207" s="92"/>
      <c r="H207" s="92"/>
      <c r="I207" s="92"/>
      <c r="J207" s="92"/>
      <c r="K207" s="92"/>
      <c r="L207" s="92"/>
      <c r="M207" s="92"/>
      <c r="N207" s="92"/>
      <c r="O207" s="92"/>
      <c r="P207" s="92"/>
      <c r="Q207" s="92"/>
      <c r="R207" s="92"/>
      <c r="S207" s="92"/>
      <c r="T207" s="92"/>
      <c r="U207" s="92"/>
      <c r="V207" s="92"/>
      <c r="W207" s="92"/>
      <c r="X207" s="92"/>
      <c r="Y207" s="92"/>
      <c r="Z207" s="92"/>
      <c r="AA207" s="92"/>
      <c r="AB207" s="92"/>
      <c r="AC207" s="92"/>
      <c r="AD207" s="92"/>
      <c r="AE207" s="92"/>
      <c r="AF207" s="92"/>
      <c r="AG207" s="92"/>
      <c r="AH207" s="92"/>
      <c r="AI207" s="92"/>
      <c r="AJ207" s="92"/>
      <c r="AK207" s="92"/>
      <c r="AL207" s="92"/>
      <c r="AM207" s="92"/>
      <c r="AN207" s="92"/>
      <c r="AO207" s="92"/>
      <c r="AP207" s="92"/>
      <c r="AQ207" s="92"/>
      <c r="AR207" s="92"/>
      <c r="AS207" s="92"/>
      <c r="AT207" s="92"/>
      <c r="AU207" s="92"/>
      <c r="AV207" s="92"/>
      <c r="AW207" s="92"/>
      <c r="AX207" s="92"/>
      <c r="AY207" s="92"/>
      <c r="AZ207" s="92"/>
      <c r="BA207" s="92"/>
      <c r="BB207" s="92"/>
      <c r="BC207" s="92"/>
      <c r="BD207" s="92"/>
      <c r="BE207" s="92"/>
      <c r="BF207" s="92"/>
      <c r="BG207" s="92"/>
      <c r="BH207" s="92"/>
      <c r="BI207" s="92"/>
    </row>
    <row r="208" ht="9.75" customHeight="1">
      <c r="A208" s="92"/>
      <c r="B208" s="92"/>
      <c r="C208" s="92"/>
      <c r="D208" s="92"/>
      <c r="E208" s="92"/>
      <c r="F208" s="92"/>
      <c r="G208" s="92"/>
      <c r="H208" s="92"/>
      <c r="I208" s="92"/>
      <c r="J208" s="92"/>
      <c r="K208" s="92"/>
      <c r="L208" s="92"/>
      <c r="M208" s="92"/>
      <c r="N208" s="92"/>
      <c r="O208" s="92"/>
      <c r="P208" s="92"/>
      <c r="Q208" s="92"/>
      <c r="R208" s="92"/>
      <c r="S208" s="92"/>
      <c r="T208" s="92"/>
      <c r="U208" s="92"/>
      <c r="V208" s="92"/>
      <c r="W208" s="92"/>
      <c r="X208" s="92"/>
      <c r="Y208" s="92"/>
      <c r="Z208" s="92"/>
      <c r="AA208" s="92"/>
      <c r="AB208" s="92"/>
      <c r="AC208" s="92"/>
      <c r="AD208" s="92"/>
      <c r="AE208" s="92"/>
      <c r="AF208" s="92"/>
      <c r="AG208" s="92"/>
      <c r="AH208" s="92"/>
      <c r="AI208" s="92"/>
      <c r="AJ208" s="92"/>
      <c r="AK208" s="92"/>
      <c r="AL208" s="92"/>
      <c r="AM208" s="92"/>
      <c r="AN208" s="92"/>
      <c r="AO208" s="92"/>
      <c r="AP208" s="92"/>
      <c r="AQ208" s="92"/>
      <c r="AR208" s="92"/>
      <c r="AS208" s="92"/>
      <c r="AT208" s="92"/>
      <c r="AU208" s="92"/>
      <c r="AV208" s="92"/>
      <c r="AW208" s="92"/>
      <c r="AX208" s="92"/>
      <c r="AY208" s="92"/>
      <c r="AZ208" s="92"/>
      <c r="BA208" s="92"/>
      <c r="BB208" s="92"/>
      <c r="BC208" s="92"/>
      <c r="BD208" s="92"/>
      <c r="BE208" s="92"/>
      <c r="BF208" s="92"/>
      <c r="BG208" s="92"/>
      <c r="BH208" s="92"/>
      <c r="BI208" s="92"/>
    </row>
    <row r="209" ht="9.75" customHeight="1">
      <c r="A209" s="92"/>
      <c r="B209" s="92"/>
      <c r="C209" s="92"/>
      <c r="D209" s="92"/>
      <c r="E209" s="92"/>
      <c r="F209" s="92"/>
      <c r="G209" s="92"/>
      <c r="H209" s="92"/>
      <c r="I209" s="92"/>
      <c r="J209" s="92"/>
      <c r="K209" s="92"/>
      <c r="L209" s="92"/>
      <c r="M209" s="92"/>
      <c r="N209" s="92"/>
      <c r="O209" s="92"/>
      <c r="P209" s="92"/>
      <c r="Q209" s="92"/>
      <c r="R209" s="92"/>
      <c r="S209" s="92"/>
      <c r="T209" s="92"/>
      <c r="U209" s="92"/>
      <c r="V209" s="92"/>
      <c r="W209" s="92"/>
      <c r="X209" s="92"/>
      <c r="Y209" s="92"/>
      <c r="Z209" s="92"/>
      <c r="AA209" s="92"/>
      <c r="AB209" s="92"/>
      <c r="AC209" s="92"/>
      <c r="AD209" s="92"/>
      <c r="AE209" s="92"/>
      <c r="AF209" s="92"/>
      <c r="AG209" s="92"/>
      <c r="AH209" s="92"/>
      <c r="AI209" s="92"/>
      <c r="AJ209" s="92"/>
      <c r="AK209" s="92"/>
      <c r="AL209" s="92"/>
      <c r="AM209" s="92"/>
      <c r="AN209" s="92"/>
      <c r="AO209" s="92"/>
      <c r="AP209" s="92"/>
      <c r="AQ209" s="92"/>
      <c r="AR209" s="92"/>
      <c r="AS209" s="92"/>
      <c r="AT209" s="92"/>
      <c r="AU209" s="92"/>
      <c r="AV209" s="92"/>
      <c r="AW209" s="92"/>
      <c r="AX209" s="92"/>
      <c r="AY209" s="92"/>
      <c r="AZ209" s="92"/>
      <c r="BA209" s="92"/>
      <c r="BB209" s="92"/>
      <c r="BC209" s="92"/>
      <c r="BD209" s="92"/>
      <c r="BE209" s="92"/>
      <c r="BF209" s="92"/>
      <c r="BG209" s="92"/>
      <c r="BH209" s="92"/>
      <c r="BI209" s="92"/>
    </row>
    <row r="210" ht="9.75" customHeight="1">
      <c r="A210" s="92"/>
      <c r="B210" s="92"/>
      <c r="C210" s="92"/>
      <c r="D210" s="92"/>
      <c r="E210" s="92"/>
      <c r="F210" s="92"/>
      <c r="G210" s="92"/>
      <c r="H210" s="92"/>
      <c r="I210" s="92"/>
      <c r="J210" s="92"/>
      <c r="K210" s="92"/>
      <c r="L210" s="92"/>
      <c r="M210" s="92"/>
      <c r="N210" s="92"/>
      <c r="O210" s="92"/>
      <c r="P210" s="92"/>
      <c r="Q210" s="92"/>
      <c r="R210" s="92"/>
      <c r="S210" s="92"/>
      <c r="T210" s="92"/>
      <c r="U210" s="92"/>
      <c r="V210" s="92"/>
      <c r="W210" s="92"/>
      <c r="X210" s="92"/>
      <c r="Y210" s="92"/>
      <c r="Z210" s="92"/>
      <c r="AA210" s="92"/>
      <c r="AB210" s="92"/>
      <c r="AC210" s="92"/>
      <c r="AD210" s="92"/>
      <c r="AE210" s="92"/>
      <c r="AF210" s="92"/>
      <c r="AG210" s="92"/>
      <c r="AH210" s="92"/>
      <c r="AI210" s="92"/>
      <c r="AJ210" s="92"/>
      <c r="AK210" s="92"/>
      <c r="AL210" s="92"/>
      <c r="AM210" s="92"/>
      <c r="AN210" s="92"/>
      <c r="AO210" s="92"/>
      <c r="AP210" s="92"/>
      <c r="AQ210" s="92"/>
      <c r="AR210" s="92"/>
      <c r="AS210" s="92"/>
      <c r="AT210" s="92"/>
      <c r="AU210" s="92"/>
      <c r="AV210" s="92"/>
      <c r="AW210" s="92"/>
      <c r="AX210" s="92"/>
      <c r="AY210" s="92"/>
      <c r="AZ210" s="92"/>
      <c r="BA210" s="92"/>
      <c r="BB210" s="92"/>
      <c r="BC210" s="92"/>
      <c r="BD210" s="92"/>
      <c r="BE210" s="92"/>
      <c r="BF210" s="92"/>
      <c r="BG210" s="92"/>
      <c r="BH210" s="92"/>
      <c r="BI210" s="92"/>
    </row>
    <row r="211" ht="9.75" customHeight="1">
      <c r="A211" s="92"/>
      <c r="B211" s="92"/>
      <c r="C211" s="92"/>
      <c r="D211" s="92"/>
      <c r="E211" s="92"/>
      <c r="F211" s="92"/>
      <c r="G211" s="92"/>
      <c r="H211" s="92"/>
      <c r="I211" s="92"/>
      <c r="J211" s="92"/>
      <c r="K211" s="92"/>
      <c r="L211" s="92"/>
      <c r="M211" s="92"/>
      <c r="N211" s="92"/>
      <c r="O211" s="92"/>
      <c r="P211" s="92"/>
      <c r="Q211" s="92"/>
      <c r="R211" s="92"/>
      <c r="S211" s="92"/>
      <c r="T211" s="92"/>
      <c r="U211" s="92"/>
      <c r="V211" s="92"/>
      <c r="W211" s="92"/>
      <c r="X211" s="92"/>
      <c r="Y211" s="92"/>
      <c r="Z211" s="92"/>
      <c r="AA211" s="92"/>
      <c r="AB211" s="92"/>
      <c r="AC211" s="92"/>
      <c r="AD211" s="92"/>
      <c r="AE211" s="92"/>
      <c r="AF211" s="92"/>
      <c r="AG211" s="92"/>
      <c r="AH211" s="92"/>
      <c r="AI211" s="92"/>
      <c r="AJ211" s="92"/>
      <c r="AK211" s="92"/>
      <c r="AL211" s="92"/>
      <c r="AM211" s="92"/>
      <c r="AN211" s="92"/>
      <c r="AO211" s="92"/>
      <c r="AP211" s="92"/>
      <c r="AQ211" s="92"/>
      <c r="AR211" s="92"/>
      <c r="AS211" s="92"/>
      <c r="AT211" s="92"/>
      <c r="AU211" s="92"/>
      <c r="AV211" s="92"/>
      <c r="AW211" s="92"/>
      <c r="AX211" s="92"/>
      <c r="AY211" s="92"/>
      <c r="AZ211" s="92"/>
      <c r="BA211" s="92"/>
      <c r="BB211" s="92"/>
      <c r="BC211" s="92"/>
      <c r="BD211" s="92"/>
      <c r="BE211" s="92"/>
      <c r="BF211" s="92"/>
      <c r="BG211" s="92"/>
      <c r="BH211" s="92"/>
      <c r="BI211" s="92"/>
    </row>
    <row r="212" ht="9.75" customHeight="1">
      <c r="A212" s="92"/>
      <c r="B212" s="92"/>
      <c r="C212" s="92"/>
      <c r="D212" s="92"/>
      <c r="E212" s="92"/>
      <c r="F212" s="92"/>
      <c r="G212" s="92"/>
      <c r="H212" s="92"/>
      <c r="I212" s="92"/>
      <c r="J212" s="92"/>
      <c r="K212" s="92"/>
      <c r="L212" s="92"/>
      <c r="M212" s="92"/>
      <c r="N212" s="92"/>
      <c r="O212" s="92"/>
      <c r="P212" s="92"/>
      <c r="Q212" s="92"/>
      <c r="R212" s="92"/>
      <c r="S212" s="92"/>
      <c r="T212" s="92"/>
      <c r="U212" s="92"/>
      <c r="V212" s="92"/>
      <c r="W212" s="92"/>
      <c r="X212" s="92"/>
      <c r="Y212" s="92"/>
      <c r="Z212" s="92"/>
      <c r="AA212" s="92"/>
      <c r="AB212" s="92"/>
      <c r="AC212" s="92"/>
      <c r="AD212" s="92"/>
      <c r="AE212" s="92"/>
      <c r="AF212" s="92"/>
      <c r="AG212" s="92"/>
      <c r="AH212" s="92"/>
      <c r="AI212" s="92"/>
      <c r="AJ212" s="92"/>
      <c r="AK212" s="92"/>
      <c r="AL212" s="92"/>
      <c r="AM212" s="92"/>
      <c r="AN212" s="92"/>
      <c r="AO212" s="92"/>
      <c r="AP212" s="92"/>
      <c r="AQ212" s="92"/>
      <c r="AR212" s="92"/>
      <c r="AS212" s="92"/>
      <c r="AT212" s="92"/>
      <c r="AU212" s="92"/>
      <c r="AV212" s="92"/>
      <c r="AW212" s="92"/>
      <c r="AX212" s="92"/>
      <c r="AY212" s="92"/>
      <c r="AZ212" s="92"/>
      <c r="BA212" s="92"/>
      <c r="BB212" s="92"/>
      <c r="BC212" s="92"/>
      <c r="BD212" s="92"/>
      <c r="BE212" s="92"/>
      <c r="BF212" s="92"/>
      <c r="BG212" s="92"/>
      <c r="BH212" s="92"/>
      <c r="BI212" s="92"/>
    </row>
    <row r="213" ht="9.75" customHeight="1">
      <c r="A213" s="92"/>
      <c r="B213" s="92"/>
      <c r="C213" s="92"/>
      <c r="D213" s="92"/>
      <c r="E213" s="92"/>
      <c r="F213" s="92"/>
      <c r="G213" s="92"/>
      <c r="H213" s="92"/>
      <c r="I213" s="92"/>
      <c r="J213" s="92"/>
      <c r="K213" s="92"/>
      <c r="L213" s="92"/>
      <c r="M213" s="92"/>
      <c r="N213" s="92"/>
      <c r="O213" s="92"/>
      <c r="P213" s="92"/>
      <c r="Q213" s="92"/>
      <c r="R213" s="92"/>
      <c r="S213" s="92"/>
      <c r="T213" s="92"/>
      <c r="U213" s="92"/>
      <c r="V213" s="92"/>
      <c r="W213" s="92"/>
      <c r="X213" s="92"/>
      <c r="Y213" s="92"/>
      <c r="Z213" s="92"/>
      <c r="AA213" s="92"/>
      <c r="AB213" s="92"/>
      <c r="AC213" s="92"/>
      <c r="AD213" s="92"/>
      <c r="AE213" s="92"/>
      <c r="AF213" s="92"/>
      <c r="AG213" s="92"/>
      <c r="AH213" s="92"/>
      <c r="AI213" s="92"/>
      <c r="AJ213" s="92"/>
      <c r="AK213" s="92"/>
      <c r="AL213" s="92"/>
      <c r="AM213" s="92"/>
      <c r="AN213" s="92"/>
      <c r="AO213" s="92"/>
      <c r="AP213" s="92"/>
      <c r="AQ213" s="92"/>
      <c r="AR213" s="92"/>
      <c r="AS213" s="92"/>
      <c r="AT213" s="92"/>
      <c r="AU213" s="92"/>
      <c r="AV213" s="92"/>
      <c r="AW213" s="92"/>
      <c r="AX213" s="92"/>
      <c r="AY213" s="92"/>
      <c r="AZ213" s="92"/>
      <c r="BA213" s="92"/>
      <c r="BB213" s="92"/>
      <c r="BC213" s="92"/>
      <c r="BD213" s="92"/>
      <c r="BE213" s="92"/>
      <c r="BF213" s="92"/>
      <c r="BG213" s="92"/>
      <c r="BH213" s="92"/>
      <c r="BI213" s="92"/>
    </row>
    <row r="214" ht="9.75" customHeight="1">
      <c r="A214" s="92"/>
      <c r="B214" s="92"/>
      <c r="C214" s="92"/>
      <c r="D214" s="92"/>
      <c r="E214" s="92"/>
      <c r="F214" s="92"/>
      <c r="G214" s="92"/>
      <c r="H214" s="92"/>
      <c r="I214" s="92"/>
      <c r="J214" s="92"/>
      <c r="K214" s="92"/>
      <c r="L214" s="92"/>
      <c r="M214" s="92"/>
      <c r="N214" s="92"/>
      <c r="O214" s="92"/>
      <c r="P214" s="92"/>
      <c r="Q214" s="92"/>
      <c r="R214" s="92"/>
      <c r="S214" s="92"/>
      <c r="T214" s="92"/>
      <c r="U214" s="92"/>
      <c r="V214" s="92"/>
      <c r="W214" s="92"/>
      <c r="X214" s="92"/>
      <c r="Y214" s="92"/>
      <c r="Z214" s="92"/>
      <c r="AA214" s="92"/>
      <c r="AB214" s="92"/>
      <c r="AC214" s="92"/>
      <c r="AD214" s="92"/>
      <c r="AE214" s="92"/>
      <c r="AF214" s="92"/>
      <c r="AG214" s="92"/>
      <c r="AH214" s="92"/>
      <c r="AI214" s="92"/>
      <c r="AJ214" s="92"/>
      <c r="AK214" s="92"/>
      <c r="AL214" s="92"/>
      <c r="AM214" s="92"/>
      <c r="AN214" s="92"/>
      <c r="AO214" s="92"/>
      <c r="AP214" s="92"/>
      <c r="AQ214" s="92"/>
      <c r="AR214" s="92"/>
      <c r="AS214" s="92"/>
      <c r="AT214" s="92"/>
      <c r="AU214" s="92"/>
      <c r="AV214" s="92"/>
      <c r="AW214" s="92"/>
      <c r="AX214" s="92"/>
      <c r="AY214" s="92"/>
      <c r="AZ214" s="92"/>
      <c r="BA214" s="92"/>
      <c r="BB214" s="92"/>
      <c r="BC214" s="92"/>
      <c r="BD214" s="92"/>
      <c r="BE214" s="92"/>
      <c r="BF214" s="92"/>
      <c r="BG214" s="92"/>
      <c r="BH214" s="92"/>
      <c r="BI214" s="92"/>
    </row>
    <row r="215" ht="9.75" customHeight="1">
      <c r="A215" s="92"/>
      <c r="B215" s="92"/>
      <c r="C215" s="92"/>
      <c r="D215" s="92"/>
      <c r="E215" s="92"/>
      <c r="F215" s="92"/>
      <c r="G215" s="92"/>
      <c r="H215" s="92"/>
      <c r="I215" s="92"/>
      <c r="J215" s="92"/>
      <c r="K215" s="92"/>
      <c r="L215" s="92"/>
      <c r="M215" s="92"/>
      <c r="N215" s="92"/>
      <c r="O215" s="92"/>
      <c r="P215" s="92"/>
      <c r="Q215" s="92"/>
      <c r="R215" s="92"/>
      <c r="S215" s="92"/>
      <c r="T215" s="92"/>
      <c r="U215" s="92"/>
      <c r="V215" s="92"/>
      <c r="W215" s="92"/>
      <c r="X215" s="92"/>
      <c r="Y215" s="92"/>
      <c r="Z215" s="92"/>
      <c r="AA215" s="92"/>
      <c r="AB215" s="92"/>
      <c r="AC215" s="92"/>
      <c r="AD215" s="92"/>
      <c r="AE215" s="92"/>
      <c r="AF215" s="92"/>
      <c r="AG215" s="92"/>
      <c r="AH215" s="92"/>
      <c r="AI215" s="92"/>
      <c r="AJ215" s="92"/>
      <c r="AK215" s="92"/>
      <c r="AL215" s="92"/>
      <c r="AM215" s="92"/>
      <c r="AN215" s="92"/>
      <c r="AO215" s="92"/>
      <c r="AP215" s="92"/>
      <c r="AQ215" s="92"/>
      <c r="AR215" s="92"/>
      <c r="AS215" s="92"/>
      <c r="AT215" s="92"/>
      <c r="AU215" s="92"/>
      <c r="AV215" s="92"/>
      <c r="AW215" s="92"/>
      <c r="AX215" s="92"/>
      <c r="AY215" s="92"/>
      <c r="AZ215" s="92"/>
      <c r="BA215" s="92"/>
      <c r="BB215" s="92"/>
      <c r="BC215" s="92"/>
      <c r="BD215" s="92"/>
      <c r="BE215" s="92"/>
      <c r="BF215" s="92"/>
      <c r="BG215" s="92"/>
      <c r="BH215" s="92"/>
      <c r="BI215" s="92"/>
    </row>
    <row r="216" ht="9.75" customHeight="1">
      <c r="A216" s="92"/>
      <c r="B216" s="92"/>
      <c r="C216" s="92"/>
      <c r="D216" s="92"/>
      <c r="E216" s="92"/>
      <c r="F216" s="92"/>
      <c r="G216" s="92"/>
      <c r="H216" s="92"/>
      <c r="I216" s="92"/>
      <c r="J216" s="92"/>
      <c r="K216" s="92"/>
      <c r="L216" s="92"/>
      <c r="M216" s="92"/>
      <c r="N216" s="92"/>
      <c r="O216" s="92"/>
      <c r="P216" s="92"/>
      <c r="Q216" s="92"/>
      <c r="R216" s="92"/>
      <c r="S216" s="92"/>
      <c r="T216" s="92"/>
      <c r="U216" s="92"/>
      <c r="V216" s="92"/>
      <c r="W216" s="92"/>
      <c r="X216" s="92"/>
      <c r="Y216" s="92"/>
      <c r="Z216" s="92"/>
      <c r="AA216" s="92"/>
      <c r="AB216" s="92"/>
      <c r="AC216" s="92"/>
      <c r="AD216" s="92"/>
      <c r="AE216" s="92"/>
      <c r="AF216" s="92"/>
      <c r="AG216" s="92"/>
      <c r="AH216" s="92"/>
      <c r="AI216" s="92"/>
      <c r="AJ216" s="92"/>
      <c r="AK216" s="92"/>
      <c r="AL216" s="92"/>
      <c r="AM216" s="92"/>
      <c r="AN216" s="92"/>
      <c r="AO216" s="92"/>
      <c r="AP216" s="92"/>
      <c r="AQ216" s="92"/>
      <c r="AR216" s="92"/>
      <c r="AS216" s="92"/>
      <c r="AT216" s="92"/>
      <c r="AU216" s="92"/>
      <c r="AV216" s="92"/>
      <c r="AW216" s="92"/>
      <c r="AX216" s="92"/>
      <c r="AY216" s="92"/>
      <c r="AZ216" s="92"/>
      <c r="BA216" s="92"/>
      <c r="BB216" s="92"/>
      <c r="BC216" s="92"/>
      <c r="BD216" s="92"/>
      <c r="BE216" s="92"/>
      <c r="BF216" s="92"/>
      <c r="BG216" s="92"/>
      <c r="BH216" s="92"/>
      <c r="BI216" s="92"/>
    </row>
    <row r="217" ht="9.75" customHeight="1">
      <c r="A217" s="92"/>
      <c r="B217" s="92"/>
      <c r="C217" s="92"/>
      <c r="D217" s="92"/>
      <c r="E217" s="92"/>
      <c r="F217" s="92"/>
      <c r="G217" s="92"/>
      <c r="H217" s="92"/>
      <c r="I217" s="92"/>
      <c r="J217" s="92"/>
      <c r="K217" s="92"/>
      <c r="L217" s="92"/>
      <c r="M217" s="92"/>
      <c r="N217" s="92"/>
      <c r="O217" s="92"/>
      <c r="P217" s="92"/>
      <c r="Q217" s="92"/>
      <c r="R217" s="92"/>
      <c r="S217" s="92"/>
      <c r="T217" s="92"/>
      <c r="U217" s="92"/>
      <c r="V217" s="92"/>
      <c r="W217" s="92"/>
      <c r="X217" s="92"/>
      <c r="Y217" s="92"/>
      <c r="Z217" s="92"/>
      <c r="AA217" s="92"/>
      <c r="AB217" s="92"/>
      <c r="AC217" s="92"/>
      <c r="AD217" s="92"/>
      <c r="AE217" s="92"/>
      <c r="AF217" s="92"/>
      <c r="AG217" s="92"/>
      <c r="AH217" s="92"/>
      <c r="AI217" s="92"/>
      <c r="AJ217" s="92"/>
      <c r="AK217" s="92"/>
      <c r="AL217" s="92"/>
      <c r="AM217" s="92"/>
      <c r="AN217" s="92"/>
      <c r="AO217" s="92"/>
      <c r="AP217" s="92"/>
      <c r="AQ217" s="92"/>
      <c r="AR217" s="92"/>
      <c r="AS217" s="92"/>
      <c r="AT217" s="92"/>
      <c r="AU217" s="92"/>
      <c r="AV217" s="92"/>
      <c r="AW217" s="92"/>
      <c r="AX217" s="92"/>
      <c r="AY217" s="92"/>
      <c r="AZ217" s="92"/>
      <c r="BA217" s="92"/>
      <c r="BB217" s="92"/>
      <c r="BC217" s="92"/>
      <c r="BD217" s="92"/>
      <c r="BE217" s="92"/>
      <c r="BF217" s="92"/>
      <c r="BG217" s="92"/>
      <c r="BH217" s="92"/>
      <c r="BI217" s="92"/>
    </row>
    <row r="218" ht="9.75" customHeight="1">
      <c r="A218" s="92"/>
      <c r="B218" s="92"/>
      <c r="C218" s="92"/>
      <c r="D218" s="92"/>
      <c r="E218" s="92"/>
      <c r="F218" s="92"/>
      <c r="G218" s="92"/>
      <c r="H218" s="92"/>
      <c r="I218" s="92"/>
      <c r="J218" s="92"/>
      <c r="K218" s="92"/>
      <c r="L218" s="92"/>
      <c r="M218" s="92"/>
      <c r="N218" s="92"/>
      <c r="O218" s="92"/>
      <c r="P218" s="92"/>
      <c r="Q218" s="92"/>
      <c r="R218" s="92"/>
      <c r="S218" s="92"/>
      <c r="T218" s="92"/>
      <c r="U218" s="92"/>
      <c r="V218" s="92"/>
      <c r="W218" s="92"/>
      <c r="X218" s="92"/>
      <c r="Y218" s="92"/>
      <c r="Z218" s="92"/>
      <c r="AA218" s="92"/>
      <c r="AB218" s="92"/>
      <c r="AC218" s="92"/>
      <c r="AD218" s="92"/>
      <c r="AE218" s="92"/>
      <c r="AF218" s="92"/>
      <c r="AG218" s="92"/>
      <c r="AH218" s="92"/>
      <c r="AI218" s="92"/>
      <c r="AJ218" s="92"/>
      <c r="AK218" s="92"/>
      <c r="AL218" s="92"/>
      <c r="AM218" s="92"/>
      <c r="AN218" s="92"/>
      <c r="AO218" s="92"/>
      <c r="AP218" s="92"/>
      <c r="AQ218" s="92"/>
      <c r="AR218" s="92"/>
      <c r="AS218" s="92"/>
      <c r="AT218" s="92"/>
      <c r="AU218" s="92"/>
      <c r="AV218" s="92"/>
      <c r="AW218" s="92"/>
      <c r="AX218" s="92"/>
      <c r="AY218" s="92"/>
      <c r="AZ218" s="92"/>
      <c r="BA218" s="92"/>
      <c r="BB218" s="92"/>
      <c r="BC218" s="92"/>
      <c r="BD218" s="92"/>
      <c r="BE218" s="92"/>
      <c r="BF218" s="92"/>
      <c r="BG218" s="92"/>
      <c r="BH218" s="92"/>
      <c r="BI218" s="92"/>
    </row>
    <row r="219" ht="9.75" customHeight="1">
      <c r="A219" s="92"/>
      <c r="B219" s="92"/>
      <c r="C219" s="92"/>
      <c r="D219" s="92"/>
      <c r="E219" s="92"/>
      <c r="F219" s="92"/>
      <c r="G219" s="92"/>
      <c r="H219" s="92"/>
      <c r="I219" s="92"/>
      <c r="J219" s="92"/>
      <c r="K219" s="92"/>
      <c r="L219" s="92"/>
      <c r="M219" s="92"/>
      <c r="N219" s="92"/>
      <c r="O219" s="92"/>
      <c r="P219" s="92"/>
      <c r="Q219" s="92"/>
      <c r="R219" s="92"/>
      <c r="S219" s="92"/>
      <c r="T219" s="92"/>
      <c r="U219" s="92"/>
      <c r="V219" s="92"/>
      <c r="W219" s="92"/>
      <c r="X219" s="92"/>
      <c r="Y219" s="92"/>
      <c r="Z219" s="92"/>
      <c r="AA219" s="92"/>
      <c r="AB219" s="92"/>
      <c r="AC219" s="92"/>
      <c r="AD219" s="92"/>
      <c r="AE219" s="92"/>
      <c r="AF219" s="92"/>
      <c r="AG219" s="92"/>
      <c r="AH219" s="92"/>
      <c r="AI219" s="92"/>
      <c r="AJ219" s="92"/>
      <c r="AK219" s="92"/>
      <c r="AL219" s="92"/>
      <c r="AM219" s="92"/>
      <c r="AN219" s="92"/>
      <c r="AO219" s="92"/>
      <c r="AP219" s="92"/>
      <c r="AQ219" s="92"/>
      <c r="AR219" s="92"/>
      <c r="AS219" s="92"/>
      <c r="AT219" s="92"/>
      <c r="AU219" s="92"/>
      <c r="AV219" s="92"/>
      <c r="AW219" s="92"/>
      <c r="AX219" s="92"/>
      <c r="AY219" s="92"/>
      <c r="AZ219" s="92"/>
      <c r="BA219" s="92"/>
      <c r="BB219" s="92"/>
      <c r="BC219" s="92"/>
      <c r="BD219" s="92"/>
      <c r="BE219" s="92"/>
      <c r="BF219" s="92"/>
      <c r="BG219" s="92"/>
      <c r="BH219" s="92"/>
      <c r="BI219" s="92"/>
    </row>
    <row r="220" ht="9.75" customHeight="1">
      <c r="A220" s="92"/>
      <c r="B220" s="92"/>
      <c r="C220" s="92"/>
      <c r="D220" s="92"/>
      <c r="E220" s="92"/>
      <c r="F220" s="92"/>
      <c r="G220" s="92"/>
      <c r="H220" s="92"/>
      <c r="I220" s="92"/>
      <c r="J220" s="92"/>
      <c r="K220" s="92"/>
      <c r="L220" s="92"/>
      <c r="M220" s="92"/>
      <c r="N220" s="92"/>
      <c r="O220" s="92"/>
      <c r="P220" s="92"/>
      <c r="Q220" s="92"/>
      <c r="R220" s="92"/>
      <c r="S220" s="92"/>
      <c r="T220" s="92"/>
      <c r="U220" s="92"/>
      <c r="V220" s="92"/>
      <c r="W220" s="92"/>
      <c r="X220" s="92"/>
      <c r="Y220" s="92"/>
      <c r="Z220" s="92"/>
      <c r="AA220" s="92"/>
      <c r="AB220" s="92"/>
      <c r="AC220" s="92"/>
      <c r="AD220" s="92"/>
      <c r="AE220" s="92"/>
      <c r="AF220" s="92"/>
      <c r="AG220" s="92"/>
      <c r="AH220" s="92"/>
      <c r="AI220" s="92"/>
      <c r="AJ220" s="92"/>
      <c r="AK220" s="92"/>
      <c r="AL220" s="92"/>
      <c r="AM220" s="92"/>
      <c r="AN220" s="92"/>
      <c r="AO220" s="92"/>
      <c r="AP220" s="92"/>
      <c r="AQ220" s="92"/>
      <c r="AR220" s="92"/>
      <c r="AS220" s="92"/>
      <c r="AT220" s="92"/>
      <c r="AU220" s="92"/>
      <c r="AV220" s="92"/>
      <c r="AW220" s="92"/>
      <c r="AX220" s="92"/>
      <c r="AY220" s="92"/>
      <c r="AZ220" s="92"/>
      <c r="BA220" s="92"/>
      <c r="BB220" s="92"/>
      <c r="BC220" s="92"/>
      <c r="BD220" s="92"/>
      <c r="BE220" s="92"/>
      <c r="BF220" s="92"/>
      <c r="BG220" s="92"/>
      <c r="BH220" s="92"/>
      <c r="BI220" s="92"/>
    </row>
    <row r="221" ht="9.75" customHeight="1">
      <c r="A221" s="92"/>
      <c r="B221" s="92"/>
      <c r="C221" s="92"/>
      <c r="D221" s="92"/>
      <c r="E221" s="92"/>
      <c r="F221" s="92"/>
      <c r="G221" s="92"/>
      <c r="H221" s="92"/>
      <c r="I221" s="92"/>
      <c r="J221" s="92"/>
      <c r="K221" s="92"/>
      <c r="L221" s="92"/>
      <c r="M221" s="92"/>
      <c r="N221" s="92"/>
      <c r="O221" s="92"/>
      <c r="P221" s="92"/>
      <c r="Q221" s="92"/>
      <c r="R221" s="92"/>
      <c r="S221" s="92"/>
      <c r="T221" s="92"/>
      <c r="U221" s="92"/>
      <c r="V221" s="92"/>
      <c r="W221" s="92"/>
      <c r="X221" s="92"/>
      <c r="Y221" s="92"/>
      <c r="Z221" s="92"/>
      <c r="AA221" s="92"/>
      <c r="AB221" s="92"/>
      <c r="AC221" s="92"/>
      <c r="AD221" s="92"/>
      <c r="AE221" s="92"/>
      <c r="AF221" s="92"/>
      <c r="AG221" s="92"/>
      <c r="AH221" s="92"/>
      <c r="AI221" s="92"/>
      <c r="AJ221" s="92"/>
      <c r="AK221" s="92"/>
      <c r="AL221" s="92"/>
      <c r="AM221" s="92"/>
      <c r="AN221" s="92"/>
      <c r="AO221" s="92"/>
      <c r="AP221" s="92"/>
      <c r="AQ221" s="92"/>
      <c r="AR221" s="92"/>
      <c r="AS221" s="92"/>
      <c r="AT221" s="92"/>
      <c r="AU221" s="92"/>
      <c r="AV221" s="92"/>
      <c r="AW221" s="92"/>
      <c r="AX221" s="92"/>
      <c r="AY221" s="92"/>
      <c r="AZ221" s="92"/>
      <c r="BA221" s="92"/>
      <c r="BB221" s="92"/>
      <c r="BC221" s="92"/>
      <c r="BD221" s="92"/>
      <c r="BE221" s="92"/>
      <c r="BF221" s="92"/>
      <c r="BG221" s="92"/>
      <c r="BH221" s="92"/>
      <c r="BI221" s="92"/>
    </row>
    <row r="222" ht="9.75" customHeight="1">
      <c r="A222" s="92"/>
      <c r="B222" s="92"/>
      <c r="C222" s="92"/>
      <c r="D222" s="92"/>
      <c r="E222" s="92"/>
      <c r="F222" s="92"/>
      <c r="G222" s="92"/>
      <c r="H222" s="92"/>
      <c r="I222" s="92"/>
      <c r="J222" s="92"/>
      <c r="K222" s="92"/>
      <c r="L222" s="92"/>
      <c r="M222" s="92"/>
      <c r="N222" s="92"/>
      <c r="O222" s="92"/>
      <c r="P222" s="92"/>
      <c r="Q222" s="92"/>
      <c r="R222" s="92"/>
      <c r="S222" s="92"/>
      <c r="T222" s="92"/>
      <c r="U222" s="92"/>
      <c r="V222" s="92"/>
      <c r="W222" s="92"/>
      <c r="X222" s="92"/>
      <c r="Y222" s="92"/>
      <c r="Z222" s="92"/>
      <c r="AA222" s="92"/>
      <c r="AB222" s="92"/>
      <c r="AC222" s="92"/>
      <c r="AD222" s="92"/>
      <c r="AE222" s="92"/>
      <c r="AF222" s="92"/>
      <c r="AG222" s="92"/>
      <c r="AH222" s="92"/>
      <c r="AI222" s="92"/>
      <c r="AJ222" s="92"/>
      <c r="AK222" s="92"/>
      <c r="AL222" s="92"/>
      <c r="AM222" s="92"/>
      <c r="AN222" s="92"/>
      <c r="AO222" s="92"/>
      <c r="AP222" s="92"/>
      <c r="AQ222" s="92"/>
      <c r="AR222" s="92"/>
      <c r="AS222" s="92"/>
      <c r="AT222" s="92"/>
      <c r="AU222" s="92"/>
      <c r="AV222" s="92"/>
      <c r="AW222" s="92"/>
      <c r="AX222" s="92"/>
      <c r="AY222" s="92"/>
      <c r="AZ222" s="92"/>
      <c r="BA222" s="92"/>
      <c r="BB222" s="92"/>
      <c r="BC222" s="92"/>
      <c r="BD222" s="92"/>
      <c r="BE222" s="92"/>
      <c r="BF222" s="92"/>
      <c r="BG222" s="92"/>
      <c r="BH222" s="92"/>
      <c r="BI222" s="92"/>
    </row>
    <row r="223" ht="9.75" customHeight="1">
      <c r="A223" s="92"/>
      <c r="B223" s="92"/>
      <c r="C223" s="92"/>
      <c r="D223" s="92"/>
      <c r="E223" s="92"/>
      <c r="F223" s="92"/>
      <c r="G223" s="92"/>
      <c r="H223" s="92"/>
      <c r="I223" s="92"/>
      <c r="J223" s="92"/>
      <c r="K223" s="92"/>
      <c r="L223" s="92"/>
      <c r="M223" s="92"/>
      <c r="N223" s="92"/>
      <c r="O223" s="92"/>
      <c r="P223" s="92"/>
      <c r="Q223" s="92"/>
      <c r="R223" s="92"/>
      <c r="S223" s="92"/>
      <c r="T223" s="92"/>
      <c r="U223" s="92"/>
      <c r="V223" s="92"/>
      <c r="W223" s="92"/>
      <c r="X223" s="92"/>
      <c r="Y223" s="92"/>
      <c r="Z223" s="92"/>
      <c r="AA223" s="92"/>
      <c r="AB223" s="92"/>
      <c r="AC223" s="92"/>
      <c r="AD223" s="92"/>
      <c r="AE223" s="92"/>
      <c r="AF223" s="92"/>
      <c r="AG223" s="92"/>
      <c r="AH223" s="92"/>
      <c r="AI223" s="92"/>
      <c r="AJ223" s="92"/>
      <c r="AK223" s="92"/>
      <c r="AL223" s="92"/>
      <c r="AM223" s="92"/>
      <c r="AN223" s="92"/>
      <c r="AO223" s="92"/>
      <c r="AP223" s="92"/>
      <c r="AQ223" s="92"/>
      <c r="AR223" s="92"/>
      <c r="AS223" s="92"/>
      <c r="AT223" s="92"/>
      <c r="AU223" s="92"/>
      <c r="AV223" s="92"/>
      <c r="AW223" s="92"/>
      <c r="AX223" s="92"/>
      <c r="AY223" s="92"/>
      <c r="AZ223" s="92"/>
      <c r="BA223" s="92"/>
      <c r="BB223" s="92"/>
      <c r="BC223" s="92"/>
      <c r="BD223" s="92"/>
      <c r="BE223" s="92"/>
      <c r="BF223" s="92"/>
      <c r="BG223" s="92"/>
      <c r="BH223" s="92"/>
      <c r="BI223" s="92"/>
    </row>
    <row r="224" ht="9.75" customHeight="1">
      <c r="A224" s="92"/>
      <c r="B224" s="92"/>
      <c r="C224" s="92"/>
      <c r="D224" s="92"/>
      <c r="E224" s="92"/>
      <c r="F224" s="92"/>
      <c r="G224" s="92"/>
      <c r="H224" s="92"/>
      <c r="I224" s="92"/>
      <c r="J224" s="92"/>
      <c r="K224" s="92"/>
      <c r="L224" s="92"/>
      <c r="M224" s="92"/>
      <c r="N224" s="92"/>
      <c r="O224" s="92"/>
      <c r="P224" s="92"/>
      <c r="Q224" s="92"/>
      <c r="R224" s="92"/>
      <c r="S224" s="92"/>
      <c r="T224" s="92"/>
      <c r="U224" s="92"/>
      <c r="V224" s="92"/>
      <c r="W224" s="92"/>
      <c r="X224" s="92"/>
      <c r="Y224" s="92"/>
      <c r="Z224" s="92"/>
      <c r="AA224" s="92"/>
      <c r="AB224" s="92"/>
      <c r="AC224" s="92"/>
      <c r="AD224" s="92"/>
      <c r="AE224" s="92"/>
      <c r="AF224" s="92"/>
      <c r="AG224" s="92"/>
      <c r="AH224" s="92"/>
      <c r="AI224" s="92"/>
      <c r="AJ224" s="92"/>
      <c r="AK224" s="92"/>
      <c r="AL224" s="92"/>
      <c r="AM224" s="92"/>
      <c r="AN224" s="92"/>
      <c r="AO224" s="92"/>
      <c r="AP224" s="92"/>
      <c r="AQ224" s="92"/>
      <c r="AR224" s="92"/>
      <c r="AS224" s="92"/>
      <c r="AT224" s="92"/>
      <c r="AU224" s="92"/>
      <c r="AV224" s="92"/>
      <c r="AW224" s="92"/>
      <c r="AX224" s="92"/>
      <c r="AY224" s="92"/>
      <c r="AZ224" s="92"/>
      <c r="BA224" s="92"/>
      <c r="BB224" s="92"/>
      <c r="BC224" s="92"/>
      <c r="BD224" s="92"/>
      <c r="BE224" s="92"/>
      <c r="BF224" s="92"/>
      <c r="BG224" s="92"/>
      <c r="BH224" s="92"/>
      <c r="BI224" s="92"/>
    </row>
    <row r="225" ht="9.75" customHeight="1">
      <c r="A225" s="92"/>
      <c r="B225" s="92"/>
      <c r="C225" s="92"/>
      <c r="D225" s="92"/>
      <c r="E225" s="92"/>
      <c r="F225" s="92"/>
      <c r="G225" s="92"/>
      <c r="H225" s="92"/>
      <c r="I225" s="92"/>
      <c r="J225" s="92"/>
      <c r="K225" s="92"/>
      <c r="L225" s="92"/>
      <c r="M225" s="92"/>
      <c r="N225" s="92"/>
      <c r="O225" s="92"/>
      <c r="P225" s="92"/>
      <c r="Q225" s="92"/>
      <c r="R225" s="92"/>
      <c r="S225" s="92"/>
      <c r="T225" s="92"/>
      <c r="U225" s="92"/>
      <c r="V225" s="92"/>
      <c r="W225" s="92"/>
      <c r="X225" s="92"/>
      <c r="Y225" s="92"/>
      <c r="Z225" s="92"/>
      <c r="AA225" s="92"/>
      <c r="AB225" s="92"/>
      <c r="AC225" s="92"/>
      <c r="AD225" s="92"/>
      <c r="AE225" s="92"/>
      <c r="AF225" s="92"/>
      <c r="AG225" s="92"/>
      <c r="AH225" s="92"/>
      <c r="AI225" s="92"/>
      <c r="AJ225" s="92"/>
      <c r="AK225" s="92"/>
      <c r="AL225" s="92"/>
      <c r="AM225" s="92"/>
      <c r="AN225" s="92"/>
      <c r="AO225" s="92"/>
      <c r="AP225" s="92"/>
      <c r="AQ225" s="92"/>
      <c r="AR225" s="92"/>
      <c r="AS225" s="92"/>
      <c r="AT225" s="92"/>
      <c r="AU225" s="92"/>
      <c r="AV225" s="92"/>
      <c r="AW225" s="92"/>
      <c r="AX225" s="92"/>
      <c r="AY225" s="92"/>
      <c r="AZ225" s="92"/>
      <c r="BA225" s="92"/>
      <c r="BB225" s="92"/>
      <c r="BC225" s="92"/>
      <c r="BD225" s="92"/>
      <c r="BE225" s="92"/>
      <c r="BF225" s="92"/>
      <c r="BG225" s="92"/>
      <c r="BH225" s="92"/>
      <c r="BI225" s="92"/>
    </row>
    <row r="226" ht="9.75" customHeight="1">
      <c r="A226" s="92"/>
      <c r="B226" s="92"/>
      <c r="C226" s="92"/>
      <c r="D226" s="92"/>
      <c r="E226" s="92"/>
      <c r="F226" s="92"/>
      <c r="G226" s="92"/>
      <c r="H226" s="92"/>
      <c r="I226" s="92"/>
      <c r="J226" s="92"/>
      <c r="K226" s="92"/>
      <c r="L226" s="92"/>
      <c r="M226" s="92"/>
      <c r="N226" s="92"/>
      <c r="O226" s="92"/>
      <c r="P226" s="92"/>
      <c r="Q226" s="92"/>
      <c r="R226" s="92"/>
      <c r="S226" s="92"/>
      <c r="T226" s="92"/>
      <c r="U226" s="92"/>
      <c r="V226" s="92"/>
      <c r="W226" s="92"/>
      <c r="X226" s="92"/>
      <c r="Y226" s="92"/>
      <c r="Z226" s="92"/>
      <c r="AA226" s="92"/>
      <c r="AB226" s="92"/>
      <c r="AC226" s="92"/>
      <c r="AD226" s="92"/>
      <c r="AE226" s="92"/>
      <c r="AF226" s="92"/>
      <c r="AG226" s="92"/>
      <c r="AH226" s="92"/>
      <c r="AI226" s="92"/>
      <c r="AJ226" s="92"/>
      <c r="AK226" s="92"/>
      <c r="AL226" s="92"/>
      <c r="AM226" s="92"/>
      <c r="AN226" s="92"/>
      <c r="AO226" s="92"/>
      <c r="AP226" s="92"/>
      <c r="AQ226" s="92"/>
      <c r="AR226" s="92"/>
      <c r="AS226" s="92"/>
      <c r="AT226" s="92"/>
      <c r="AU226" s="92"/>
      <c r="AV226" s="92"/>
      <c r="AW226" s="92"/>
      <c r="AX226" s="92"/>
      <c r="AY226" s="92"/>
      <c r="AZ226" s="92"/>
      <c r="BA226" s="92"/>
      <c r="BB226" s="92"/>
      <c r="BC226" s="92"/>
      <c r="BD226" s="92"/>
      <c r="BE226" s="92"/>
      <c r="BF226" s="92"/>
      <c r="BG226" s="92"/>
      <c r="BH226" s="92"/>
      <c r="BI226" s="92"/>
    </row>
    <row r="227" ht="9.75" customHeight="1">
      <c r="A227" s="92"/>
      <c r="B227" s="92"/>
      <c r="C227" s="92"/>
      <c r="D227" s="92"/>
      <c r="E227" s="92"/>
      <c r="F227" s="92"/>
      <c r="G227" s="92"/>
      <c r="H227" s="92"/>
      <c r="I227" s="92"/>
      <c r="J227" s="92"/>
      <c r="K227" s="92"/>
      <c r="L227" s="92"/>
      <c r="M227" s="92"/>
      <c r="N227" s="92"/>
      <c r="O227" s="92"/>
      <c r="P227" s="92"/>
      <c r="Q227" s="92"/>
      <c r="R227" s="92"/>
      <c r="S227" s="92"/>
      <c r="T227" s="92"/>
      <c r="U227" s="92"/>
      <c r="V227" s="92"/>
      <c r="W227" s="92"/>
      <c r="X227" s="92"/>
      <c r="Y227" s="92"/>
      <c r="Z227" s="92"/>
      <c r="AA227" s="92"/>
      <c r="AB227" s="92"/>
      <c r="AC227" s="92"/>
      <c r="AD227" s="92"/>
      <c r="AE227" s="92"/>
      <c r="AF227" s="92"/>
      <c r="AG227" s="92"/>
      <c r="AH227" s="92"/>
      <c r="AI227" s="92"/>
      <c r="AJ227" s="92"/>
      <c r="AK227" s="92"/>
      <c r="AL227" s="92"/>
      <c r="AM227" s="92"/>
      <c r="AN227" s="92"/>
      <c r="AO227" s="92"/>
      <c r="AP227" s="92"/>
      <c r="AQ227" s="92"/>
      <c r="AR227" s="92"/>
      <c r="AS227" s="92"/>
      <c r="AT227" s="92"/>
      <c r="AU227" s="92"/>
      <c r="AV227" s="92"/>
      <c r="AW227" s="92"/>
      <c r="AX227" s="92"/>
      <c r="AY227" s="92"/>
      <c r="AZ227" s="92"/>
      <c r="BA227" s="92"/>
      <c r="BB227" s="92"/>
      <c r="BC227" s="92"/>
      <c r="BD227" s="92"/>
      <c r="BE227" s="92"/>
      <c r="BF227" s="92"/>
      <c r="BG227" s="92"/>
      <c r="BH227" s="92"/>
      <c r="BI227" s="92"/>
    </row>
    <row r="228" ht="9.75" customHeight="1">
      <c r="A228" s="92"/>
      <c r="B228" s="92"/>
      <c r="C228" s="92"/>
      <c r="D228" s="92"/>
      <c r="E228" s="92"/>
      <c r="F228" s="92"/>
      <c r="G228" s="92"/>
      <c r="H228" s="92"/>
      <c r="I228" s="92"/>
      <c r="J228" s="92"/>
      <c r="K228" s="92"/>
      <c r="L228" s="92"/>
      <c r="M228" s="92"/>
      <c r="N228" s="92"/>
      <c r="O228" s="92"/>
      <c r="P228" s="92"/>
      <c r="Q228" s="92"/>
      <c r="R228" s="92"/>
      <c r="S228" s="92"/>
      <c r="T228" s="92"/>
      <c r="U228" s="92"/>
      <c r="V228" s="92"/>
      <c r="W228" s="92"/>
      <c r="X228" s="92"/>
      <c r="Y228" s="92"/>
      <c r="Z228" s="92"/>
      <c r="AA228" s="92"/>
      <c r="AB228" s="92"/>
      <c r="AC228" s="92"/>
      <c r="AD228" s="92"/>
      <c r="AE228" s="92"/>
      <c r="AF228" s="92"/>
      <c r="AG228" s="92"/>
      <c r="AH228" s="92"/>
      <c r="AI228" s="92"/>
      <c r="AJ228" s="92"/>
      <c r="AK228" s="92"/>
      <c r="AL228" s="92"/>
      <c r="AM228" s="92"/>
      <c r="AN228" s="92"/>
      <c r="AO228" s="92"/>
      <c r="AP228" s="92"/>
      <c r="AQ228" s="92"/>
      <c r="AR228" s="92"/>
      <c r="AS228" s="92"/>
      <c r="AT228" s="92"/>
      <c r="AU228" s="92"/>
      <c r="AV228" s="92"/>
      <c r="AW228" s="92"/>
      <c r="AX228" s="92"/>
      <c r="AY228" s="92"/>
      <c r="AZ228" s="92"/>
      <c r="BA228" s="92"/>
      <c r="BB228" s="92"/>
      <c r="BC228" s="92"/>
      <c r="BD228" s="92"/>
      <c r="BE228" s="92"/>
      <c r="BF228" s="92"/>
      <c r="BG228" s="92"/>
      <c r="BH228" s="92"/>
      <c r="BI228" s="92"/>
    </row>
    <row r="229" ht="9.75" customHeight="1">
      <c r="A229" s="92"/>
      <c r="B229" s="92"/>
      <c r="C229" s="92"/>
      <c r="D229" s="92"/>
      <c r="E229" s="92"/>
      <c r="F229" s="92"/>
      <c r="G229" s="92"/>
      <c r="H229" s="92"/>
      <c r="I229" s="92"/>
      <c r="J229" s="92"/>
      <c r="K229" s="92"/>
      <c r="L229" s="92"/>
      <c r="M229" s="92"/>
      <c r="N229" s="92"/>
      <c r="O229" s="92"/>
      <c r="P229" s="92"/>
      <c r="Q229" s="92"/>
      <c r="R229" s="92"/>
      <c r="S229" s="92"/>
      <c r="T229" s="92"/>
      <c r="U229" s="92"/>
      <c r="V229" s="92"/>
      <c r="W229" s="92"/>
      <c r="X229" s="92"/>
      <c r="Y229" s="92"/>
      <c r="Z229" s="92"/>
      <c r="AA229" s="92"/>
      <c r="AB229" s="92"/>
      <c r="AC229" s="92"/>
      <c r="AD229" s="92"/>
      <c r="AE229" s="92"/>
      <c r="AF229" s="92"/>
      <c r="AG229" s="92"/>
      <c r="AH229" s="92"/>
      <c r="AI229" s="92"/>
      <c r="AJ229" s="92"/>
      <c r="AK229" s="92"/>
      <c r="AL229" s="92"/>
      <c r="AM229" s="92"/>
      <c r="AN229" s="92"/>
      <c r="AO229" s="92"/>
      <c r="AP229" s="92"/>
      <c r="AQ229" s="92"/>
      <c r="AR229" s="92"/>
      <c r="AS229" s="92"/>
      <c r="AT229" s="92"/>
      <c r="AU229" s="92"/>
      <c r="AV229" s="92"/>
      <c r="AW229" s="92"/>
      <c r="AX229" s="92"/>
      <c r="AY229" s="92"/>
      <c r="AZ229" s="92"/>
      <c r="BA229" s="92"/>
      <c r="BB229" s="92"/>
      <c r="BC229" s="92"/>
      <c r="BD229" s="92"/>
      <c r="BE229" s="92"/>
      <c r="BF229" s="92"/>
      <c r="BG229" s="92"/>
      <c r="BH229" s="92"/>
      <c r="BI229" s="92"/>
    </row>
    <row r="230" ht="9.75" customHeight="1">
      <c r="A230" s="92"/>
      <c r="B230" s="92"/>
      <c r="C230" s="92"/>
      <c r="D230" s="92"/>
      <c r="E230" s="92"/>
      <c r="F230" s="92"/>
      <c r="G230" s="92"/>
      <c r="H230" s="92"/>
      <c r="I230" s="92"/>
      <c r="J230" s="92"/>
      <c r="K230" s="92"/>
      <c r="L230" s="92"/>
      <c r="M230" s="92"/>
      <c r="N230" s="92"/>
      <c r="O230" s="92"/>
      <c r="P230" s="92"/>
      <c r="Q230" s="92"/>
      <c r="R230" s="92"/>
      <c r="S230" s="92"/>
      <c r="T230" s="92"/>
      <c r="U230" s="92"/>
      <c r="V230" s="92"/>
      <c r="W230" s="92"/>
      <c r="X230" s="92"/>
      <c r="Y230" s="92"/>
      <c r="Z230" s="92"/>
      <c r="AA230" s="92"/>
      <c r="AB230" s="92"/>
      <c r="AC230" s="92"/>
      <c r="AD230" s="92"/>
      <c r="AE230" s="92"/>
      <c r="AF230" s="92"/>
      <c r="AG230" s="92"/>
      <c r="AH230" s="92"/>
      <c r="AI230" s="92"/>
      <c r="AJ230" s="92"/>
      <c r="AK230" s="92"/>
      <c r="AL230" s="92"/>
      <c r="AM230" s="92"/>
      <c r="AN230" s="92"/>
      <c r="AO230" s="92"/>
      <c r="AP230" s="92"/>
      <c r="AQ230" s="92"/>
      <c r="AR230" s="92"/>
      <c r="AS230" s="92"/>
      <c r="AT230" s="92"/>
      <c r="AU230" s="92"/>
      <c r="AV230" s="92"/>
      <c r="AW230" s="92"/>
      <c r="AX230" s="92"/>
      <c r="AY230" s="92"/>
      <c r="AZ230" s="92"/>
      <c r="BA230" s="92"/>
      <c r="BB230" s="92"/>
      <c r="BC230" s="92"/>
      <c r="BD230" s="92"/>
      <c r="BE230" s="92"/>
      <c r="BF230" s="92"/>
      <c r="BG230" s="92"/>
      <c r="BH230" s="92"/>
      <c r="BI230" s="92"/>
    </row>
    <row r="231" ht="9.75" customHeight="1">
      <c r="A231" s="92"/>
      <c r="B231" s="92"/>
      <c r="C231" s="92"/>
      <c r="D231" s="92"/>
      <c r="E231" s="92"/>
      <c r="F231" s="92"/>
      <c r="G231" s="92"/>
      <c r="H231" s="92"/>
      <c r="I231" s="92"/>
      <c r="J231" s="92"/>
      <c r="K231" s="92"/>
      <c r="L231" s="92"/>
      <c r="M231" s="92"/>
      <c r="N231" s="92"/>
      <c r="O231" s="92"/>
      <c r="P231" s="92"/>
      <c r="Q231" s="92"/>
      <c r="R231" s="92"/>
      <c r="S231" s="92"/>
      <c r="T231" s="92"/>
      <c r="U231" s="92"/>
      <c r="V231" s="92"/>
      <c r="W231" s="92"/>
      <c r="X231" s="92"/>
      <c r="Y231" s="92"/>
      <c r="Z231" s="92"/>
      <c r="AA231" s="92"/>
      <c r="AB231" s="92"/>
      <c r="AC231" s="92"/>
      <c r="AD231" s="92"/>
      <c r="AE231" s="92"/>
      <c r="AF231" s="92"/>
      <c r="AG231" s="92"/>
      <c r="AH231" s="92"/>
      <c r="AI231" s="92"/>
      <c r="AJ231" s="92"/>
      <c r="AK231" s="92"/>
      <c r="AL231" s="92"/>
      <c r="AM231" s="92"/>
      <c r="AN231" s="92"/>
      <c r="AO231" s="92"/>
      <c r="AP231" s="92"/>
      <c r="AQ231" s="92"/>
      <c r="AR231" s="92"/>
      <c r="AS231" s="92"/>
      <c r="AT231" s="92"/>
      <c r="AU231" s="92"/>
      <c r="AV231" s="92"/>
      <c r="AW231" s="92"/>
      <c r="AX231" s="92"/>
      <c r="AY231" s="92"/>
      <c r="AZ231" s="92"/>
      <c r="BA231" s="92"/>
      <c r="BB231" s="92"/>
      <c r="BC231" s="92"/>
      <c r="BD231" s="92"/>
      <c r="BE231" s="92"/>
      <c r="BF231" s="92"/>
      <c r="BG231" s="92"/>
      <c r="BH231" s="92"/>
      <c r="BI231" s="92"/>
    </row>
    <row r="232" ht="9.75" customHeight="1">
      <c r="A232" s="92"/>
      <c r="B232" s="92"/>
      <c r="C232" s="92"/>
      <c r="D232" s="92"/>
      <c r="E232" s="92"/>
      <c r="F232" s="92"/>
      <c r="G232" s="92"/>
      <c r="H232" s="92"/>
      <c r="I232" s="92"/>
      <c r="J232" s="92"/>
      <c r="K232" s="92"/>
      <c r="L232" s="92"/>
      <c r="M232" s="92"/>
      <c r="N232" s="92"/>
      <c r="O232" s="92"/>
      <c r="P232" s="92"/>
      <c r="Q232" s="92"/>
      <c r="R232" s="92"/>
      <c r="S232" s="92"/>
      <c r="T232" s="92"/>
      <c r="U232" s="92"/>
      <c r="V232" s="92"/>
      <c r="W232" s="92"/>
      <c r="X232" s="92"/>
      <c r="Y232" s="92"/>
      <c r="Z232" s="92"/>
      <c r="AA232" s="92"/>
      <c r="AB232" s="92"/>
      <c r="AC232" s="92"/>
      <c r="AD232" s="92"/>
      <c r="AE232" s="92"/>
      <c r="AF232" s="92"/>
      <c r="AG232" s="92"/>
      <c r="AH232" s="92"/>
      <c r="AI232" s="92"/>
      <c r="AJ232" s="92"/>
      <c r="AK232" s="92"/>
      <c r="AL232" s="92"/>
      <c r="AM232" s="92"/>
      <c r="AN232" s="92"/>
      <c r="AO232" s="92"/>
      <c r="AP232" s="92"/>
      <c r="AQ232" s="92"/>
      <c r="AR232" s="92"/>
      <c r="AS232" s="92"/>
      <c r="AT232" s="92"/>
      <c r="AU232" s="92"/>
      <c r="AV232" s="92"/>
      <c r="AW232" s="92"/>
      <c r="AX232" s="92"/>
      <c r="AY232" s="92"/>
      <c r="AZ232" s="92"/>
      <c r="BA232" s="92"/>
      <c r="BB232" s="92"/>
      <c r="BC232" s="92"/>
      <c r="BD232" s="92"/>
      <c r="BE232" s="92"/>
      <c r="BF232" s="92"/>
      <c r="BG232" s="92"/>
      <c r="BH232" s="92"/>
      <c r="BI232" s="92"/>
    </row>
    <row r="233" ht="9.75" customHeight="1">
      <c r="A233" s="92"/>
      <c r="B233" s="92"/>
      <c r="C233" s="92"/>
      <c r="D233" s="92"/>
      <c r="E233" s="92"/>
      <c r="F233" s="92"/>
      <c r="G233" s="92"/>
      <c r="H233" s="92"/>
      <c r="I233" s="92"/>
      <c r="J233" s="92"/>
      <c r="K233" s="92"/>
      <c r="L233" s="92"/>
      <c r="M233" s="92"/>
      <c r="N233" s="92"/>
      <c r="O233" s="92"/>
      <c r="P233" s="92"/>
      <c r="Q233" s="92"/>
      <c r="R233" s="92"/>
      <c r="S233" s="92"/>
      <c r="T233" s="92"/>
      <c r="U233" s="92"/>
      <c r="V233" s="92"/>
      <c r="W233" s="92"/>
      <c r="X233" s="92"/>
      <c r="Y233" s="92"/>
      <c r="Z233" s="92"/>
      <c r="AA233" s="92"/>
      <c r="AB233" s="92"/>
      <c r="AC233" s="92"/>
      <c r="AD233" s="92"/>
      <c r="AE233" s="92"/>
      <c r="AF233" s="92"/>
      <c r="AG233" s="92"/>
      <c r="AH233" s="92"/>
      <c r="AI233" s="92"/>
      <c r="AJ233" s="92"/>
      <c r="AK233" s="92"/>
      <c r="AL233" s="92"/>
      <c r="AM233" s="92"/>
      <c r="AN233" s="92"/>
      <c r="AO233" s="92"/>
      <c r="AP233" s="92"/>
      <c r="AQ233" s="92"/>
      <c r="AR233" s="92"/>
      <c r="AS233" s="92"/>
      <c r="AT233" s="92"/>
      <c r="AU233" s="92"/>
      <c r="AV233" s="92"/>
      <c r="AW233" s="92"/>
      <c r="AX233" s="92"/>
      <c r="AY233" s="92"/>
      <c r="AZ233" s="92"/>
      <c r="BA233" s="92"/>
      <c r="BB233" s="92"/>
      <c r="BC233" s="92"/>
      <c r="BD233" s="92"/>
      <c r="BE233" s="92"/>
      <c r="BF233" s="92"/>
      <c r="BG233" s="92"/>
      <c r="BH233" s="92"/>
      <c r="BI233" s="92"/>
    </row>
    <row r="234" ht="9.75" customHeight="1">
      <c r="A234" s="92"/>
      <c r="B234" s="92"/>
      <c r="C234" s="92"/>
      <c r="D234" s="92"/>
      <c r="E234" s="92"/>
      <c r="F234" s="92"/>
      <c r="G234" s="92"/>
      <c r="H234" s="92"/>
      <c r="I234" s="92"/>
      <c r="J234" s="92"/>
      <c r="K234" s="92"/>
      <c r="L234" s="92"/>
      <c r="M234" s="92"/>
      <c r="N234" s="92"/>
      <c r="O234" s="92"/>
      <c r="P234" s="92"/>
      <c r="Q234" s="92"/>
      <c r="R234" s="92"/>
      <c r="S234" s="92"/>
      <c r="T234" s="92"/>
      <c r="U234" s="92"/>
      <c r="V234" s="92"/>
      <c r="W234" s="92"/>
      <c r="X234" s="92"/>
      <c r="Y234" s="92"/>
      <c r="Z234" s="92"/>
      <c r="AA234" s="92"/>
      <c r="AB234" s="92"/>
      <c r="AC234" s="92"/>
      <c r="AD234" s="92"/>
      <c r="AE234" s="92"/>
      <c r="AF234" s="92"/>
      <c r="AG234" s="92"/>
      <c r="AH234" s="92"/>
      <c r="AI234" s="92"/>
      <c r="AJ234" s="92"/>
      <c r="AK234" s="92"/>
      <c r="AL234" s="92"/>
      <c r="AM234" s="92"/>
      <c r="AN234" s="92"/>
      <c r="AO234" s="92"/>
      <c r="AP234" s="92"/>
      <c r="AQ234" s="92"/>
      <c r="AR234" s="92"/>
      <c r="AS234" s="92"/>
      <c r="AT234" s="92"/>
      <c r="AU234" s="92"/>
      <c r="AV234" s="92"/>
      <c r="AW234" s="92"/>
      <c r="AX234" s="92"/>
      <c r="AY234" s="92"/>
      <c r="AZ234" s="92"/>
      <c r="BA234" s="92"/>
      <c r="BB234" s="92"/>
      <c r="BC234" s="92"/>
      <c r="BD234" s="92"/>
      <c r="BE234" s="92"/>
      <c r="BF234" s="92"/>
      <c r="BG234" s="92"/>
      <c r="BH234" s="92"/>
      <c r="BI234" s="92"/>
    </row>
    <row r="235" ht="9.75" customHeight="1">
      <c r="A235" s="92"/>
      <c r="B235" s="92"/>
      <c r="C235" s="92"/>
      <c r="D235" s="92"/>
      <c r="E235" s="92"/>
      <c r="F235" s="92"/>
      <c r="G235" s="92"/>
      <c r="H235" s="92"/>
      <c r="I235" s="92"/>
      <c r="J235" s="92"/>
      <c r="K235" s="92"/>
      <c r="L235" s="92"/>
      <c r="M235" s="92"/>
      <c r="N235" s="92"/>
      <c r="O235" s="92"/>
      <c r="P235" s="92"/>
      <c r="Q235" s="92"/>
      <c r="R235" s="92"/>
      <c r="S235" s="92"/>
      <c r="T235" s="92"/>
      <c r="U235" s="92"/>
      <c r="V235" s="92"/>
      <c r="W235" s="92"/>
      <c r="X235" s="92"/>
      <c r="Y235" s="92"/>
      <c r="Z235" s="92"/>
      <c r="AA235" s="92"/>
      <c r="AB235" s="92"/>
      <c r="AC235" s="92"/>
      <c r="AD235" s="92"/>
      <c r="AE235" s="92"/>
      <c r="AF235" s="92"/>
      <c r="AG235" s="92"/>
      <c r="AH235" s="92"/>
      <c r="AI235" s="92"/>
      <c r="AJ235" s="92"/>
      <c r="AK235" s="92"/>
      <c r="AL235" s="92"/>
      <c r="AM235" s="92"/>
      <c r="AN235" s="92"/>
      <c r="AO235" s="92"/>
      <c r="AP235" s="92"/>
      <c r="AQ235" s="92"/>
      <c r="AR235" s="92"/>
      <c r="AS235" s="92"/>
      <c r="AT235" s="92"/>
      <c r="AU235" s="92"/>
      <c r="AV235" s="92"/>
      <c r="AW235" s="92"/>
      <c r="AX235" s="92"/>
      <c r="AY235" s="92"/>
      <c r="AZ235" s="92"/>
      <c r="BA235" s="92"/>
      <c r="BB235" s="92"/>
      <c r="BC235" s="92"/>
      <c r="BD235" s="92"/>
      <c r="BE235" s="92"/>
      <c r="BF235" s="92"/>
      <c r="BG235" s="92"/>
      <c r="BH235" s="92"/>
      <c r="BI235" s="92"/>
    </row>
    <row r="236" ht="9.75" customHeight="1">
      <c r="A236" s="92"/>
      <c r="B236" s="92"/>
      <c r="C236" s="92"/>
      <c r="D236" s="92"/>
      <c r="E236" s="92"/>
      <c r="F236" s="92"/>
      <c r="G236" s="92"/>
      <c r="H236" s="92"/>
      <c r="I236" s="92"/>
      <c r="J236" s="92"/>
      <c r="K236" s="92"/>
      <c r="L236" s="92"/>
      <c r="M236" s="92"/>
      <c r="N236" s="92"/>
      <c r="O236" s="92"/>
      <c r="P236" s="92"/>
      <c r="Q236" s="92"/>
      <c r="R236" s="92"/>
      <c r="S236" s="92"/>
      <c r="T236" s="92"/>
      <c r="U236" s="92"/>
      <c r="V236" s="92"/>
      <c r="W236" s="92"/>
      <c r="X236" s="92"/>
      <c r="Y236" s="92"/>
      <c r="Z236" s="92"/>
      <c r="AA236" s="92"/>
      <c r="AB236" s="92"/>
      <c r="AC236" s="92"/>
      <c r="AD236" s="92"/>
      <c r="AE236" s="92"/>
      <c r="AF236" s="92"/>
      <c r="AG236" s="92"/>
      <c r="AH236" s="92"/>
      <c r="AI236" s="92"/>
      <c r="AJ236" s="92"/>
      <c r="AK236" s="92"/>
      <c r="AL236" s="92"/>
      <c r="AM236" s="92"/>
      <c r="AN236" s="92"/>
      <c r="AO236" s="92"/>
      <c r="AP236" s="92"/>
      <c r="AQ236" s="92"/>
      <c r="AR236" s="92"/>
      <c r="AS236" s="92"/>
      <c r="AT236" s="92"/>
      <c r="AU236" s="92"/>
      <c r="AV236" s="92"/>
      <c r="AW236" s="92"/>
      <c r="AX236" s="92"/>
      <c r="AY236" s="92"/>
      <c r="AZ236" s="92"/>
      <c r="BA236" s="92"/>
      <c r="BB236" s="92"/>
      <c r="BC236" s="92"/>
      <c r="BD236" s="92"/>
      <c r="BE236" s="92"/>
      <c r="BF236" s="92"/>
      <c r="BG236" s="92"/>
      <c r="BH236" s="92"/>
      <c r="BI236" s="92"/>
    </row>
    <row r="237" ht="9.75" customHeight="1">
      <c r="A237" s="92"/>
      <c r="B237" s="92"/>
      <c r="C237" s="92"/>
      <c r="D237" s="92"/>
      <c r="E237" s="92"/>
      <c r="F237" s="92"/>
      <c r="G237" s="92"/>
      <c r="H237" s="92"/>
      <c r="I237" s="92"/>
      <c r="J237" s="92"/>
      <c r="K237" s="92"/>
      <c r="L237" s="92"/>
      <c r="M237" s="92"/>
      <c r="N237" s="92"/>
      <c r="O237" s="92"/>
      <c r="P237" s="92"/>
      <c r="Q237" s="92"/>
      <c r="R237" s="92"/>
      <c r="S237" s="92"/>
      <c r="T237" s="92"/>
      <c r="U237" s="92"/>
      <c r="V237" s="92"/>
      <c r="W237" s="92"/>
      <c r="X237" s="92"/>
      <c r="Y237" s="92"/>
      <c r="Z237" s="92"/>
      <c r="AA237" s="92"/>
      <c r="AB237" s="92"/>
      <c r="AC237" s="92"/>
      <c r="AD237" s="92"/>
      <c r="AE237" s="92"/>
      <c r="AF237" s="92"/>
      <c r="AG237" s="92"/>
      <c r="AH237" s="92"/>
      <c r="AI237" s="92"/>
      <c r="AJ237" s="92"/>
      <c r="AK237" s="92"/>
      <c r="AL237" s="92"/>
      <c r="AM237" s="92"/>
      <c r="AN237" s="92"/>
      <c r="AO237" s="92"/>
      <c r="AP237" s="92"/>
      <c r="AQ237" s="92"/>
      <c r="AR237" s="92"/>
      <c r="AS237" s="92"/>
      <c r="AT237" s="92"/>
      <c r="AU237" s="92"/>
      <c r="AV237" s="92"/>
      <c r="AW237" s="92"/>
      <c r="AX237" s="92"/>
      <c r="AY237" s="92"/>
      <c r="AZ237" s="92"/>
      <c r="BA237" s="92"/>
      <c r="BB237" s="92"/>
      <c r="BC237" s="92"/>
      <c r="BD237" s="92"/>
      <c r="BE237" s="92"/>
      <c r="BF237" s="92"/>
      <c r="BG237" s="92"/>
      <c r="BH237" s="92"/>
      <c r="BI237" s="92"/>
    </row>
    <row r="238" ht="9.75" customHeight="1">
      <c r="A238" s="92"/>
      <c r="B238" s="92"/>
      <c r="C238" s="92"/>
      <c r="D238" s="92"/>
      <c r="E238" s="92"/>
      <c r="F238" s="92"/>
      <c r="G238" s="92"/>
      <c r="H238" s="92"/>
      <c r="I238" s="92"/>
      <c r="J238" s="92"/>
      <c r="K238" s="92"/>
      <c r="L238" s="92"/>
      <c r="M238" s="92"/>
      <c r="N238" s="92"/>
      <c r="O238" s="92"/>
      <c r="P238" s="92"/>
      <c r="Q238" s="92"/>
      <c r="R238" s="92"/>
      <c r="S238" s="92"/>
      <c r="T238" s="92"/>
      <c r="U238" s="92"/>
      <c r="V238" s="92"/>
      <c r="W238" s="92"/>
      <c r="X238" s="92"/>
      <c r="Y238" s="92"/>
      <c r="Z238" s="92"/>
      <c r="AA238" s="92"/>
      <c r="AB238" s="92"/>
      <c r="AC238" s="92"/>
      <c r="AD238" s="92"/>
      <c r="AE238" s="92"/>
      <c r="AF238" s="92"/>
      <c r="AG238" s="92"/>
      <c r="AH238" s="92"/>
      <c r="AI238" s="92"/>
      <c r="AJ238" s="92"/>
      <c r="AK238" s="92"/>
      <c r="AL238" s="92"/>
      <c r="AM238" s="92"/>
      <c r="AN238" s="92"/>
      <c r="AO238" s="92"/>
      <c r="AP238" s="92"/>
      <c r="AQ238" s="92"/>
      <c r="AR238" s="92"/>
      <c r="AS238" s="92"/>
      <c r="AT238" s="92"/>
      <c r="AU238" s="92"/>
      <c r="AV238" s="92"/>
      <c r="AW238" s="92"/>
      <c r="AX238" s="92"/>
      <c r="AY238" s="92"/>
      <c r="AZ238" s="92"/>
      <c r="BA238" s="92"/>
      <c r="BB238" s="92"/>
      <c r="BC238" s="92"/>
      <c r="BD238" s="92"/>
      <c r="BE238" s="92"/>
      <c r="BF238" s="92"/>
      <c r="BG238" s="92"/>
      <c r="BH238" s="92"/>
      <c r="BI238" s="92"/>
    </row>
    <row r="239" ht="9.75" customHeight="1">
      <c r="A239" s="92"/>
      <c r="B239" s="92"/>
      <c r="C239" s="92"/>
      <c r="D239" s="92"/>
      <c r="E239" s="92"/>
      <c r="F239" s="92"/>
      <c r="G239" s="92"/>
      <c r="H239" s="92"/>
      <c r="I239" s="92"/>
      <c r="J239" s="92"/>
      <c r="K239" s="92"/>
      <c r="L239" s="92"/>
      <c r="M239" s="92"/>
      <c r="N239" s="92"/>
      <c r="O239" s="92"/>
      <c r="P239" s="92"/>
      <c r="Q239" s="92"/>
      <c r="R239" s="92"/>
      <c r="S239" s="92"/>
      <c r="T239" s="92"/>
      <c r="U239" s="92"/>
      <c r="V239" s="92"/>
      <c r="W239" s="92"/>
      <c r="X239" s="92"/>
      <c r="Y239" s="92"/>
      <c r="Z239" s="92"/>
      <c r="AA239" s="92"/>
      <c r="AB239" s="92"/>
      <c r="AC239" s="92"/>
      <c r="AD239" s="92"/>
      <c r="AE239" s="92"/>
      <c r="AF239" s="92"/>
      <c r="AG239" s="92"/>
      <c r="AH239" s="92"/>
      <c r="AI239" s="92"/>
      <c r="AJ239" s="92"/>
      <c r="AK239" s="92"/>
      <c r="AL239" s="92"/>
      <c r="AM239" s="92"/>
      <c r="AN239" s="92"/>
      <c r="AO239" s="92"/>
      <c r="AP239" s="92"/>
      <c r="AQ239" s="92"/>
      <c r="AR239" s="92"/>
      <c r="AS239" s="92"/>
      <c r="AT239" s="92"/>
      <c r="AU239" s="92"/>
      <c r="AV239" s="92"/>
      <c r="AW239" s="92"/>
      <c r="AX239" s="92"/>
      <c r="AY239" s="92"/>
      <c r="AZ239" s="92"/>
      <c r="BA239" s="92"/>
      <c r="BB239" s="92"/>
      <c r="BC239" s="92"/>
      <c r="BD239" s="92"/>
      <c r="BE239" s="92"/>
      <c r="BF239" s="92"/>
      <c r="BG239" s="92"/>
      <c r="BH239" s="92"/>
      <c r="BI239" s="92"/>
    </row>
    <row r="240" ht="9.75" customHeight="1">
      <c r="A240" s="92"/>
      <c r="B240" s="92"/>
      <c r="C240" s="92"/>
      <c r="D240" s="92"/>
      <c r="E240" s="92"/>
      <c r="F240" s="92"/>
      <c r="G240" s="92"/>
      <c r="H240" s="92"/>
      <c r="I240" s="92"/>
      <c r="J240" s="92"/>
      <c r="K240" s="92"/>
      <c r="L240" s="92"/>
      <c r="M240" s="92"/>
      <c r="N240" s="92"/>
      <c r="O240" s="92"/>
      <c r="P240" s="92"/>
      <c r="Q240" s="92"/>
      <c r="R240" s="92"/>
      <c r="S240" s="92"/>
      <c r="T240" s="92"/>
      <c r="U240" s="92"/>
      <c r="V240" s="92"/>
      <c r="W240" s="92"/>
      <c r="X240" s="92"/>
      <c r="Y240" s="92"/>
      <c r="Z240" s="92"/>
      <c r="AA240" s="92"/>
      <c r="AB240" s="92"/>
      <c r="AC240" s="92"/>
      <c r="AD240" s="92"/>
      <c r="AE240" s="92"/>
      <c r="AF240" s="92"/>
      <c r="AG240" s="92"/>
      <c r="AH240" s="92"/>
      <c r="AI240" s="92"/>
      <c r="AJ240" s="92"/>
      <c r="AK240" s="92"/>
      <c r="AL240" s="92"/>
      <c r="AM240" s="92"/>
      <c r="AN240" s="92"/>
      <c r="AO240" s="92"/>
      <c r="AP240" s="92"/>
      <c r="AQ240" s="92"/>
      <c r="AR240" s="92"/>
      <c r="AS240" s="92"/>
      <c r="AT240" s="92"/>
      <c r="AU240" s="92"/>
      <c r="AV240" s="92"/>
      <c r="AW240" s="92"/>
      <c r="AX240" s="92"/>
      <c r="AY240" s="92"/>
      <c r="AZ240" s="92"/>
      <c r="BA240" s="92"/>
      <c r="BB240" s="92"/>
      <c r="BC240" s="92"/>
      <c r="BD240" s="92"/>
      <c r="BE240" s="92"/>
      <c r="BF240" s="92"/>
      <c r="BG240" s="92"/>
      <c r="BH240" s="92"/>
      <c r="BI240" s="92"/>
    </row>
    <row r="241" ht="9.75" customHeight="1">
      <c r="A241" s="92"/>
      <c r="B241" s="92"/>
      <c r="C241" s="92"/>
      <c r="D241" s="92"/>
      <c r="E241" s="92"/>
      <c r="F241" s="92"/>
      <c r="G241" s="92"/>
      <c r="H241" s="92"/>
      <c r="I241" s="92"/>
      <c r="J241" s="92"/>
      <c r="K241" s="92"/>
      <c r="L241" s="92"/>
      <c r="M241" s="92"/>
      <c r="N241" s="92"/>
      <c r="O241" s="92"/>
      <c r="P241" s="92"/>
      <c r="Q241" s="92"/>
      <c r="R241" s="92"/>
      <c r="S241" s="92"/>
      <c r="T241" s="92"/>
      <c r="U241" s="92"/>
      <c r="V241" s="92"/>
      <c r="W241" s="92"/>
      <c r="X241" s="92"/>
      <c r="Y241" s="92"/>
      <c r="Z241" s="92"/>
      <c r="AA241" s="92"/>
      <c r="AB241" s="92"/>
      <c r="AC241" s="92"/>
      <c r="AD241" s="92"/>
      <c r="AE241" s="92"/>
      <c r="AF241" s="92"/>
      <c r="AG241" s="92"/>
      <c r="AH241" s="92"/>
      <c r="AI241" s="92"/>
      <c r="AJ241" s="92"/>
      <c r="AK241" s="92"/>
      <c r="AL241" s="92"/>
      <c r="AM241" s="92"/>
      <c r="AN241" s="92"/>
      <c r="AO241" s="92"/>
      <c r="AP241" s="92"/>
      <c r="AQ241" s="92"/>
      <c r="AR241" s="92"/>
      <c r="AS241" s="92"/>
      <c r="AT241" s="92"/>
      <c r="AU241" s="92"/>
      <c r="AV241" s="92"/>
      <c r="AW241" s="92"/>
      <c r="AX241" s="92"/>
      <c r="AY241" s="92"/>
      <c r="AZ241" s="92"/>
      <c r="BA241" s="92"/>
      <c r="BB241" s="92"/>
      <c r="BC241" s="92"/>
      <c r="BD241" s="92"/>
      <c r="BE241" s="92"/>
      <c r="BF241" s="92"/>
      <c r="BG241" s="92"/>
      <c r="BH241" s="92"/>
      <c r="BI241" s="92"/>
    </row>
    <row r="242" ht="9.75" customHeight="1">
      <c r="A242" s="92"/>
      <c r="B242" s="92"/>
      <c r="C242" s="92"/>
      <c r="D242" s="92"/>
      <c r="E242" s="92"/>
      <c r="F242" s="92"/>
      <c r="G242" s="92"/>
      <c r="H242" s="92"/>
      <c r="I242" s="92"/>
      <c r="J242" s="92"/>
      <c r="K242" s="92"/>
      <c r="L242" s="92"/>
      <c r="M242" s="92"/>
      <c r="N242" s="92"/>
      <c r="O242" s="92"/>
      <c r="P242" s="92"/>
      <c r="Q242" s="92"/>
      <c r="R242" s="92"/>
      <c r="S242" s="92"/>
      <c r="T242" s="92"/>
      <c r="U242" s="92"/>
      <c r="V242" s="92"/>
      <c r="W242" s="92"/>
      <c r="X242" s="92"/>
      <c r="Y242" s="92"/>
      <c r="Z242" s="92"/>
      <c r="AA242" s="92"/>
      <c r="AB242" s="92"/>
      <c r="AC242" s="92"/>
      <c r="AD242" s="92"/>
      <c r="AE242" s="92"/>
      <c r="AF242" s="92"/>
      <c r="AG242" s="92"/>
      <c r="AH242" s="92"/>
      <c r="AI242" s="92"/>
      <c r="AJ242" s="92"/>
      <c r="AK242" s="92"/>
      <c r="AL242" s="92"/>
      <c r="AM242" s="92"/>
      <c r="AN242" s="92"/>
      <c r="AO242" s="92"/>
      <c r="AP242" s="92"/>
      <c r="AQ242" s="92"/>
      <c r="AR242" s="92"/>
      <c r="AS242" s="92"/>
      <c r="AT242" s="92"/>
      <c r="AU242" s="92"/>
      <c r="AV242" s="92"/>
      <c r="AW242" s="92"/>
      <c r="AX242" s="92"/>
      <c r="AY242" s="92"/>
      <c r="AZ242" s="92"/>
      <c r="BA242" s="92"/>
      <c r="BB242" s="92"/>
      <c r="BC242" s="92"/>
      <c r="BD242" s="92"/>
      <c r="BE242" s="92"/>
      <c r="BF242" s="92"/>
      <c r="BG242" s="92"/>
      <c r="BH242" s="92"/>
      <c r="BI242" s="92"/>
    </row>
    <row r="243" ht="9.75" customHeight="1">
      <c r="A243" s="92"/>
      <c r="B243" s="92"/>
      <c r="C243" s="92"/>
      <c r="D243" s="92"/>
      <c r="E243" s="92"/>
      <c r="F243" s="92"/>
      <c r="G243" s="92"/>
      <c r="H243" s="92"/>
      <c r="I243" s="92"/>
      <c r="J243" s="92"/>
      <c r="K243" s="92"/>
      <c r="L243" s="92"/>
      <c r="M243" s="92"/>
      <c r="N243" s="92"/>
      <c r="O243" s="92"/>
      <c r="P243" s="92"/>
      <c r="Q243" s="92"/>
      <c r="R243" s="92"/>
      <c r="S243" s="92"/>
      <c r="T243" s="92"/>
      <c r="U243" s="92"/>
      <c r="V243" s="92"/>
      <c r="W243" s="92"/>
      <c r="X243" s="92"/>
      <c r="Y243" s="92"/>
      <c r="Z243" s="92"/>
      <c r="AA243" s="92"/>
      <c r="AB243" s="92"/>
      <c r="AC243" s="92"/>
      <c r="AD243" s="92"/>
      <c r="AE243" s="92"/>
      <c r="AF243" s="92"/>
      <c r="AG243" s="92"/>
      <c r="AH243" s="92"/>
      <c r="AI243" s="92"/>
      <c r="AJ243" s="92"/>
      <c r="AK243" s="92"/>
      <c r="AL243" s="92"/>
      <c r="AM243" s="92"/>
      <c r="AN243" s="92"/>
      <c r="AO243" s="92"/>
      <c r="AP243" s="92"/>
      <c r="AQ243" s="92"/>
      <c r="AR243" s="92"/>
      <c r="AS243" s="92"/>
      <c r="AT243" s="92"/>
      <c r="AU243" s="92"/>
      <c r="AV243" s="92"/>
      <c r="AW243" s="92"/>
      <c r="AX243" s="92"/>
      <c r="AY243" s="92"/>
      <c r="AZ243" s="92"/>
      <c r="BA243" s="92"/>
      <c r="BB243" s="92"/>
      <c r="BC243" s="92"/>
      <c r="BD243" s="92"/>
      <c r="BE243" s="92"/>
      <c r="BF243" s="92"/>
      <c r="BG243" s="92"/>
      <c r="BH243" s="92"/>
      <c r="BI243" s="92"/>
    </row>
    <row r="244" ht="9.75" customHeight="1">
      <c r="A244" s="92"/>
      <c r="B244" s="92"/>
      <c r="C244" s="92"/>
      <c r="D244" s="92"/>
      <c r="E244" s="92"/>
      <c r="F244" s="92"/>
      <c r="G244" s="92"/>
      <c r="H244" s="92"/>
      <c r="I244" s="92"/>
      <c r="J244" s="92"/>
      <c r="K244" s="92"/>
      <c r="L244" s="92"/>
      <c r="M244" s="92"/>
      <c r="N244" s="92"/>
      <c r="O244" s="92"/>
      <c r="P244" s="92"/>
      <c r="Q244" s="92"/>
      <c r="R244" s="92"/>
      <c r="S244" s="92"/>
      <c r="T244" s="92"/>
      <c r="U244" s="92"/>
      <c r="V244" s="92"/>
      <c r="W244" s="92"/>
      <c r="X244" s="92"/>
      <c r="Y244" s="92"/>
      <c r="Z244" s="92"/>
      <c r="AA244" s="92"/>
      <c r="AB244" s="92"/>
      <c r="AC244" s="92"/>
      <c r="AD244" s="92"/>
      <c r="AE244" s="92"/>
      <c r="AF244" s="92"/>
      <c r="AG244" s="92"/>
      <c r="AH244" s="92"/>
      <c r="AI244" s="92"/>
      <c r="AJ244" s="92"/>
      <c r="AK244" s="92"/>
      <c r="AL244" s="92"/>
      <c r="AM244" s="92"/>
      <c r="AN244" s="92"/>
      <c r="AO244" s="92"/>
      <c r="AP244" s="92"/>
      <c r="AQ244" s="92"/>
      <c r="AR244" s="92"/>
      <c r="AS244" s="92"/>
      <c r="AT244" s="92"/>
      <c r="AU244" s="92"/>
      <c r="AV244" s="92"/>
      <c r="AW244" s="92"/>
      <c r="AX244" s="92"/>
      <c r="AY244" s="92"/>
      <c r="AZ244" s="92"/>
      <c r="BA244" s="92"/>
      <c r="BB244" s="92"/>
      <c r="BC244" s="92"/>
      <c r="BD244" s="92"/>
      <c r="BE244" s="92"/>
      <c r="BF244" s="92"/>
      <c r="BG244" s="92"/>
      <c r="BH244" s="92"/>
      <c r="BI244" s="92"/>
    </row>
    <row r="245" ht="9.75" customHeight="1">
      <c r="A245" s="92"/>
      <c r="B245" s="92"/>
      <c r="C245" s="92"/>
      <c r="D245" s="92"/>
      <c r="E245" s="92"/>
      <c r="F245" s="92"/>
      <c r="G245" s="92"/>
      <c r="H245" s="92"/>
      <c r="I245" s="92"/>
      <c r="J245" s="92"/>
      <c r="K245" s="92"/>
      <c r="L245" s="92"/>
      <c r="M245" s="92"/>
      <c r="N245" s="92"/>
      <c r="O245" s="92"/>
      <c r="P245" s="92"/>
      <c r="Q245" s="92"/>
      <c r="R245" s="92"/>
      <c r="S245" s="92"/>
      <c r="T245" s="92"/>
      <c r="U245" s="92"/>
      <c r="V245" s="92"/>
      <c r="W245" s="92"/>
      <c r="X245" s="92"/>
      <c r="Y245" s="92"/>
      <c r="Z245" s="92"/>
      <c r="AA245" s="92"/>
      <c r="AB245" s="92"/>
      <c r="AC245" s="92"/>
      <c r="AD245" s="92"/>
      <c r="AE245" s="92"/>
      <c r="AF245" s="92"/>
      <c r="AG245" s="92"/>
      <c r="AH245" s="92"/>
      <c r="AI245" s="92"/>
      <c r="AJ245" s="92"/>
      <c r="AK245" s="92"/>
      <c r="AL245" s="92"/>
      <c r="AM245" s="92"/>
      <c r="AN245" s="92"/>
      <c r="AO245" s="92"/>
      <c r="AP245" s="92"/>
      <c r="AQ245" s="92"/>
      <c r="AR245" s="92"/>
      <c r="AS245" s="92"/>
      <c r="AT245" s="92"/>
      <c r="AU245" s="92"/>
      <c r="AV245" s="92"/>
      <c r="AW245" s="92"/>
      <c r="AX245" s="92"/>
      <c r="AY245" s="92"/>
      <c r="AZ245" s="92"/>
      <c r="BA245" s="92"/>
      <c r="BB245" s="92"/>
      <c r="BC245" s="92"/>
      <c r="BD245" s="92"/>
      <c r="BE245" s="92"/>
      <c r="BF245" s="92"/>
      <c r="BG245" s="92"/>
      <c r="BH245" s="92"/>
      <c r="BI245" s="92"/>
    </row>
    <row r="246" ht="9.75" customHeight="1">
      <c r="A246" s="92"/>
      <c r="B246" s="92"/>
      <c r="C246" s="92"/>
      <c r="D246" s="92"/>
      <c r="E246" s="92"/>
      <c r="F246" s="92"/>
      <c r="G246" s="92"/>
      <c r="H246" s="92"/>
      <c r="I246" s="92"/>
      <c r="J246" s="92"/>
      <c r="K246" s="92"/>
      <c r="L246" s="92"/>
      <c r="M246" s="92"/>
      <c r="N246" s="92"/>
      <c r="O246" s="92"/>
      <c r="P246" s="92"/>
      <c r="Q246" s="92"/>
      <c r="R246" s="92"/>
      <c r="S246" s="92"/>
      <c r="T246" s="92"/>
      <c r="U246" s="92"/>
      <c r="V246" s="92"/>
      <c r="W246" s="92"/>
      <c r="X246" s="92"/>
      <c r="Y246" s="92"/>
      <c r="Z246" s="92"/>
      <c r="AA246" s="92"/>
      <c r="AB246" s="92"/>
      <c r="AC246" s="92"/>
      <c r="AD246" s="92"/>
      <c r="AE246" s="92"/>
      <c r="AF246" s="92"/>
      <c r="AG246" s="92"/>
      <c r="AH246" s="92"/>
      <c r="AI246" s="92"/>
      <c r="AJ246" s="92"/>
      <c r="AK246" s="92"/>
      <c r="AL246" s="92"/>
      <c r="AM246" s="92"/>
      <c r="AN246" s="92"/>
      <c r="AO246" s="92"/>
      <c r="AP246" s="92"/>
      <c r="AQ246" s="92"/>
      <c r="AR246" s="92"/>
      <c r="AS246" s="92"/>
      <c r="AT246" s="92"/>
      <c r="AU246" s="92"/>
      <c r="AV246" s="92"/>
      <c r="AW246" s="92"/>
      <c r="AX246" s="92"/>
      <c r="AY246" s="92"/>
      <c r="AZ246" s="92"/>
      <c r="BA246" s="92"/>
      <c r="BB246" s="92"/>
      <c r="BC246" s="92"/>
      <c r="BD246" s="92"/>
      <c r="BE246" s="92"/>
      <c r="BF246" s="92"/>
      <c r="BG246" s="92"/>
      <c r="BH246" s="92"/>
      <c r="BI246" s="92"/>
    </row>
    <row r="247" ht="9.75" customHeight="1">
      <c r="A247" s="92"/>
      <c r="B247" s="92"/>
      <c r="C247" s="92"/>
      <c r="D247" s="92"/>
      <c r="E247" s="92"/>
      <c r="F247" s="92"/>
      <c r="G247" s="92"/>
      <c r="H247" s="92"/>
      <c r="I247" s="92"/>
      <c r="J247" s="92"/>
      <c r="K247" s="92"/>
      <c r="L247" s="92"/>
      <c r="M247" s="92"/>
      <c r="N247" s="92"/>
      <c r="O247" s="92"/>
      <c r="P247" s="92"/>
      <c r="Q247" s="92"/>
      <c r="R247" s="92"/>
      <c r="S247" s="92"/>
      <c r="T247" s="92"/>
      <c r="U247" s="92"/>
      <c r="V247" s="92"/>
      <c r="W247" s="92"/>
      <c r="X247" s="92"/>
      <c r="Y247" s="92"/>
      <c r="Z247" s="92"/>
      <c r="AA247" s="92"/>
      <c r="AB247" s="92"/>
      <c r="AC247" s="92"/>
      <c r="AD247" s="92"/>
      <c r="AE247" s="92"/>
      <c r="AF247" s="92"/>
      <c r="AG247" s="92"/>
      <c r="AH247" s="92"/>
      <c r="AI247" s="92"/>
      <c r="AJ247" s="92"/>
      <c r="AK247" s="92"/>
      <c r="AL247" s="92"/>
      <c r="AM247" s="92"/>
      <c r="AN247" s="92"/>
      <c r="AO247" s="92"/>
      <c r="AP247" s="92"/>
      <c r="AQ247" s="92"/>
      <c r="AR247" s="92"/>
      <c r="AS247" s="92"/>
      <c r="AT247" s="92"/>
      <c r="AU247" s="92"/>
      <c r="AV247" s="92"/>
      <c r="AW247" s="92"/>
      <c r="AX247" s="92"/>
      <c r="AY247" s="92"/>
      <c r="AZ247" s="92"/>
      <c r="BA247" s="92"/>
      <c r="BB247" s="92"/>
      <c r="BC247" s="92"/>
      <c r="BD247" s="92"/>
      <c r="BE247" s="92"/>
      <c r="BF247" s="92"/>
      <c r="BG247" s="92"/>
      <c r="BH247" s="92"/>
      <c r="BI247" s="92"/>
    </row>
    <row r="248" ht="9.75" customHeight="1">
      <c r="A248" s="92"/>
      <c r="B248" s="92"/>
      <c r="C248" s="92"/>
      <c r="D248" s="92"/>
      <c r="E248" s="92"/>
      <c r="F248" s="92"/>
      <c r="G248" s="92"/>
      <c r="H248" s="92"/>
      <c r="I248" s="92"/>
      <c r="J248" s="92"/>
      <c r="K248" s="92"/>
      <c r="L248" s="92"/>
      <c r="M248" s="92"/>
      <c r="N248" s="92"/>
      <c r="O248" s="92"/>
      <c r="P248" s="92"/>
      <c r="Q248" s="92"/>
      <c r="R248" s="92"/>
      <c r="S248" s="92"/>
      <c r="T248" s="92"/>
      <c r="U248" s="92"/>
      <c r="V248" s="92"/>
      <c r="W248" s="92"/>
      <c r="X248" s="92"/>
      <c r="Y248" s="92"/>
      <c r="Z248" s="92"/>
      <c r="AA248" s="92"/>
      <c r="AB248" s="92"/>
      <c r="AC248" s="92"/>
      <c r="AD248" s="92"/>
      <c r="AE248" s="92"/>
      <c r="AF248" s="92"/>
      <c r="AG248" s="92"/>
      <c r="AH248" s="92"/>
      <c r="AI248" s="92"/>
      <c r="AJ248" s="92"/>
      <c r="AK248" s="92"/>
      <c r="AL248" s="92"/>
      <c r="AM248" s="92"/>
      <c r="AN248" s="92"/>
      <c r="AO248" s="92"/>
      <c r="AP248" s="92"/>
      <c r="AQ248" s="92"/>
      <c r="AR248" s="92"/>
      <c r="AS248" s="92"/>
      <c r="AT248" s="92"/>
      <c r="AU248" s="92"/>
      <c r="AV248" s="92"/>
      <c r="AW248" s="92"/>
      <c r="AX248" s="92"/>
      <c r="AY248" s="92"/>
      <c r="AZ248" s="92"/>
      <c r="BA248" s="92"/>
      <c r="BB248" s="92"/>
      <c r="BC248" s="92"/>
      <c r="BD248" s="92"/>
      <c r="BE248" s="92"/>
      <c r="BF248" s="92"/>
      <c r="BG248" s="92"/>
      <c r="BH248" s="92"/>
      <c r="BI248" s="92"/>
    </row>
    <row r="249" ht="9.75" customHeight="1">
      <c r="A249" s="92"/>
      <c r="B249" s="92"/>
      <c r="C249" s="92"/>
      <c r="D249" s="92"/>
      <c r="E249" s="92"/>
      <c r="F249" s="92"/>
      <c r="G249" s="92"/>
      <c r="H249" s="92"/>
      <c r="I249" s="92"/>
      <c r="J249" s="92"/>
      <c r="K249" s="92"/>
      <c r="L249" s="92"/>
      <c r="M249" s="92"/>
      <c r="N249" s="92"/>
      <c r="O249" s="92"/>
      <c r="P249" s="92"/>
      <c r="Q249" s="92"/>
      <c r="R249" s="92"/>
      <c r="S249" s="92"/>
      <c r="T249" s="92"/>
      <c r="U249" s="92"/>
      <c r="V249" s="92"/>
      <c r="W249" s="92"/>
      <c r="X249" s="92"/>
      <c r="Y249" s="92"/>
      <c r="Z249" s="92"/>
      <c r="AA249" s="92"/>
      <c r="AB249" s="92"/>
      <c r="AC249" s="92"/>
      <c r="AD249" s="92"/>
      <c r="AE249" s="92"/>
      <c r="AF249" s="92"/>
      <c r="AG249" s="92"/>
      <c r="AH249" s="92"/>
      <c r="AI249" s="92"/>
      <c r="AJ249" s="92"/>
      <c r="AK249" s="92"/>
      <c r="AL249" s="92"/>
      <c r="AM249" s="92"/>
      <c r="AN249" s="92"/>
      <c r="AO249" s="92"/>
      <c r="AP249" s="92"/>
      <c r="AQ249" s="92"/>
      <c r="AR249" s="92"/>
      <c r="AS249" s="92"/>
      <c r="AT249" s="92"/>
      <c r="AU249" s="92"/>
      <c r="AV249" s="92"/>
      <c r="AW249" s="92"/>
      <c r="AX249" s="92"/>
      <c r="AY249" s="92"/>
      <c r="AZ249" s="92"/>
      <c r="BA249" s="92"/>
      <c r="BB249" s="92"/>
      <c r="BC249" s="92"/>
      <c r="BD249" s="92"/>
      <c r="BE249" s="92"/>
      <c r="BF249" s="92"/>
      <c r="BG249" s="92"/>
      <c r="BH249" s="92"/>
      <c r="BI249" s="92"/>
    </row>
    <row r="250" ht="9.75" customHeight="1">
      <c r="A250" s="92"/>
      <c r="B250" s="92"/>
      <c r="C250" s="92"/>
      <c r="D250" s="92"/>
      <c r="E250" s="92"/>
      <c r="F250" s="92"/>
      <c r="G250" s="92"/>
      <c r="H250" s="92"/>
      <c r="I250" s="92"/>
      <c r="J250" s="92"/>
      <c r="K250" s="92"/>
      <c r="L250" s="92"/>
      <c r="M250" s="92"/>
      <c r="N250" s="92"/>
      <c r="O250" s="92"/>
      <c r="P250" s="92"/>
      <c r="Q250" s="92"/>
      <c r="R250" s="92"/>
      <c r="S250" s="92"/>
      <c r="T250" s="92"/>
      <c r="U250" s="92"/>
      <c r="V250" s="92"/>
      <c r="W250" s="92"/>
      <c r="X250" s="92"/>
      <c r="Y250" s="92"/>
      <c r="Z250" s="92"/>
      <c r="AA250" s="92"/>
      <c r="AB250" s="92"/>
      <c r="AC250" s="92"/>
      <c r="AD250" s="92"/>
      <c r="AE250" s="92"/>
      <c r="AF250" s="92"/>
      <c r="AG250" s="92"/>
      <c r="AH250" s="92"/>
      <c r="AI250" s="92"/>
      <c r="AJ250" s="92"/>
      <c r="AK250" s="92"/>
      <c r="AL250" s="92"/>
      <c r="AM250" s="92"/>
      <c r="AN250" s="92"/>
      <c r="AO250" s="92"/>
      <c r="AP250" s="92"/>
      <c r="AQ250" s="92"/>
      <c r="AR250" s="92"/>
      <c r="AS250" s="92"/>
      <c r="AT250" s="92"/>
      <c r="AU250" s="92"/>
      <c r="AV250" s="92"/>
      <c r="AW250" s="92"/>
      <c r="AX250" s="92"/>
      <c r="AY250" s="92"/>
      <c r="AZ250" s="92"/>
      <c r="BA250" s="92"/>
      <c r="BB250" s="92"/>
      <c r="BC250" s="92"/>
      <c r="BD250" s="92"/>
      <c r="BE250" s="92"/>
      <c r="BF250" s="92"/>
      <c r="BG250" s="92"/>
      <c r="BH250" s="92"/>
      <c r="BI250" s="92"/>
    </row>
    <row r="251" ht="9.75" customHeight="1">
      <c r="A251" s="92"/>
      <c r="B251" s="92"/>
      <c r="C251" s="92"/>
      <c r="D251" s="92"/>
      <c r="E251" s="92"/>
      <c r="F251" s="92"/>
      <c r="G251" s="92"/>
      <c r="H251" s="92"/>
      <c r="I251" s="92"/>
      <c r="J251" s="92"/>
      <c r="K251" s="92"/>
      <c r="L251" s="92"/>
      <c r="M251" s="92"/>
      <c r="N251" s="92"/>
      <c r="O251" s="92"/>
      <c r="P251" s="92"/>
      <c r="Q251" s="92"/>
      <c r="R251" s="92"/>
      <c r="S251" s="92"/>
      <c r="T251" s="92"/>
      <c r="U251" s="92"/>
      <c r="V251" s="92"/>
      <c r="W251" s="92"/>
      <c r="X251" s="92"/>
      <c r="Y251" s="92"/>
      <c r="Z251" s="92"/>
      <c r="AA251" s="92"/>
      <c r="AB251" s="92"/>
      <c r="AC251" s="92"/>
      <c r="AD251" s="92"/>
      <c r="AE251" s="92"/>
      <c r="AF251" s="92"/>
      <c r="AG251" s="92"/>
      <c r="AH251" s="92"/>
      <c r="AI251" s="92"/>
      <c r="AJ251" s="92"/>
      <c r="AK251" s="92"/>
      <c r="AL251" s="92"/>
      <c r="AM251" s="92"/>
      <c r="AN251" s="92"/>
      <c r="AO251" s="92"/>
      <c r="AP251" s="92"/>
      <c r="AQ251" s="92"/>
      <c r="AR251" s="92"/>
      <c r="AS251" s="92"/>
      <c r="AT251" s="92"/>
      <c r="AU251" s="92"/>
      <c r="AV251" s="92"/>
      <c r="AW251" s="92"/>
      <c r="AX251" s="92"/>
      <c r="AY251" s="92"/>
      <c r="AZ251" s="92"/>
      <c r="BA251" s="92"/>
      <c r="BB251" s="92"/>
      <c r="BC251" s="92"/>
      <c r="BD251" s="92"/>
      <c r="BE251" s="92"/>
      <c r="BF251" s="92"/>
      <c r="BG251" s="92"/>
      <c r="BH251" s="92"/>
      <c r="BI251" s="92"/>
    </row>
    <row r="252" ht="9.75" customHeight="1">
      <c r="A252" s="92"/>
      <c r="B252" s="92"/>
      <c r="C252" s="92"/>
      <c r="D252" s="92"/>
      <c r="E252" s="92"/>
      <c r="F252" s="92"/>
      <c r="G252" s="92"/>
      <c r="H252" s="92"/>
      <c r="I252" s="92"/>
      <c r="J252" s="92"/>
      <c r="K252" s="92"/>
      <c r="L252" s="92"/>
      <c r="M252" s="92"/>
      <c r="N252" s="92"/>
      <c r="O252" s="92"/>
      <c r="P252" s="92"/>
      <c r="Q252" s="92"/>
      <c r="R252" s="92"/>
      <c r="S252" s="92"/>
      <c r="T252" s="92"/>
      <c r="U252" s="92"/>
      <c r="V252" s="92"/>
      <c r="W252" s="92"/>
      <c r="X252" s="92"/>
      <c r="Y252" s="92"/>
      <c r="Z252" s="92"/>
      <c r="AA252" s="92"/>
      <c r="AB252" s="92"/>
      <c r="AC252" s="92"/>
      <c r="AD252" s="92"/>
      <c r="AE252" s="92"/>
      <c r="AF252" s="92"/>
      <c r="AG252" s="92"/>
      <c r="AH252" s="92"/>
      <c r="AI252" s="92"/>
      <c r="AJ252" s="92"/>
      <c r="AK252" s="92"/>
      <c r="AL252" s="92"/>
      <c r="AM252" s="92"/>
      <c r="AN252" s="92"/>
      <c r="AO252" s="92"/>
      <c r="AP252" s="92"/>
      <c r="AQ252" s="92"/>
      <c r="AR252" s="92"/>
      <c r="AS252" s="92"/>
      <c r="AT252" s="92"/>
      <c r="AU252" s="92"/>
      <c r="AV252" s="92"/>
      <c r="AW252" s="92"/>
      <c r="AX252" s="92"/>
      <c r="AY252" s="92"/>
      <c r="AZ252" s="92"/>
      <c r="BA252" s="92"/>
      <c r="BB252" s="92"/>
      <c r="BC252" s="92"/>
      <c r="BD252" s="92"/>
      <c r="BE252" s="92"/>
      <c r="BF252" s="92"/>
      <c r="BG252" s="92"/>
      <c r="BH252" s="92"/>
      <c r="BI252" s="92"/>
    </row>
    <row r="253" ht="9.75" customHeight="1">
      <c r="A253" s="92"/>
      <c r="B253" s="92"/>
      <c r="C253" s="92"/>
      <c r="D253" s="92"/>
      <c r="E253" s="92"/>
      <c r="F253" s="92"/>
      <c r="G253" s="92"/>
      <c r="H253" s="92"/>
      <c r="I253" s="92"/>
      <c r="J253" s="92"/>
      <c r="K253" s="92"/>
      <c r="L253" s="92"/>
      <c r="M253" s="92"/>
      <c r="N253" s="92"/>
      <c r="O253" s="92"/>
      <c r="P253" s="92"/>
      <c r="Q253" s="92"/>
      <c r="R253" s="92"/>
      <c r="S253" s="92"/>
      <c r="T253" s="92"/>
      <c r="U253" s="92"/>
      <c r="V253" s="92"/>
      <c r="W253" s="92"/>
      <c r="X253" s="92"/>
      <c r="Y253" s="92"/>
      <c r="Z253" s="92"/>
      <c r="AA253" s="92"/>
      <c r="AB253" s="92"/>
      <c r="AC253" s="92"/>
      <c r="AD253" s="92"/>
      <c r="AE253" s="92"/>
      <c r="AF253" s="92"/>
      <c r="AG253" s="92"/>
      <c r="AH253" s="92"/>
      <c r="AI253" s="92"/>
      <c r="AJ253" s="92"/>
      <c r="AK253" s="92"/>
      <c r="AL253" s="92"/>
      <c r="AM253" s="92"/>
      <c r="AN253" s="92"/>
      <c r="AO253" s="92"/>
      <c r="AP253" s="92"/>
      <c r="AQ253" s="92"/>
      <c r="AR253" s="92"/>
      <c r="AS253" s="92"/>
      <c r="AT253" s="92"/>
      <c r="AU253" s="92"/>
      <c r="AV253" s="92"/>
      <c r="AW253" s="92"/>
      <c r="AX253" s="92"/>
      <c r="AY253" s="92"/>
      <c r="AZ253" s="92"/>
      <c r="BA253" s="92"/>
      <c r="BB253" s="92"/>
      <c r="BC253" s="92"/>
      <c r="BD253" s="92"/>
      <c r="BE253" s="92"/>
      <c r="BF253" s="92"/>
      <c r="BG253" s="92"/>
      <c r="BH253" s="92"/>
      <c r="BI253" s="92"/>
    </row>
    <row r="254" ht="9.75" customHeight="1">
      <c r="A254" s="92"/>
      <c r="B254" s="92"/>
      <c r="C254" s="92"/>
      <c r="D254" s="92"/>
      <c r="E254" s="92"/>
      <c r="F254" s="92"/>
      <c r="G254" s="92"/>
      <c r="H254" s="92"/>
      <c r="I254" s="92"/>
      <c r="J254" s="92"/>
      <c r="K254" s="92"/>
      <c r="L254" s="92"/>
      <c r="M254" s="92"/>
      <c r="N254" s="92"/>
      <c r="O254" s="92"/>
      <c r="P254" s="92"/>
      <c r="Q254" s="92"/>
      <c r="R254" s="92"/>
      <c r="S254" s="92"/>
      <c r="T254" s="92"/>
      <c r="U254" s="92"/>
      <c r="V254" s="92"/>
      <c r="W254" s="92"/>
      <c r="X254" s="92"/>
      <c r="Y254" s="92"/>
      <c r="Z254" s="92"/>
      <c r="AA254" s="92"/>
      <c r="AB254" s="92"/>
      <c r="AC254" s="92"/>
      <c r="AD254" s="92"/>
      <c r="AE254" s="92"/>
      <c r="AF254" s="92"/>
      <c r="AG254" s="92"/>
      <c r="AH254" s="92"/>
      <c r="AI254" s="92"/>
      <c r="AJ254" s="92"/>
      <c r="AK254" s="92"/>
      <c r="AL254" s="92"/>
      <c r="AM254" s="92"/>
      <c r="AN254" s="92"/>
      <c r="AO254" s="92"/>
      <c r="AP254" s="92"/>
      <c r="AQ254" s="92"/>
      <c r="AR254" s="92"/>
      <c r="AS254" s="92"/>
      <c r="AT254" s="92"/>
      <c r="AU254" s="92"/>
      <c r="AV254" s="92"/>
      <c r="AW254" s="92"/>
      <c r="AX254" s="92"/>
      <c r="AY254" s="92"/>
      <c r="AZ254" s="92"/>
      <c r="BA254" s="92"/>
      <c r="BB254" s="92"/>
      <c r="BC254" s="92"/>
      <c r="BD254" s="92"/>
      <c r="BE254" s="92"/>
      <c r="BF254" s="92"/>
      <c r="BG254" s="92"/>
      <c r="BH254" s="92"/>
      <c r="BI254" s="92"/>
    </row>
    <row r="255" ht="9.75" customHeight="1">
      <c r="A255" s="92"/>
      <c r="B255" s="92"/>
      <c r="C255" s="92"/>
      <c r="D255" s="92"/>
      <c r="E255" s="92"/>
      <c r="F255" s="92"/>
      <c r="G255" s="92"/>
      <c r="H255" s="92"/>
      <c r="I255" s="92"/>
      <c r="J255" s="92"/>
      <c r="K255" s="92"/>
      <c r="L255" s="92"/>
      <c r="M255" s="92"/>
      <c r="N255" s="92"/>
      <c r="O255" s="92"/>
      <c r="P255" s="92"/>
      <c r="Q255" s="92"/>
      <c r="R255" s="92"/>
      <c r="S255" s="92"/>
      <c r="T255" s="92"/>
      <c r="U255" s="92"/>
      <c r="V255" s="92"/>
      <c r="W255" s="92"/>
      <c r="X255" s="92"/>
      <c r="Y255" s="92"/>
      <c r="Z255" s="92"/>
      <c r="AA255" s="92"/>
      <c r="AB255" s="92"/>
      <c r="AC255" s="92"/>
      <c r="AD255" s="92"/>
      <c r="AE255" s="92"/>
      <c r="AF255" s="92"/>
      <c r="AG255" s="92"/>
      <c r="AH255" s="92"/>
      <c r="AI255" s="92"/>
      <c r="AJ255" s="92"/>
      <c r="AK255" s="92"/>
      <c r="AL255" s="92"/>
      <c r="AM255" s="92"/>
      <c r="AN255" s="92"/>
      <c r="AO255" s="92"/>
      <c r="AP255" s="92"/>
      <c r="AQ255" s="92"/>
      <c r="AR255" s="92"/>
      <c r="AS255" s="92"/>
      <c r="AT255" s="92"/>
      <c r="AU255" s="92"/>
      <c r="AV255" s="92"/>
      <c r="AW255" s="92"/>
      <c r="AX255" s="92"/>
      <c r="AY255" s="92"/>
      <c r="AZ255" s="92"/>
      <c r="BA255" s="92"/>
      <c r="BB255" s="92"/>
      <c r="BC255" s="92"/>
      <c r="BD255" s="92"/>
      <c r="BE255" s="92"/>
      <c r="BF255" s="92"/>
      <c r="BG255" s="92"/>
      <c r="BH255" s="92"/>
      <c r="BI255" s="92"/>
    </row>
    <row r="256" ht="9.75" customHeight="1">
      <c r="A256" s="92"/>
      <c r="B256" s="92"/>
      <c r="C256" s="92"/>
      <c r="D256" s="92"/>
      <c r="E256" s="92"/>
      <c r="F256" s="92"/>
      <c r="G256" s="92"/>
      <c r="H256" s="92"/>
      <c r="I256" s="92"/>
      <c r="J256" s="92"/>
      <c r="K256" s="92"/>
      <c r="L256" s="92"/>
      <c r="M256" s="92"/>
      <c r="N256" s="92"/>
      <c r="O256" s="92"/>
      <c r="P256" s="92"/>
      <c r="Q256" s="92"/>
      <c r="R256" s="92"/>
      <c r="S256" s="92"/>
      <c r="T256" s="92"/>
      <c r="U256" s="92"/>
      <c r="V256" s="92"/>
      <c r="W256" s="92"/>
      <c r="X256" s="92"/>
      <c r="Y256" s="92"/>
      <c r="Z256" s="92"/>
      <c r="AA256" s="92"/>
      <c r="AB256" s="92"/>
      <c r="AC256" s="92"/>
      <c r="AD256" s="92"/>
      <c r="AE256" s="92"/>
      <c r="AF256" s="92"/>
      <c r="AG256" s="92"/>
      <c r="AH256" s="92"/>
      <c r="AI256" s="92"/>
      <c r="AJ256" s="92"/>
      <c r="AK256" s="92"/>
      <c r="AL256" s="92"/>
      <c r="AM256" s="92"/>
      <c r="AN256" s="92"/>
      <c r="AO256" s="92"/>
      <c r="AP256" s="92"/>
      <c r="AQ256" s="92"/>
      <c r="AR256" s="92"/>
      <c r="AS256" s="92"/>
      <c r="AT256" s="92"/>
      <c r="AU256" s="92"/>
      <c r="AV256" s="92"/>
      <c r="AW256" s="92"/>
      <c r="AX256" s="92"/>
      <c r="AY256" s="92"/>
      <c r="AZ256" s="92"/>
      <c r="BA256" s="92"/>
      <c r="BB256" s="92"/>
      <c r="BC256" s="92"/>
      <c r="BD256" s="92"/>
      <c r="BE256" s="92"/>
      <c r="BF256" s="92"/>
      <c r="BG256" s="92"/>
      <c r="BH256" s="92"/>
      <c r="BI256" s="92"/>
    </row>
    <row r="257" ht="9.75" customHeight="1">
      <c r="A257" s="92"/>
      <c r="B257" s="92"/>
      <c r="C257" s="92"/>
      <c r="D257" s="92"/>
      <c r="E257" s="92"/>
      <c r="F257" s="92"/>
      <c r="G257" s="92"/>
      <c r="H257" s="92"/>
      <c r="I257" s="92"/>
      <c r="J257" s="92"/>
      <c r="K257" s="92"/>
      <c r="L257" s="92"/>
      <c r="M257" s="92"/>
      <c r="N257" s="92"/>
      <c r="O257" s="92"/>
      <c r="P257" s="92"/>
      <c r="Q257" s="92"/>
      <c r="R257" s="92"/>
      <c r="S257" s="92"/>
      <c r="T257" s="92"/>
      <c r="U257" s="92"/>
      <c r="V257" s="92"/>
      <c r="W257" s="92"/>
      <c r="X257" s="92"/>
      <c r="Y257" s="92"/>
      <c r="Z257" s="92"/>
      <c r="AA257" s="92"/>
      <c r="AB257" s="92"/>
      <c r="AC257" s="92"/>
      <c r="AD257" s="92"/>
      <c r="AE257" s="92"/>
      <c r="AF257" s="92"/>
      <c r="AG257" s="92"/>
      <c r="AH257" s="92"/>
      <c r="AI257" s="92"/>
      <c r="AJ257" s="92"/>
      <c r="AK257" s="92"/>
      <c r="AL257" s="92"/>
      <c r="AM257" s="92"/>
      <c r="AN257" s="92"/>
      <c r="AO257" s="92"/>
      <c r="AP257" s="92"/>
      <c r="AQ257" s="92"/>
      <c r="AR257" s="92"/>
      <c r="AS257" s="92"/>
      <c r="AT257" s="92"/>
      <c r="AU257" s="92"/>
      <c r="AV257" s="92"/>
      <c r="AW257" s="92"/>
      <c r="AX257" s="92"/>
      <c r="AY257" s="92"/>
      <c r="AZ257" s="92"/>
      <c r="BA257" s="92"/>
      <c r="BB257" s="92"/>
      <c r="BC257" s="92"/>
      <c r="BD257" s="92"/>
      <c r="BE257" s="92"/>
      <c r="BF257" s="92"/>
      <c r="BG257" s="92"/>
      <c r="BH257" s="92"/>
      <c r="BI257" s="92"/>
    </row>
    <row r="258" ht="9.75" customHeight="1">
      <c r="A258" s="92"/>
      <c r="B258" s="92"/>
      <c r="C258" s="92"/>
      <c r="D258" s="92"/>
      <c r="E258" s="92"/>
      <c r="F258" s="92"/>
      <c r="G258" s="92"/>
      <c r="H258" s="92"/>
      <c r="I258" s="92"/>
      <c r="J258" s="92"/>
      <c r="K258" s="92"/>
      <c r="L258" s="92"/>
      <c r="M258" s="92"/>
      <c r="N258" s="92"/>
      <c r="O258" s="92"/>
      <c r="P258" s="92"/>
      <c r="Q258" s="92"/>
      <c r="R258" s="92"/>
      <c r="S258" s="92"/>
      <c r="T258" s="92"/>
      <c r="U258" s="92"/>
      <c r="V258" s="92"/>
      <c r="W258" s="92"/>
      <c r="X258" s="92"/>
      <c r="Y258" s="92"/>
      <c r="Z258" s="92"/>
      <c r="AA258" s="92"/>
      <c r="AB258" s="92"/>
      <c r="AC258" s="92"/>
      <c r="AD258" s="92"/>
      <c r="AE258" s="92"/>
      <c r="AF258" s="92"/>
      <c r="AG258" s="92"/>
      <c r="AH258" s="92"/>
      <c r="AI258" s="92"/>
      <c r="AJ258" s="92"/>
      <c r="AK258" s="92"/>
      <c r="AL258" s="92"/>
      <c r="AM258" s="92"/>
      <c r="AN258" s="92"/>
      <c r="AO258" s="92"/>
      <c r="AP258" s="92"/>
      <c r="AQ258" s="92"/>
      <c r="AR258" s="92"/>
      <c r="AS258" s="92"/>
      <c r="AT258" s="92"/>
      <c r="AU258" s="92"/>
      <c r="AV258" s="92"/>
      <c r="AW258" s="92"/>
      <c r="AX258" s="92"/>
      <c r="AY258" s="92"/>
      <c r="AZ258" s="92"/>
      <c r="BA258" s="92"/>
      <c r="BB258" s="92"/>
      <c r="BC258" s="92"/>
      <c r="BD258" s="92"/>
      <c r="BE258" s="92"/>
      <c r="BF258" s="92"/>
      <c r="BG258" s="92"/>
      <c r="BH258" s="92"/>
      <c r="BI258" s="92"/>
    </row>
    <row r="259" ht="9.75" customHeight="1">
      <c r="A259" s="92"/>
      <c r="B259" s="92"/>
      <c r="C259" s="92"/>
      <c r="D259" s="92"/>
      <c r="E259" s="92"/>
      <c r="F259" s="92"/>
      <c r="G259" s="92"/>
      <c r="H259" s="92"/>
      <c r="I259" s="92"/>
      <c r="J259" s="92"/>
      <c r="K259" s="92"/>
      <c r="L259" s="92"/>
      <c r="M259" s="92"/>
      <c r="N259" s="92"/>
      <c r="O259" s="92"/>
      <c r="P259" s="92"/>
      <c r="Q259" s="92"/>
      <c r="R259" s="92"/>
      <c r="S259" s="92"/>
      <c r="T259" s="92"/>
      <c r="U259" s="92"/>
      <c r="V259" s="92"/>
      <c r="W259" s="92"/>
      <c r="X259" s="92"/>
      <c r="Y259" s="92"/>
      <c r="Z259" s="92"/>
      <c r="AA259" s="92"/>
      <c r="AB259" s="92"/>
      <c r="AC259" s="92"/>
      <c r="AD259" s="92"/>
      <c r="AE259" s="92"/>
      <c r="AF259" s="92"/>
      <c r="AG259" s="92"/>
      <c r="AH259" s="92"/>
      <c r="AI259" s="92"/>
      <c r="AJ259" s="92"/>
      <c r="AK259" s="92"/>
      <c r="AL259" s="92"/>
      <c r="AM259" s="92"/>
      <c r="AN259" s="92"/>
      <c r="AO259" s="92"/>
      <c r="AP259" s="92"/>
      <c r="AQ259" s="92"/>
      <c r="AR259" s="92"/>
      <c r="AS259" s="92"/>
      <c r="AT259" s="92"/>
      <c r="AU259" s="92"/>
      <c r="AV259" s="92"/>
      <c r="AW259" s="92"/>
      <c r="AX259" s="92"/>
      <c r="AY259" s="92"/>
      <c r="AZ259" s="92"/>
      <c r="BA259" s="92"/>
      <c r="BB259" s="92"/>
      <c r="BC259" s="92"/>
      <c r="BD259" s="92"/>
      <c r="BE259" s="92"/>
      <c r="BF259" s="92"/>
      <c r="BG259" s="92"/>
      <c r="BH259" s="92"/>
      <c r="BI259" s="92"/>
    </row>
    <row r="260" ht="9.75" customHeight="1">
      <c r="A260" s="92"/>
      <c r="B260" s="92"/>
      <c r="C260" s="92"/>
      <c r="D260" s="92"/>
      <c r="E260" s="92"/>
      <c r="F260" s="92"/>
      <c r="G260" s="92"/>
      <c r="H260" s="92"/>
      <c r="I260" s="92"/>
      <c r="J260" s="92"/>
      <c r="K260" s="92"/>
      <c r="L260" s="92"/>
      <c r="M260" s="92"/>
      <c r="N260" s="92"/>
      <c r="O260" s="92"/>
      <c r="P260" s="92"/>
      <c r="Q260" s="92"/>
      <c r="R260" s="92"/>
      <c r="S260" s="92"/>
      <c r="T260" s="92"/>
      <c r="U260" s="92"/>
      <c r="V260" s="92"/>
      <c r="W260" s="92"/>
      <c r="X260" s="92"/>
      <c r="Y260" s="92"/>
      <c r="Z260" s="92"/>
      <c r="AA260" s="92"/>
      <c r="AB260" s="92"/>
      <c r="AC260" s="92"/>
      <c r="AD260" s="92"/>
      <c r="AE260" s="92"/>
      <c r="AF260" s="92"/>
      <c r="AG260" s="92"/>
      <c r="AH260" s="92"/>
      <c r="AI260" s="92"/>
      <c r="AJ260" s="92"/>
      <c r="AK260" s="92"/>
      <c r="AL260" s="92"/>
      <c r="AM260" s="92"/>
      <c r="AN260" s="92"/>
      <c r="AO260" s="92"/>
      <c r="AP260" s="92"/>
      <c r="AQ260" s="92"/>
      <c r="AR260" s="92"/>
      <c r="AS260" s="92"/>
      <c r="AT260" s="92"/>
      <c r="AU260" s="92"/>
      <c r="AV260" s="92"/>
      <c r="AW260" s="92"/>
      <c r="AX260" s="92"/>
      <c r="AY260" s="92"/>
      <c r="AZ260" s="92"/>
      <c r="BA260" s="92"/>
      <c r="BB260" s="92"/>
      <c r="BC260" s="92"/>
      <c r="BD260" s="92"/>
      <c r="BE260" s="92"/>
      <c r="BF260" s="92"/>
      <c r="BG260" s="92"/>
      <c r="BH260" s="92"/>
      <c r="BI260" s="92"/>
    </row>
    <row r="261" ht="9.75" customHeight="1">
      <c r="A261" s="92"/>
      <c r="B261" s="92"/>
      <c r="C261" s="92"/>
      <c r="D261" s="92"/>
      <c r="E261" s="92"/>
      <c r="F261" s="92"/>
      <c r="G261" s="92"/>
      <c r="H261" s="92"/>
      <c r="I261" s="92"/>
      <c r="J261" s="92"/>
      <c r="K261" s="92"/>
      <c r="L261" s="92"/>
      <c r="M261" s="92"/>
      <c r="N261" s="92"/>
      <c r="O261" s="92"/>
      <c r="P261" s="92"/>
      <c r="Q261" s="92"/>
      <c r="R261" s="92"/>
      <c r="S261" s="92"/>
      <c r="T261" s="92"/>
      <c r="U261" s="92"/>
      <c r="V261" s="92"/>
      <c r="W261" s="92"/>
      <c r="X261" s="92"/>
      <c r="Y261" s="92"/>
      <c r="Z261" s="92"/>
      <c r="AA261" s="92"/>
      <c r="AB261" s="92"/>
      <c r="AC261" s="92"/>
      <c r="AD261" s="92"/>
      <c r="AE261" s="92"/>
      <c r="AF261" s="92"/>
      <c r="AG261" s="92"/>
      <c r="AH261" s="92"/>
      <c r="AI261" s="92"/>
      <c r="AJ261" s="92"/>
      <c r="AK261" s="92"/>
      <c r="AL261" s="92"/>
      <c r="AM261" s="92"/>
      <c r="AN261" s="92"/>
      <c r="AO261" s="92"/>
      <c r="AP261" s="92"/>
      <c r="AQ261" s="92"/>
      <c r="AR261" s="92"/>
      <c r="AS261" s="92"/>
      <c r="AT261" s="92"/>
      <c r="AU261" s="92"/>
      <c r="AV261" s="92"/>
      <c r="AW261" s="92"/>
      <c r="AX261" s="92"/>
      <c r="AY261" s="92"/>
      <c r="AZ261" s="92"/>
      <c r="BA261" s="92"/>
      <c r="BB261" s="92"/>
      <c r="BC261" s="92"/>
      <c r="BD261" s="92"/>
      <c r="BE261" s="92"/>
      <c r="BF261" s="92"/>
      <c r="BG261" s="92"/>
      <c r="BH261" s="92"/>
      <c r="BI261" s="92"/>
    </row>
    <row r="262" ht="9.75" customHeight="1">
      <c r="A262" s="92"/>
      <c r="B262" s="92"/>
      <c r="C262" s="92"/>
      <c r="D262" s="92"/>
      <c r="E262" s="92"/>
      <c r="F262" s="92"/>
      <c r="G262" s="92"/>
      <c r="H262" s="92"/>
      <c r="I262" s="92"/>
      <c r="J262" s="92"/>
      <c r="K262" s="92"/>
      <c r="L262" s="92"/>
      <c r="M262" s="92"/>
      <c r="N262" s="92"/>
      <c r="O262" s="92"/>
      <c r="P262" s="92"/>
      <c r="Q262" s="92"/>
      <c r="R262" s="92"/>
      <c r="S262" s="92"/>
      <c r="T262" s="92"/>
      <c r="U262" s="92"/>
      <c r="V262" s="92"/>
      <c r="W262" s="92"/>
      <c r="X262" s="92"/>
      <c r="Y262" s="92"/>
      <c r="Z262" s="92"/>
      <c r="AA262" s="92"/>
      <c r="AB262" s="92"/>
      <c r="AC262" s="92"/>
      <c r="AD262" s="92"/>
      <c r="AE262" s="92"/>
      <c r="AF262" s="92"/>
      <c r="AG262" s="92"/>
      <c r="AH262" s="92"/>
      <c r="AI262" s="92"/>
      <c r="AJ262" s="92"/>
      <c r="AK262" s="92"/>
      <c r="AL262" s="92"/>
      <c r="AM262" s="92"/>
      <c r="AN262" s="92"/>
      <c r="AO262" s="92"/>
      <c r="AP262" s="92"/>
      <c r="AQ262" s="92"/>
      <c r="AR262" s="92"/>
      <c r="AS262" s="92"/>
      <c r="AT262" s="92"/>
      <c r="AU262" s="92"/>
      <c r="AV262" s="92"/>
      <c r="AW262" s="92"/>
      <c r="AX262" s="92"/>
      <c r="AY262" s="92"/>
      <c r="AZ262" s="92"/>
      <c r="BA262" s="92"/>
      <c r="BB262" s="92"/>
      <c r="BC262" s="92"/>
      <c r="BD262" s="92"/>
      <c r="BE262" s="92"/>
      <c r="BF262" s="92"/>
      <c r="BG262" s="92"/>
      <c r="BH262" s="92"/>
      <c r="BI262" s="92"/>
    </row>
    <row r="263" ht="9.75" customHeight="1">
      <c r="A263" s="92"/>
      <c r="B263" s="92"/>
      <c r="C263" s="92"/>
      <c r="D263" s="92"/>
      <c r="E263" s="92"/>
      <c r="F263" s="92"/>
      <c r="G263" s="92"/>
      <c r="H263" s="92"/>
      <c r="I263" s="92"/>
      <c r="J263" s="92"/>
      <c r="K263" s="92"/>
      <c r="L263" s="92"/>
      <c r="M263" s="92"/>
      <c r="N263" s="92"/>
      <c r="O263" s="92"/>
      <c r="P263" s="92"/>
      <c r="Q263" s="92"/>
      <c r="R263" s="92"/>
      <c r="S263" s="92"/>
      <c r="T263" s="92"/>
      <c r="U263" s="92"/>
      <c r="V263" s="92"/>
      <c r="W263" s="92"/>
      <c r="X263" s="92"/>
      <c r="Y263" s="92"/>
      <c r="Z263" s="92"/>
      <c r="AA263" s="92"/>
      <c r="AB263" s="92"/>
      <c r="AC263" s="92"/>
      <c r="AD263" s="92"/>
      <c r="AE263" s="92"/>
      <c r="AF263" s="92"/>
      <c r="AG263" s="92"/>
      <c r="AH263" s="92"/>
      <c r="AI263" s="92"/>
      <c r="AJ263" s="92"/>
      <c r="AK263" s="92"/>
      <c r="AL263" s="92"/>
      <c r="AM263" s="92"/>
      <c r="AN263" s="92"/>
      <c r="AO263" s="92"/>
      <c r="AP263" s="92"/>
      <c r="AQ263" s="92"/>
      <c r="AR263" s="92"/>
      <c r="AS263" s="92"/>
      <c r="AT263" s="92"/>
      <c r="AU263" s="92"/>
      <c r="AV263" s="92"/>
      <c r="AW263" s="92"/>
      <c r="AX263" s="92"/>
      <c r="AY263" s="92"/>
      <c r="AZ263" s="92"/>
      <c r="BA263" s="92"/>
      <c r="BB263" s="92"/>
      <c r="BC263" s="92"/>
      <c r="BD263" s="92"/>
      <c r="BE263" s="92"/>
      <c r="BF263" s="92"/>
      <c r="BG263" s="92"/>
      <c r="BH263" s="92"/>
      <c r="BI263" s="92"/>
    </row>
    <row r="264" ht="9.75" customHeight="1">
      <c r="A264" s="92"/>
      <c r="B264" s="92"/>
      <c r="C264" s="92"/>
      <c r="D264" s="92"/>
      <c r="E264" s="92"/>
      <c r="F264" s="92"/>
      <c r="G264" s="92"/>
      <c r="H264" s="92"/>
      <c r="I264" s="92"/>
      <c r="J264" s="92"/>
      <c r="K264" s="92"/>
      <c r="L264" s="92"/>
      <c r="M264" s="92"/>
      <c r="N264" s="92"/>
      <c r="O264" s="92"/>
      <c r="P264" s="92"/>
      <c r="Q264" s="92"/>
      <c r="R264" s="92"/>
      <c r="S264" s="92"/>
      <c r="T264" s="92"/>
      <c r="U264" s="92"/>
      <c r="V264" s="92"/>
      <c r="W264" s="92"/>
      <c r="X264" s="92"/>
      <c r="Y264" s="92"/>
      <c r="Z264" s="92"/>
      <c r="AA264" s="92"/>
      <c r="AB264" s="92"/>
      <c r="AC264" s="92"/>
      <c r="AD264" s="92"/>
      <c r="AE264" s="92"/>
      <c r="AF264" s="92"/>
      <c r="AG264" s="92"/>
      <c r="AH264" s="92"/>
      <c r="AI264" s="92"/>
      <c r="AJ264" s="92"/>
      <c r="AK264" s="92"/>
      <c r="AL264" s="92"/>
      <c r="AM264" s="92"/>
      <c r="AN264" s="92"/>
      <c r="AO264" s="92"/>
      <c r="AP264" s="92"/>
      <c r="AQ264" s="92"/>
      <c r="AR264" s="92"/>
      <c r="AS264" s="92"/>
      <c r="AT264" s="92"/>
      <c r="AU264" s="92"/>
      <c r="AV264" s="92"/>
      <c r="AW264" s="92"/>
      <c r="AX264" s="92"/>
      <c r="AY264" s="92"/>
      <c r="AZ264" s="92"/>
      <c r="BA264" s="92"/>
      <c r="BB264" s="92"/>
      <c r="BC264" s="92"/>
      <c r="BD264" s="92"/>
      <c r="BE264" s="92"/>
      <c r="BF264" s="92"/>
      <c r="BG264" s="92"/>
      <c r="BH264" s="92"/>
      <c r="BI264" s="92"/>
    </row>
    <row r="265" ht="9.75" customHeight="1">
      <c r="A265" s="92"/>
      <c r="B265" s="92"/>
      <c r="C265" s="92"/>
      <c r="D265" s="92"/>
      <c r="E265" s="92"/>
      <c r="F265" s="92"/>
      <c r="G265" s="92"/>
      <c r="H265" s="92"/>
      <c r="I265" s="92"/>
      <c r="J265" s="92"/>
      <c r="K265" s="92"/>
      <c r="L265" s="92"/>
      <c r="M265" s="92"/>
      <c r="N265" s="92"/>
      <c r="O265" s="92"/>
      <c r="P265" s="92"/>
      <c r="Q265" s="92"/>
      <c r="R265" s="92"/>
      <c r="S265" s="92"/>
      <c r="T265" s="92"/>
      <c r="U265" s="92"/>
      <c r="V265" s="92"/>
      <c r="W265" s="92"/>
      <c r="X265" s="92"/>
      <c r="Y265" s="92"/>
      <c r="Z265" s="92"/>
      <c r="AA265" s="92"/>
      <c r="AB265" s="92"/>
      <c r="AC265" s="92"/>
      <c r="AD265" s="92"/>
      <c r="AE265" s="92"/>
      <c r="AF265" s="92"/>
      <c r="AG265" s="92"/>
      <c r="AH265" s="92"/>
      <c r="AI265" s="92"/>
      <c r="AJ265" s="92"/>
      <c r="AK265" s="92"/>
      <c r="AL265" s="92"/>
      <c r="AM265" s="92"/>
      <c r="AN265" s="92"/>
      <c r="AO265" s="92"/>
      <c r="AP265" s="92"/>
      <c r="AQ265" s="92"/>
      <c r="AR265" s="92"/>
      <c r="AS265" s="92"/>
      <c r="AT265" s="92"/>
      <c r="AU265" s="92"/>
      <c r="AV265" s="92"/>
      <c r="AW265" s="92"/>
      <c r="AX265" s="92"/>
      <c r="AY265" s="92"/>
      <c r="AZ265" s="92"/>
      <c r="BA265" s="92"/>
      <c r="BB265" s="92"/>
      <c r="BC265" s="92"/>
      <c r="BD265" s="92"/>
      <c r="BE265" s="92"/>
      <c r="BF265" s="92"/>
      <c r="BG265" s="92"/>
      <c r="BH265" s="92"/>
      <c r="BI265" s="92"/>
    </row>
    <row r="266" ht="9.75" customHeight="1">
      <c r="A266" s="92"/>
      <c r="B266" s="92"/>
      <c r="C266" s="92"/>
      <c r="D266" s="92"/>
      <c r="E266" s="92"/>
      <c r="F266" s="92"/>
      <c r="G266" s="92"/>
      <c r="H266" s="92"/>
      <c r="I266" s="92"/>
      <c r="J266" s="92"/>
      <c r="K266" s="92"/>
      <c r="L266" s="92"/>
      <c r="M266" s="92"/>
      <c r="N266" s="92"/>
      <c r="O266" s="92"/>
      <c r="P266" s="92"/>
      <c r="Q266" s="92"/>
      <c r="R266" s="92"/>
      <c r="S266" s="92"/>
      <c r="T266" s="92"/>
      <c r="U266" s="92"/>
      <c r="V266" s="92"/>
      <c r="W266" s="92"/>
      <c r="X266" s="92"/>
      <c r="Y266" s="92"/>
      <c r="Z266" s="92"/>
      <c r="AA266" s="92"/>
      <c r="AB266" s="92"/>
      <c r="AC266" s="92"/>
      <c r="AD266" s="92"/>
      <c r="AE266" s="92"/>
      <c r="AF266" s="92"/>
      <c r="AG266" s="92"/>
      <c r="AH266" s="92"/>
      <c r="AI266" s="92"/>
      <c r="AJ266" s="92"/>
      <c r="AK266" s="92"/>
      <c r="AL266" s="92"/>
      <c r="AM266" s="92"/>
      <c r="AN266" s="92"/>
      <c r="AO266" s="92"/>
      <c r="AP266" s="92"/>
      <c r="AQ266" s="92"/>
      <c r="AR266" s="92"/>
      <c r="AS266" s="92"/>
      <c r="AT266" s="92"/>
      <c r="AU266" s="92"/>
      <c r="AV266" s="92"/>
      <c r="AW266" s="92"/>
      <c r="AX266" s="92"/>
      <c r="AY266" s="92"/>
      <c r="AZ266" s="92"/>
      <c r="BA266" s="92"/>
      <c r="BB266" s="92"/>
      <c r="BC266" s="92"/>
      <c r="BD266" s="92"/>
      <c r="BE266" s="92"/>
      <c r="BF266" s="92"/>
      <c r="BG266" s="92"/>
      <c r="BH266" s="92"/>
      <c r="BI266" s="92"/>
    </row>
    <row r="267" ht="9.75" customHeight="1">
      <c r="A267" s="92"/>
      <c r="B267" s="92"/>
      <c r="C267" s="92"/>
      <c r="D267" s="92"/>
      <c r="E267" s="92"/>
      <c r="F267" s="92"/>
      <c r="G267" s="92"/>
      <c r="H267" s="92"/>
      <c r="I267" s="92"/>
      <c r="J267" s="92"/>
      <c r="K267" s="92"/>
      <c r="L267" s="92"/>
      <c r="M267" s="92"/>
      <c r="N267" s="92"/>
      <c r="O267" s="92"/>
      <c r="P267" s="92"/>
      <c r="Q267" s="92"/>
      <c r="R267" s="92"/>
      <c r="S267" s="92"/>
      <c r="T267" s="92"/>
      <c r="U267" s="92"/>
      <c r="V267" s="92"/>
      <c r="W267" s="92"/>
      <c r="X267" s="92"/>
      <c r="Y267" s="92"/>
      <c r="Z267" s="92"/>
      <c r="AA267" s="92"/>
      <c r="AB267" s="92"/>
      <c r="AC267" s="92"/>
      <c r="AD267" s="92"/>
      <c r="AE267" s="92"/>
      <c r="AF267" s="92"/>
      <c r="AG267" s="92"/>
      <c r="AH267" s="92"/>
      <c r="AI267" s="92"/>
      <c r="AJ267" s="92"/>
      <c r="AK267" s="92"/>
      <c r="AL267" s="92"/>
      <c r="AM267" s="92"/>
      <c r="AN267" s="92"/>
      <c r="AO267" s="92"/>
      <c r="AP267" s="92"/>
      <c r="AQ267" s="92"/>
      <c r="AR267" s="92"/>
      <c r="AS267" s="92"/>
      <c r="AT267" s="92"/>
      <c r="AU267" s="92"/>
      <c r="AV267" s="92"/>
      <c r="AW267" s="92"/>
      <c r="AX267" s="92"/>
      <c r="AY267" s="92"/>
      <c r="AZ267" s="92"/>
      <c r="BA267" s="92"/>
      <c r="BB267" s="92"/>
      <c r="BC267" s="92"/>
      <c r="BD267" s="92"/>
      <c r="BE267" s="92"/>
      <c r="BF267" s="92"/>
      <c r="BG267" s="92"/>
      <c r="BH267" s="92"/>
      <c r="BI267" s="92"/>
    </row>
    <row r="268" ht="9.75" customHeight="1">
      <c r="A268" s="92"/>
      <c r="B268" s="92"/>
      <c r="C268" s="92"/>
      <c r="D268" s="92"/>
      <c r="E268" s="92"/>
      <c r="F268" s="92"/>
      <c r="G268" s="92"/>
      <c r="H268" s="92"/>
      <c r="I268" s="92"/>
      <c r="J268" s="92"/>
      <c r="K268" s="92"/>
      <c r="L268" s="92"/>
      <c r="M268" s="92"/>
      <c r="N268" s="92"/>
      <c r="O268" s="92"/>
      <c r="P268" s="92"/>
      <c r="Q268" s="92"/>
      <c r="R268" s="92"/>
      <c r="S268" s="92"/>
      <c r="T268" s="92"/>
      <c r="U268" s="92"/>
      <c r="V268" s="92"/>
      <c r="W268" s="92"/>
      <c r="X268" s="92"/>
      <c r="Y268" s="92"/>
      <c r="Z268" s="92"/>
      <c r="AA268" s="92"/>
      <c r="AB268" s="92"/>
      <c r="AC268" s="92"/>
      <c r="AD268" s="92"/>
      <c r="AE268" s="92"/>
      <c r="AF268" s="92"/>
      <c r="AG268" s="92"/>
      <c r="AH268" s="92"/>
      <c r="AI268" s="92"/>
      <c r="AJ268" s="92"/>
      <c r="AK268" s="92"/>
      <c r="AL268" s="92"/>
      <c r="AM268" s="92"/>
      <c r="AN268" s="92"/>
      <c r="AO268" s="92"/>
      <c r="AP268" s="92"/>
      <c r="AQ268" s="92"/>
      <c r="AR268" s="92"/>
      <c r="AS268" s="92"/>
      <c r="AT268" s="92"/>
      <c r="AU268" s="92"/>
      <c r="AV268" s="92"/>
      <c r="AW268" s="92"/>
      <c r="AX268" s="92"/>
      <c r="AY268" s="92"/>
      <c r="AZ268" s="92"/>
      <c r="BA268" s="92"/>
      <c r="BB268" s="92"/>
      <c r="BC268" s="92"/>
      <c r="BD268" s="92"/>
      <c r="BE268" s="92"/>
      <c r="BF268" s="92"/>
      <c r="BG268" s="92"/>
      <c r="BH268" s="92"/>
      <c r="BI268" s="92"/>
    </row>
    <row r="269" ht="9.75" customHeight="1">
      <c r="A269" s="92"/>
      <c r="B269" s="92"/>
      <c r="C269" s="92"/>
      <c r="D269" s="92"/>
      <c r="E269" s="92"/>
      <c r="F269" s="92"/>
      <c r="G269" s="92"/>
      <c r="H269" s="92"/>
      <c r="I269" s="92"/>
      <c r="J269" s="92"/>
      <c r="K269" s="92"/>
      <c r="L269" s="92"/>
      <c r="M269" s="92"/>
      <c r="N269" s="92"/>
      <c r="O269" s="92"/>
      <c r="P269" s="92"/>
      <c r="Q269" s="92"/>
      <c r="R269" s="92"/>
      <c r="S269" s="92"/>
      <c r="T269" s="92"/>
      <c r="U269" s="92"/>
      <c r="V269" s="92"/>
      <c r="W269" s="92"/>
      <c r="X269" s="92"/>
      <c r="Y269" s="92"/>
      <c r="Z269" s="92"/>
      <c r="AA269" s="92"/>
      <c r="AB269" s="92"/>
      <c r="AC269" s="92"/>
      <c r="AD269" s="92"/>
      <c r="AE269" s="92"/>
      <c r="AF269" s="92"/>
      <c r="AG269" s="92"/>
      <c r="AH269" s="92"/>
      <c r="AI269" s="92"/>
      <c r="AJ269" s="92"/>
      <c r="AK269" s="92"/>
      <c r="AL269" s="92"/>
      <c r="AM269" s="92"/>
      <c r="AN269" s="92"/>
      <c r="AO269" s="92"/>
      <c r="AP269" s="92"/>
      <c r="AQ269" s="92"/>
      <c r="AR269" s="92"/>
      <c r="AS269" s="92"/>
      <c r="AT269" s="92"/>
      <c r="AU269" s="92"/>
      <c r="AV269" s="92"/>
      <c r="AW269" s="92"/>
      <c r="AX269" s="92"/>
      <c r="AY269" s="92"/>
      <c r="AZ269" s="92"/>
      <c r="BA269" s="92"/>
      <c r="BB269" s="92"/>
      <c r="BC269" s="92"/>
      <c r="BD269" s="92"/>
      <c r="BE269" s="92"/>
      <c r="BF269" s="92"/>
      <c r="BG269" s="92"/>
      <c r="BH269" s="92"/>
      <c r="BI269" s="92"/>
    </row>
    <row r="270" ht="9.75" customHeight="1">
      <c r="A270" s="92"/>
      <c r="B270" s="92"/>
      <c r="C270" s="92"/>
      <c r="D270" s="92"/>
      <c r="E270" s="92"/>
      <c r="F270" s="92"/>
      <c r="G270" s="92"/>
      <c r="H270" s="92"/>
      <c r="I270" s="92"/>
      <c r="J270" s="92"/>
      <c r="K270" s="92"/>
      <c r="L270" s="92"/>
      <c r="M270" s="92"/>
      <c r="N270" s="92"/>
      <c r="O270" s="92"/>
      <c r="P270" s="92"/>
      <c r="Q270" s="92"/>
      <c r="R270" s="92"/>
      <c r="S270" s="92"/>
      <c r="T270" s="92"/>
      <c r="U270" s="92"/>
      <c r="V270" s="92"/>
      <c r="W270" s="92"/>
      <c r="X270" s="92"/>
      <c r="Y270" s="92"/>
      <c r="Z270" s="92"/>
      <c r="AA270" s="92"/>
      <c r="AB270" s="92"/>
      <c r="AC270" s="92"/>
      <c r="AD270" s="92"/>
      <c r="AE270" s="92"/>
      <c r="AF270" s="92"/>
      <c r="AG270" s="92"/>
      <c r="AH270" s="92"/>
      <c r="AI270" s="92"/>
      <c r="AJ270" s="92"/>
      <c r="AK270" s="92"/>
      <c r="AL270" s="92"/>
      <c r="AM270" s="92"/>
      <c r="AN270" s="92"/>
      <c r="AO270" s="92"/>
      <c r="AP270" s="92"/>
      <c r="AQ270" s="92"/>
      <c r="AR270" s="92"/>
      <c r="AS270" s="92"/>
      <c r="AT270" s="92"/>
      <c r="AU270" s="92"/>
      <c r="AV270" s="92"/>
      <c r="AW270" s="92"/>
      <c r="AX270" s="92"/>
      <c r="AY270" s="92"/>
      <c r="AZ270" s="92"/>
      <c r="BA270" s="92"/>
      <c r="BB270" s="92"/>
      <c r="BC270" s="92"/>
      <c r="BD270" s="92"/>
      <c r="BE270" s="92"/>
      <c r="BF270" s="92"/>
      <c r="BG270" s="92"/>
      <c r="BH270" s="92"/>
      <c r="BI270" s="92"/>
    </row>
    <row r="271" ht="9.75" customHeight="1">
      <c r="A271" s="92"/>
      <c r="B271" s="92"/>
      <c r="C271" s="92"/>
      <c r="D271" s="92"/>
      <c r="E271" s="92"/>
      <c r="F271" s="92"/>
      <c r="G271" s="92"/>
      <c r="H271" s="92"/>
      <c r="I271" s="92"/>
      <c r="J271" s="92"/>
      <c r="K271" s="92"/>
      <c r="L271" s="92"/>
      <c r="M271" s="92"/>
      <c r="N271" s="92"/>
      <c r="O271" s="92"/>
      <c r="P271" s="92"/>
      <c r="Q271" s="92"/>
      <c r="R271" s="92"/>
      <c r="S271" s="92"/>
      <c r="T271" s="92"/>
      <c r="U271" s="92"/>
      <c r="V271" s="92"/>
      <c r="W271" s="92"/>
      <c r="X271" s="92"/>
      <c r="Y271" s="92"/>
      <c r="Z271" s="92"/>
      <c r="AA271" s="92"/>
      <c r="AB271" s="92"/>
      <c r="AC271" s="92"/>
      <c r="AD271" s="92"/>
      <c r="AE271" s="92"/>
      <c r="AF271" s="92"/>
      <c r="AG271" s="92"/>
      <c r="AH271" s="92"/>
      <c r="AI271" s="92"/>
      <c r="AJ271" s="92"/>
      <c r="AK271" s="92"/>
      <c r="AL271" s="92"/>
      <c r="AM271" s="92"/>
      <c r="AN271" s="92"/>
      <c r="AO271" s="92"/>
      <c r="AP271" s="92"/>
      <c r="AQ271" s="92"/>
      <c r="AR271" s="92"/>
      <c r="AS271" s="92"/>
      <c r="AT271" s="92"/>
      <c r="AU271" s="92"/>
      <c r="AV271" s="92"/>
      <c r="AW271" s="92"/>
      <c r="AX271" s="92"/>
      <c r="AY271" s="92"/>
      <c r="AZ271" s="92"/>
      <c r="BA271" s="92"/>
      <c r="BB271" s="92"/>
      <c r="BC271" s="92"/>
      <c r="BD271" s="92"/>
      <c r="BE271" s="92"/>
      <c r="BF271" s="92"/>
      <c r="BG271" s="92"/>
      <c r="BH271" s="92"/>
      <c r="BI271" s="92"/>
    </row>
    <row r="272" ht="9.75" customHeight="1">
      <c r="A272" s="92"/>
      <c r="B272" s="92"/>
      <c r="C272" s="92"/>
      <c r="D272" s="92"/>
      <c r="E272" s="92"/>
      <c r="F272" s="92"/>
      <c r="G272" s="92"/>
      <c r="H272" s="92"/>
      <c r="I272" s="92"/>
      <c r="J272" s="92"/>
      <c r="K272" s="92"/>
      <c r="L272" s="92"/>
      <c r="M272" s="92"/>
      <c r="N272" s="92"/>
      <c r="O272" s="92"/>
      <c r="P272" s="92"/>
      <c r="Q272" s="92"/>
      <c r="R272" s="92"/>
      <c r="S272" s="92"/>
      <c r="T272" s="92"/>
      <c r="U272" s="92"/>
      <c r="V272" s="92"/>
      <c r="W272" s="92"/>
      <c r="X272" s="92"/>
      <c r="Y272" s="92"/>
      <c r="Z272" s="92"/>
      <c r="AA272" s="92"/>
      <c r="AB272" s="92"/>
      <c r="AC272" s="92"/>
      <c r="AD272" s="92"/>
      <c r="AE272" s="92"/>
      <c r="AF272" s="92"/>
      <c r="AG272" s="92"/>
      <c r="AH272" s="92"/>
      <c r="AI272" s="92"/>
      <c r="AJ272" s="92"/>
      <c r="AK272" s="92"/>
      <c r="AL272" s="92"/>
      <c r="AM272" s="92"/>
      <c r="AN272" s="92"/>
      <c r="AO272" s="92"/>
      <c r="AP272" s="92"/>
      <c r="AQ272" s="92"/>
      <c r="AR272" s="92"/>
      <c r="AS272" s="92"/>
      <c r="AT272" s="92"/>
      <c r="AU272" s="92"/>
      <c r="AV272" s="92"/>
      <c r="AW272" s="92"/>
      <c r="AX272" s="92"/>
      <c r="AY272" s="92"/>
      <c r="AZ272" s="92"/>
      <c r="BA272" s="92"/>
      <c r="BB272" s="92"/>
      <c r="BC272" s="92"/>
      <c r="BD272" s="92"/>
      <c r="BE272" s="92"/>
      <c r="BF272" s="92"/>
      <c r="BG272" s="92"/>
      <c r="BH272" s="92"/>
      <c r="BI272" s="92"/>
    </row>
    <row r="273" ht="9.75" customHeight="1">
      <c r="A273" s="92"/>
      <c r="B273" s="92"/>
      <c r="C273" s="92"/>
      <c r="D273" s="92"/>
      <c r="E273" s="92"/>
      <c r="F273" s="92"/>
      <c r="G273" s="92"/>
      <c r="H273" s="92"/>
      <c r="I273" s="92"/>
      <c r="J273" s="92"/>
      <c r="K273" s="92"/>
      <c r="L273" s="92"/>
      <c r="M273" s="92"/>
      <c r="N273" s="92"/>
      <c r="O273" s="92"/>
      <c r="P273" s="92"/>
      <c r="Q273" s="92"/>
      <c r="R273" s="92"/>
      <c r="S273" s="92"/>
      <c r="T273" s="92"/>
      <c r="U273" s="92"/>
      <c r="V273" s="92"/>
      <c r="W273" s="92"/>
      <c r="X273" s="92"/>
      <c r="Y273" s="92"/>
      <c r="Z273" s="92"/>
      <c r="AA273" s="92"/>
      <c r="AB273" s="92"/>
      <c r="AC273" s="92"/>
      <c r="AD273" s="92"/>
      <c r="AE273" s="92"/>
      <c r="AF273" s="92"/>
      <c r="AG273" s="92"/>
      <c r="AH273" s="92"/>
      <c r="AI273" s="92"/>
      <c r="AJ273" s="92"/>
      <c r="AK273" s="92"/>
      <c r="AL273" s="92"/>
      <c r="AM273" s="92"/>
      <c r="AN273" s="92"/>
      <c r="AO273" s="92"/>
      <c r="AP273" s="92"/>
      <c r="AQ273" s="92"/>
      <c r="AR273" s="92"/>
      <c r="AS273" s="92"/>
      <c r="AT273" s="92"/>
      <c r="AU273" s="92"/>
      <c r="AV273" s="92"/>
      <c r="AW273" s="92"/>
      <c r="AX273" s="92"/>
      <c r="AY273" s="92"/>
      <c r="AZ273" s="92"/>
      <c r="BA273" s="92"/>
      <c r="BB273" s="92"/>
      <c r="BC273" s="92"/>
      <c r="BD273" s="92"/>
      <c r="BE273" s="92"/>
      <c r="BF273" s="92"/>
      <c r="BG273" s="92"/>
      <c r="BH273" s="92"/>
      <c r="BI273" s="92"/>
    </row>
    <row r="274" ht="9.75" customHeight="1">
      <c r="A274" s="92"/>
      <c r="B274" s="92"/>
      <c r="C274" s="92"/>
      <c r="D274" s="92"/>
      <c r="E274" s="92"/>
      <c r="F274" s="92"/>
      <c r="G274" s="92"/>
      <c r="H274" s="92"/>
      <c r="I274" s="92"/>
      <c r="J274" s="92"/>
      <c r="K274" s="92"/>
      <c r="L274" s="92"/>
      <c r="M274" s="92"/>
      <c r="N274" s="92"/>
      <c r="O274" s="92"/>
      <c r="P274" s="92"/>
      <c r="Q274" s="92"/>
      <c r="R274" s="92"/>
      <c r="S274" s="92"/>
      <c r="T274" s="92"/>
      <c r="U274" s="92"/>
      <c r="V274" s="92"/>
      <c r="W274" s="92"/>
      <c r="X274" s="92"/>
      <c r="Y274" s="92"/>
      <c r="Z274" s="92"/>
      <c r="AA274" s="92"/>
      <c r="AB274" s="92"/>
      <c r="AC274" s="92"/>
      <c r="AD274" s="92"/>
      <c r="AE274" s="92"/>
      <c r="AF274" s="92"/>
      <c r="AG274" s="92"/>
      <c r="AH274" s="92"/>
      <c r="AI274" s="92"/>
      <c r="AJ274" s="92"/>
      <c r="AK274" s="92"/>
      <c r="AL274" s="92"/>
      <c r="AM274" s="92"/>
      <c r="AN274" s="92"/>
      <c r="AO274" s="92"/>
      <c r="AP274" s="92"/>
      <c r="AQ274" s="92"/>
      <c r="AR274" s="92"/>
      <c r="AS274" s="92"/>
      <c r="AT274" s="92"/>
      <c r="AU274" s="92"/>
      <c r="AV274" s="92"/>
      <c r="AW274" s="92"/>
      <c r="AX274" s="92"/>
      <c r="AY274" s="92"/>
      <c r="AZ274" s="92"/>
      <c r="BA274" s="92"/>
      <c r="BB274" s="92"/>
      <c r="BC274" s="92"/>
      <c r="BD274" s="92"/>
      <c r="BE274" s="92"/>
      <c r="BF274" s="92"/>
      <c r="BG274" s="92"/>
      <c r="BH274" s="92"/>
      <c r="BI274" s="92"/>
    </row>
    <row r="275" ht="9.75" customHeight="1">
      <c r="A275" s="92"/>
      <c r="B275" s="92"/>
      <c r="C275" s="92"/>
      <c r="D275" s="92"/>
      <c r="E275" s="92"/>
      <c r="F275" s="92"/>
      <c r="G275" s="92"/>
      <c r="H275" s="92"/>
      <c r="I275" s="92"/>
      <c r="J275" s="92"/>
      <c r="K275" s="92"/>
      <c r="L275" s="92"/>
      <c r="M275" s="92"/>
      <c r="N275" s="92"/>
      <c r="O275" s="92"/>
      <c r="P275" s="92"/>
      <c r="Q275" s="92"/>
      <c r="R275" s="92"/>
      <c r="S275" s="92"/>
      <c r="T275" s="92"/>
      <c r="U275" s="92"/>
      <c r="V275" s="92"/>
      <c r="W275" s="92"/>
      <c r="X275" s="92"/>
      <c r="Y275" s="92"/>
      <c r="Z275" s="92"/>
      <c r="AA275" s="92"/>
      <c r="AB275" s="92"/>
      <c r="AC275" s="92"/>
      <c r="AD275" s="92"/>
      <c r="AE275" s="92"/>
      <c r="AF275" s="92"/>
      <c r="AG275" s="92"/>
      <c r="AH275" s="92"/>
      <c r="AI275" s="92"/>
      <c r="AJ275" s="92"/>
      <c r="AK275" s="92"/>
      <c r="AL275" s="92"/>
      <c r="AM275" s="92"/>
      <c r="AN275" s="92"/>
      <c r="AO275" s="92"/>
      <c r="AP275" s="92"/>
      <c r="AQ275" s="92"/>
      <c r="AR275" s="92"/>
      <c r="AS275" s="92"/>
      <c r="AT275" s="92"/>
      <c r="AU275" s="92"/>
      <c r="AV275" s="92"/>
      <c r="AW275" s="92"/>
      <c r="AX275" s="92"/>
      <c r="AY275" s="92"/>
      <c r="AZ275" s="92"/>
      <c r="BA275" s="92"/>
      <c r="BB275" s="92"/>
      <c r="BC275" s="92"/>
      <c r="BD275" s="92"/>
      <c r="BE275" s="92"/>
      <c r="BF275" s="92"/>
      <c r="BG275" s="92"/>
      <c r="BH275" s="92"/>
      <c r="BI275" s="92"/>
    </row>
    <row r="276" ht="9.75" customHeight="1">
      <c r="A276" s="92"/>
      <c r="B276" s="92"/>
      <c r="C276" s="92"/>
      <c r="D276" s="92"/>
      <c r="E276" s="92"/>
      <c r="F276" s="92"/>
      <c r="G276" s="92"/>
      <c r="H276" s="92"/>
      <c r="I276" s="92"/>
      <c r="J276" s="92"/>
      <c r="K276" s="92"/>
      <c r="L276" s="92"/>
      <c r="M276" s="92"/>
      <c r="N276" s="92"/>
      <c r="O276" s="92"/>
      <c r="P276" s="92"/>
      <c r="Q276" s="92"/>
      <c r="R276" s="92"/>
      <c r="S276" s="92"/>
      <c r="T276" s="92"/>
      <c r="U276" s="92"/>
      <c r="V276" s="92"/>
      <c r="W276" s="92"/>
      <c r="X276" s="92"/>
      <c r="Y276" s="92"/>
      <c r="Z276" s="92"/>
      <c r="AA276" s="92"/>
      <c r="AB276" s="92"/>
      <c r="AC276" s="92"/>
      <c r="AD276" s="92"/>
      <c r="AE276" s="92"/>
      <c r="AF276" s="92"/>
      <c r="AG276" s="92"/>
      <c r="AH276" s="92"/>
      <c r="AI276" s="92"/>
      <c r="AJ276" s="92"/>
      <c r="AK276" s="92"/>
      <c r="AL276" s="92"/>
      <c r="AM276" s="92"/>
      <c r="AN276" s="92"/>
      <c r="AO276" s="92"/>
      <c r="AP276" s="92"/>
      <c r="AQ276" s="92"/>
      <c r="AR276" s="92"/>
      <c r="AS276" s="92"/>
      <c r="AT276" s="92"/>
      <c r="AU276" s="92"/>
      <c r="AV276" s="92"/>
      <c r="AW276" s="92"/>
      <c r="AX276" s="92"/>
      <c r="AY276" s="92"/>
      <c r="AZ276" s="92"/>
      <c r="BA276" s="92"/>
      <c r="BB276" s="92"/>
      <c r="BC276" s="92"/>
      <c r="BD276" s="92"/>
      <c r="BE276" s="92"/>
      <c r="BF276" s="92"/>
      <c r="BG276" s="92"/>
      <c r="BH276" s="92"/>
      <c r="BI276" s="92"/>
    </row>
    <row r="277" ht="9.75" customHeight="1">
      <c r="A277" s="92"/>
      <c r="B277" s="92"/>
      <c r="C277" s="92"/>
      <c r="D277" s="92"/>
      <c r="E277" s="92"/>
      <c r="F277" s="92"/>
      <c r="G277" s="92"/>
      <c r="H277" s="92"/>
      <c r="I277" s="92"/>
      <c r="J277" s="92"/>
      <c r="K277" s="92"/>
      <c r="L277" s="92"/>
      <c r="M277" s="92"/>
      <c r="N277" s="92"/>
      <c r="O277" s="92"/>
      <c r="P277" s="92"/>
      <c r="Q277" s="92"/>
      <c r="R277" s="92"/>
      <c r="S277" s="92"/>
      <c r="T277" s="92"/>
      <c r="U277" s="92"/>
      <c r="V277" s="92"/>
      <c r="W277" s="92"/>
      <c r="X277" s="92"/>
      <c r="Y277" s="92"/>
      <c r="Z277" s="92"/>
      <c r="AA277" s="92"/>
      <c r="AB277" s="92"/>
      <c r="AC277" s="92"/>
      <c r="AD277" s="92"/>
      <c r="AE277" s="92"/>
      <c r="AF277" s="92"/>
      <c r="AG277" s="92"/>
      <c r="AH277" s="92"/>
      <c r="AI277" s="92"/>
      <c r="AJ277" s="92"/>
      <c r="AK277" s="92"/>
      <c r="AL277" s="92"/>
      <c r="AM277" s="92"/>
      <c r="AN277" s="92"/>
      <c r="AO277" s="92"/>
      <c r="AP277" s="92"/>
      <c r="AQ277" s="92"/>
      <c r="AR277" s="92"/>
      <c r="AS277" s="92"/>
      <c r="AT277" s="92"/>
      <c r="AU277" s="92"/>
      <c r="AV277" s="92"/>
      <c r="AW277" s="92"/>
      <c r="AX277" s="92"/>
      <c r="AY277" s="92"/>
      <c r="AZ277" s="92"/>
      <c r="BA277" s="92"/>
      <c r="BB277" s="92"/>
      <c r="BC277" s="92"/>
      <c r="BD277" s="92"/>
      <c r="BE277" s="92"/>
      <c r="BF277" s="92"/>
      <c r="BG277" s="92"/>
      <c r="BH277" s="92"/>
      <c r="BI277" s="92"/>
    </row>
    <row r="278" ht="9.75" customHeight="1">
      <c r="A278" s="92"/>
      <c r="B278" s="92"/>
      <c r="C278" s="92"/>
      <c r="D278" s="92"/>
      <c r="E278" s="92"/>
      <c r="F278" s="92"/>
      <c r="G278" s="92"/>
      <c r="H278" s="92"/>
      <c r="I278" s="92"/>
      <c r="J278" s="92"/>
      <c r="K278" s="92"/>
      <c r="L278" s="92"/>
      <c r="M278" s="92"/>
      <c r="N278" s="92"/>
      <c r="O278" s="92"/>
      <c r="P278" s="92"/>
      <c r="Q278" s="92"/>
      <c r="R278" s="92"/>
      <c r="S278" s="92"/>
      <c r="T278" s="92"/>
      <c r="U278" s="92"/>
      <c r="V278" s="92"/>
      <c r="W278" s="92"/>
      <c r="X278" s="92"/>
      <c r="Y278" s="92"/>
      <c r="Z278" s="92"/>
      <c r="AA278" s="92"/>
      <c r="AB278" s="92"/>
      <c r="AC278" s="92"/>
      <c r="AD278" s="92"/>
      <c r="AE278" s="92"/>
      <c r="AF278" s="92"/>
      <c r="AG278" s="92"/>
      <c r="AH278" s="92"/>
      <c r="AI278" s="92"/>
      <c r="AJ278" s="92"/>
      <c r="AK278" s="92"/>
      <c r="AL278" s="92"/>
      <c r="AM278" s="92"/>
      <c r="AN278" s="92"/>
      <c r="AO278" s="92"/>
      <c r="AP278" s="92"/>
      <c r="AQ278" s="92"/>
      <c r="AR278" s="92"/>
      <c r="AS278" s="92"/>
      <c r="AT278" s="92"/>
      <c r="AU278" s="92"/>
      <c r="AV278" s="92"/>
      <c r="AW278" s="92"/>
      <c r="AX278" s="92"/>
      <c r="AY278" s="92"/>
      <c r="AZ278" s="92"/>
      <c r="BA278" s="92"/>
      <c r="BB278" s="92"/>
      <c r="BC278" s="92"/>
      <c r="BD278" s="92"/>
      <c r="BE278" s="92"/>
      <c r="BF278" s="92"/>
      <c r="BG278" s="92"/>
      <c r="BH278" s="92"/>
      <c r="BI278" s="92"/>
    </row>
    <row r="279" ht="9.75" customHeight="1">
      <c r="A279" s="92"/>
      <c r="B279" s="92"/>
      <c r="C279" s="92"/>
      <c r="D279" s="92"/>
      <c r="E279" s="92"/>
      <c r="F279" s="92"/>
      <c r="G279" s="92"/>
      <c r="H279" s="92"/>
      <c r="I279" s="92"/>
      <c r="J279" s="92"/>
      <c r="K279" s="92"/>
      <c r="L279" s="92"/>
      <c r="M279" s="92"/>
      <c r="N279" s="92"/>
      <c r="O279" s="92"/>
      <c r="P279" s="92"/>
      <c r="Q279" s="92"/>
      <c r="R279" s="92"/>
      <c r="S279" s="92"/>
      <c r="T279" s="92"/>
      <c r="U279" s="92"/>
      <c r="V279" s="92"/>
      <c r="W279" s="92"/>
      <c r="X279" s="92"/>
      <c r="Y279" s="92"/>
      <c r="Z279" s="92"/>
      <c r="AA279" s="92"/>
      <c r="AB279" s="92"/>
      <c r="AC279" s="92"/>
      <c r="AD279" s="92"/>
      <c r="AE279" s="92"/>
      <c r="AF279" s="92"/>
      <c r="AG279" s="92"/>
      <c r="AH279" s="92"/>
      <c r="AI279" s="92"/>
      <c r="AJ279" s="92"/>
      <c r="AK279" s="92"/>
      <c r="AL279" s="92"/>
      <c r="AM279" s="92"/>
      <c r="AN279" s="92"/>
      <c r="AO279" s="92"/>
      <c r="AP279" s="92"/>
      <c r="AQ279" s="92"/>
      <c r="AR279" s="92"/>
      <c r="AS279" s="92"/>
      <c r="AT279" s="92"/>
      <c r="AU279" s="92"/>
      <c r="AV279" s="92"/>
      <c r="AW279" s="92"/>
      <c r="AX279" s="92"/>
      <c r="AY279" s="92"/>
      <c r="AZ279" s="92"/>
      <c r="BA279" s="92"/>
      <c r="BB279" s="92"/>
      <c r="BC279" s="92"/>
      <c r="BD279" s="92"/>
      <c r="BE279" s="92"/>
      <c r="BF279" s="92"/>
      <c r="BG279" s="92"/>
      <c r="BH279" s="92"/>
      <c r="BI279" s="92"/>
    </row>
    <row r="280" ht="9.75" customHeight="1">
      <c r="A280" s="92"/>
      <c r="B280" s="92"/>
      <c r="C280" s="92"/>
      <c r="D280" s="92"/>
      <c r="E280" s="92"/>
      <c r="F280" s="92"/>
      <c r="G280" s="92"/>
      <c r="H280" s="92"/>
      <c r="I280" s="92"/>
      <c r="J280" s="92"/>
      <c r="K280" s="92"/>
      <c r="L280" s="92"/>
      <c r="M280" s="92"/>
      <c r="N280" s="92"/>
      <c r="O280" s="92"/>
      <c r="P280" s="92"/>
      <c r="Q280" s="92"/>
      <c r="R280" s="92"/>
      <c r="S280" s="92"/>
      <c r="T280" s="92"/>
      <c r="U280" s="92"/>
      <c r="V280" s="92"/>
      <c r="W280" s="92"/>
      <c r="X280" s="92"/>
      <c r="Y280" s="92"/>
      <c r="Z280" s="92"/>
      <c r="AA280" s="92"/>
      <c r="AB280" s="92"/>
      <c r="AC280" s="92"/>
      <c r="AD280" s="92"/>
      <c r="AE280" s="92"/>
      <c r="AF280" s="92"/>
      <c r="AG280" s="92"/>
      <c r="AH280" s="92"/>
      <c r="AI280" s="92"/>
      <c r="AJ280" s="92"/>
      <c r="AK280" s="92"/>
      <c r="AL280" s="92"/>
      <c r="AM280" s="92"/>
      <c r="AN280" s="92"/>
      <c r="AO280" s="92"/>
      <c r="AP280" s="92"/>
      <c r="AQ280" s="92"/>
      <c r="AR280" s="92"/>
      <c r="AS280" s="92"/>
      <c r="AT280" s="92"/>
      <c r="AU280" s="92"/>
      <c r="AV280" s="92"/>
      <c r="AW280" s="92"/>
      <c r="AX280" s="92"/>
      <c r="AY280" s="92"/>
      <c r="AZ280" s="92"/>
      <c r="BA280" s="92"/>
      <c r="BB280" s="92"/>
      <c r="BC280" s="92"/>
      <c r="BD280" s="92"/>
      <c r="BE280" s="92"/>
      <c r="BF280" s="92"/>
      <c r="BG280" s="92"/>
      <c r="BH280" s="92"/>
      <c r="BI280" s="92"/>
    </row>
    <row r="281" ht="9.75" customHeight="1">
      <c r="A281" s="92"/>
      <c r="B281" s="92"/>
      <c r="C281" s="92"/>
      <c r="D281" s="92"/>
      <c r="E281" s="92"/>
      <c r="F281" s="92"/>
      <c r="G281" s="92"/>
      <c r="H281" s="92"/>
      <c r="I281" s="92"/>
      <c r="J281" s="92"/>
      <c r="K281" s="92"/>
      <c r="L281" s="92"/>
      <c r="M281" s="92"/>
      <c r="N281" s="92"/>
      <c r="O281" s="92"/>
      <c r="P281" s="92"/>
      <c r="Q281" s="92"/>
      <c r="R281" s="92"/>
      <c r="S281" s="92"/>
      <c r="T281" s="92"/>
      <c r="U281" s="92"/>
      <c r="V281" s="92"/>
      <c r="W281" s="92"/>
      <c r="X281" s="92"/>
      <c r="Y281" s="92"/>
      <c r="Z281" s="92"/>
      <c r="AA281" s="92"/>
      <c r="AB281" s="92"/>
      <c r="AC281" s="92"/>
      <c r="AD281" s="92"/>
      <c r="AE281" s="92"/>
      <c r="AF281" s="92"/>
      <c r="AG281" s="92"/>
      <c r="AH281" s="92"/>
      <c r="AI281" s="92"/>
      <c r="AJ281" s="92"/>
      <c r="AK281" s="92"/>
      <c r="AL281" s="92"/>
      <c r="AM281" s="92"/>
      <c r="AN281" s="92"/>
      <c r="AO281" s="92"/>
      <c r="AP281" s="92"/>
      <c r="AQ281" s="92"/>
      <c r="AR281" s="92"/>
      <c r="AS281" s="92"/>
      <c r="AT281" s="92"/>
      <c r="AU281" s="92"/>
      <c r="AV281" s="92"/>
      <c r="AW281" s="92"/>
      <c r="AX281" s="92"/>
      <c r="AY281" s="92"/>
      <c r="AZ281" s="92"/>
      <c r="BA281" s="92"/>
      <c r="BB281" s="92"/>
      <c r="BC281" s="92"/>
      <c r="BD281" s="92"/>
      <c r="BE281" s="92"/>
      <c r="BF281" s="92"/>
      <c r="BG281" s="92"/>
      <c r="BH281" s="92"/>
      <c r="BI281" s="92"/>
    </row>
    <row r="282" ht="9.75" customHeight="1">
      <c r="A282" s="92"/>
      <c r="B282" s="92"/>
      <c r="C282" s="92"/>
      <c r="D282" s="92"/>
      <c r="E282" s="92"/>
      <c r="F282" s="92"/>
      <c r="G282" s="92"/>
      <c r="H282" s="92"/>
      <c r="I282" s="92"/>
      <c r="J282" s="92"/>
      <c r="K282" s="92"/>
      <c r="L282" s="92"/>
      <c r="M282" s="92"/>
      <c r="N282" s="92"/>
      <c r="O282" s="92"/>
      <c r="P282" s="92"/>
      <c r="Q282" s="92"/>
      <c r="R282" s="92"/>
      <c r="S282" s="92"/>
      <c r="T282" s="92"/>
      <c r="U282" s="92"/>
      <c r="V282" s="92"/>
      <c r="W282" s="92"/>
      <c r="X282" s="92"/>
      <c r="Y282" s="92"/>
      <c r="Z282" s="92"/>
      <c r="AA282" s="92"/>
      <c r="AB282" s="92"/>
      <c r="AC282" s="92"/>
      <c r="AD282" s="92"/>
      <c r="AE282" s="92"/>
      <c r="AF282" s="92"/>
      <c r="AG282" s="92"/>
      <c r="AH282" s="92"/>
      <c r="AI282" s="92"/>
      <c r="AJ282" s="92"/>
      <c r="AK282" s="92"/>
      <c r="AL282" s="92"/>
      <c r="AM282" s="92"/>
      <c r="AN282" s="92"/>
      <c r="AO282" s="92"/>
      <c r="AP282" s="92"/>
      <c r="AQ282" s="92"/>
      <c r="AR282" s="92"/>
      <c r="AS282" s="92"/>
      <c r="AT282" s="92"/>
      <c r="AU282" s="92"/>
      <c r="AV282" s="92"/>
      <c r="AW282" s="92"/>
      <c r="AX282" s="92"/>
      <c r="AY282" s="92"/>
      <c r="AZ282" s="92"/>
      <c r="BA282" s="92"/>
      <c r="BB282" s="92"/>
      <c r="BC282" s="92"/>
      <c r="BD282" s="92"/>
      <c r="BE282" s="92"/>
      <c r="BF282" s="92"/>
      <c r="BG282" s="92"/>
      <c r="BH282" s="92"/>
      <c r="BI282" s="92"/>
    </row>
    <row r="283" ht="9.75" customHeight="1">
      <c r="A283" s="92"/>
      <c r="B283" s="92"/>
      <c r="C283" s="92"/>
      <c r="D283" s="92"/>
      <c r="E283" s="92"/>
      <c r="F283" s="92"/>
      <c r="G283" s="92"/>
      <c r="H283" s="92"/>
      <c r="I283" s="92"/>
      <c r="J283" s="92"/>
      <c r="K283" s="92"/>
      <c r="L283" s="92"/>
      <c r="M283" s="92"/>
      <c r="N283" s="92"/>
      <c r="O283" s="92"/>
      <c r="P283" s="92"/>
      <c r="Q283" s="92"/>
      <c r="R283" s="92"/>
      <c r="S283" s="92"/>
      <c r="T283" s="92"/>
      <c r="U283" s="92"/>
      <c r="V283" s="92"/>
      <c r="W283" s="92"/>
      <c r="X283" s="92"/>
      <c r="Y283" s="92"/>
      <c r="Z283" s="92"/>
      <c r="AA283" s="92"/>
      <c r="AB283" s="92"/>
      <c r="AC283" s="92"/>
      <c r="AD283" s="92"/>
      <c r="AE283" s="92"/>
      <c r="AF283" s="92"/>
      <c r="AG283" s="92"/>
      <c r="AH283" s="92"/>
      <c r="AI283" s="92"/>
      <c r="AJ283" s="92"/>
      <c r="AK283" s="92"/>
      <c r="AL283" s="92"/>
      <c r="AM283" s="92"/>
      <c r="AN283" s="92"/>
      <c r="AO283" s="92"/>
      <c r="AP283" s="92"/>
      <c r="AQ283" s="92"/>
      <c r="AR283" s="92"/>
      <c r="AS283" s="92"/>
      <c r="AT283" s="92"/>
      <c r="AU283" s="92"/>
      <c r="AV283" s="92"/>
      <c r="AW283" s="92"/>
      <c r="AX283" s="92"/>
      <c r="AY283" s="92"/>
      <c r="AZ283" s="92"/>
      <c r="BA283" s="92"/>
      <c r="BB283" s="92"/>
      <c r="BC283" s="92"/>
      <c r="BD283" s="92"/>
      <c r="BE283" s="92"/>
      <c r="BF283" s="92"/>
      <c r="BG283" s="92"/>
      <c r="BH283" s="92"/>
      <c r="BI283" s="92"/>
    </row>
    <row r="284" ht="9.75" customHeight="1">
      <c r="A284" s="92"/>
      <c r="B284" s="92"/>
      <c r="C284" s="92"/>
      <c r="D284" s="92"/>
      <c r="E284" s="92"/>
      <c r="F284" s="92"/>
      <c r="G284" s="92"/>
      <c r="H284" s="92"/>
      <c r="I284" s="92"/>
      <c r="J284" s="92"/>
      <c r="K284" s="92"/>
      <c r="L284" s="92"/>
      <c r="M284" s="92"/>
      <c r="N284" s="92"/>
      <c r="O284" s="92"/>
      <c r="P284" s="92"/>
      <c r="Q284" s="92"/>
      <c r="R284" s="92"/>
      <c r="S284" s="92"/>
      <c r="T284" s="92"/>
      <c r="U284" s="92"/>
      <c r="V284" s="92"/>
      <c r="W284" s="92"/>
      <c r="X284" s="92"/>
      <c r="Y284" s="92"/>
      <c r="Z284" s="92"/>
      <c r="AA284" s="92"/>
      <c r="AB284" s="92"/>
      <c r="AC284" s="92"/>
      <c r="AD284" s="92"/>
      <c r="AE284" s="92"/>
      <c r="AF284" s="92"/>
      <c r="AG284" s="92"/>
      <c r="AH284" s="92"/>
      <c r="AI284" s="92"/>
      <c r="AJ284" s="92"/>
      <c r="AK284" s="92"/>
      <c r="AL284" s="92"/>
      <c r="AM284" s="92"/>
      <c r="AN284" s="92"/>
      <c r="AO284" s="92"/>
      <c r="AP284" s="92"/>
      <c r="AQ284" s="92"/>
      <c r="AR284" s="92"/>
      <c r="AS284" s="92"/>
      <c r="AT284" s="92"/>
      <c r="AU284" s="92"/>
      <c r="AV284" s="92"/>
      <c r="AW284" s="92"/>
      <c r="AX284" s="92"/>
      <c r="AY284" s="92"/>
      <c r="AZ284" s="92"/>
      <c r="BA284" s="92"/>
      <c r="BB284" s="92"/>
      <c r="BC284" s="92"/>
      <c r="BD284" s="92"/>
      <c r="BE284" s="92"/>
      <c r="BF284" s="92"/>
      <c r="BG284" s="92"/>
      <c r="BH284" s="92"/>
      <c r="BI284" s="92"/>
    </row>
    <row r="285" ht="9.75" customHeight="1">
      <c r="A285" s="92"/>
      <c r="B285" s="92"/>
      <c r="C285" s="92"/>
      <c r="D285" s="92"/>
      <c r="E285" s="92"/>
      <c r="F285" s="92"/>
      <c r="G285" s="92"/>
      <c r="H285" s="92"/>
      <c r="I285" s="92"/>
      <c r="J285" s="92"/>
      <c r="K285" s="92"/>
      <c r="L285" s="92"/>
      <c r="M285" s="92"/>
      <c r="N285" s="92"/>
      <c r="O285" s="92"/>
      <c r="P285" s="92"/>
      <c r="Q285" s="92"/>
      <c r="R285" s="92"/>
      <c r="S285" s="92"/>
      <c r="T285" s="92"/>
      <c r="U285" s="92"/>
      <c r="V285" s="92"/>
      <c r="W285" s="92"/>
      <c r="X285" s="92"/>
      <c r="Y285" s="92"/>
      <c r="Z285" s="92"/>
      <c r="AA285" s="92"/>
      <c r="AB285" s="92"/>
      <c r="AC285" s="92"/>
      <c r="AD285" s="92"/>
      <c r="AE285" s="92"/>
      <c r="AF285" s="92"/>
      <c r="AG285" s="92"/>
      <c r="AH285" s="92"/>
      <c r="AI285" s="92"/>
      <c r="AJ285" s="92"/>
      <c r="AK285" s="92"/>
      <c r="AL285" s="92"/>
      <c r="AM285" s="92"/>
      <c r="AN285" s="92"/>
      <c r="AO285" s="92"/>
      <c r="AP285" s="92"/>
      <c r="AQ285" s="92"/>
      <c r="AR285" s="92"/>
      <c r="AS285" s="92"/>
      <c r="AT285" s="92"/>
      <c r="AU285" s="92"/>
      <c r="AV285" s="92"/>
      <c r="AW285" s="92"/>
      <c r="AX285" s="92"/>
      <c r="AY285" s="92"/>
      <c r="AZ285" s="92"/>
      <c r="BA285" s="92"/>
      <c r="BB285" s="92"/>
      <c r="BC285" s="92"/>
      <c r="BD285" s="92"/>
      <c r="BE285" s="92"/>
      <c r="BF285" s="92"/>
      <c r="BG285" s="92"/>
      <c r="BH285" s="92"/>
      <c r="BI285" s="92"/>
    </row>
    <row r="286" ht="9.75" customHeight="1">
      <c r="A286" s="92"/>
      <c r="B286" s="92"/>
      <c r="C286" s="92"/>
      <c r="D286" s="92"/>
      <c r="E286" s="92"/>
      <c r="F286" s="92"/>
      <c r="G286" s="92"/>
      <c r="H286" s="92"/>
      <c r="I286" s="92"/>
      <c r="J286" s="92"/>
      <c r="K286" s="92"/>
      <c r="L286" s="92"/>
      <c r="M286" s="92"/>
      <c r="N286" s="92"/>
      <c r="O286" s="92"/>
      <c r="P286" s="92"/>
      <c r="Q286" s="92"/>
      <c r="R286" s="92"/>
      <c r="S286" s="92"/>
      <c r="T286" s="92"/>
      <c r="U286" s="92"/>
      <c r="V286" s="92"/>
      <c r="W286" s="92"/>
      <c r="X286" s="92"/>
      <c r="Y286" s="92"/>
      <c r="Z286" s="92"/>
      <c r="AA286" s="92"/>
      <c r="AB286" s="92"/>
      <c r="AC286" s="92"/>
      <c r="AD286" s="92"/>
      <c r="AE286" s="92"/>
      <c r="AF286" s="92"/>
      <c r="AG286" s="92"/>
      <c r="AH286" s="92"/>
      <c r="AI286" s="92"/>
      <c r="AJ286" s="92"/>
      <c r="AK286" s="92"/>
      <c r="AL286" s="92"/>
      <c r="AM286" s="92"/>
      <c r="AN286" s="92"/>
      <c r="AO286" s="92"/>
      <c r="AP286" s="92"/>
      <c r="AQ286" s="92"/>
      <c r="AR286" s="92"/>
      <c r="AS286" s="92"/>
      <c r="AT286" s="92"/>
      <c r="AU286" s="92"/>
      <c r="AV286" s="92"/>
      <c r="AW286" s="92"/>
      <c r="AX286" s="92"/>
      <c r="AY286" s="92"/>
      <c r="AZ286" s="92"/>
      <c r="BA286" s="92"/>
      <c r="BB286" s="92"/>
      <c r="BC286" s="92"/>
      <c r="BD286" s="92"/>
      <c r="BE286" s="92"/>
      <c r="BF286" s="92"/>
      <c r="BG286" s="92"/>
      <c r="BH286" s="92"/>
      <c r="BI286" s="92"/>
    </row>
    <row r="287" ht="9.75" customHeight="1">
      <c r="A287" s="92"/>
      <c r="B287" s="92"/>
      <c r="C287" s="92"/>
      <c r="D287" s="92"/>
      <c r="E287" s="92"/>
      <c r="F287" s="92"/>
      <c r="G287" s="92"/>
      <c r="H287" s="92"/>
      <c r="I287" s="92"/>
      <c r="J287" s="92"/>
      <c r="K287" s="92"/>
      <c r="L287" s="92"/>
      <c r="M287" s="92"/>
      <c r="N287" s="92"/>
      <c r="O287" s="92"/>
      <c r="P287" s="92"/>
      <c r="Q287" s="92"/>
      <c r="R287" s="92"/>
      <c r="S287" s="92"/>
      <c r="T287" s="92"/>
      <c r="U287" s="92"/>
      <c r="V287" s="92"/>
      <c r="W287" s="92"/>
      <c r="X287" s="92"/>
      <c r="Y287" s="92"/>
      <c r="Z287" s="92"/>
      <c r="AA287" s="92"/>
      <c r="AB287" s="92"/>
      <c r="AC287" s="92"/>
      <c r="AD287" s="92"/>
      <c r="AE287" s="92"/>
      <c r="AF287" s="92"/>
      <c r="AG287" s="92"/>
      <c r="AH287" s="92"/>
      <c r="AI287" s="92"/>
      <c r="AJ287" s="92"/>
      <c r="AK287" s="92"/>
      <c r="AL287" s="92"/>
      <c r="AM287" s="92"/>
      <c r="AN287" s="92"/>
      <c r="AO287" s="92"/>
      <c r="AP287" s="92"/>
      <c r="AQ287" s="92"/>
      <c r="AR287" s="92"/>
      <c r="AS287" s="92"/>
      <c r="AT287" s="92"/>
      <c r="AU287" s="92"/>
      <c r="AV287" s="92"/>
      <c r="AW287" s="92"/>
      <c r="AX287" s="92"/>
      <c r="AY287" s="92"/>
      <c r="AZ287" s="92"/>
      <c r="BA287" s="92"/>
      <c r="BB287" s="92"/>
      <c r="BC287" s="92"/>
      <c r="BD287" s="92"/>
      <c r="BE287" s="92"/>
      <c r="BF287" s="92"/>
      <c r="BG287" s="92"/>
      <c r="BH287" s="92"/>
      <c r="BI287" s="92"/>
    </row>
    <row r="288" ht="9.75" customHeight="1">
      <c r="A288" s="92"/>
      <c r="B288" s="92"/>
      <c r="C288" s="92"/>
      <c r="D288" s="92"/>
      <c r="E288" s="92"/>
      <c r="F288" s="92"/>
      <c r="G288" s="92"/>
      <c r="H288" s="92"/>
      <c r="I288" s="92"/>
      <c r="J288" s="92"/>
      <c r="K288" s="92"/>
      <c r="L288" s="92"/>
      <c r="M288" s="92"/>
      <c r="N288" s="92"/>
      <c r="O288" s="92"/>
      <c r="P288" s="92"/>
      <c r="Q288" s="92"/>
      <c r="R288" s="92"/>
      <c r="S288" s="92"/>
      <c r="T288" s="92"/>
      <c r="U288" s="92"/>
      <c r="V288" s="92"/>
      <c r="W288" s="92"/>
      <c r="X288" s="92"/>
      <c r="Y288" s="92"/>
      <c r="Z288" s="92"/>
      <c r="AA288" s="92"/>
      <c r="AB288" s="92"/>
      <c r="AC288" s="92"/>
      <c r="AD288" s="92"/>
      <c r="AE288" s="92"/>
      <c r="AF288" s="92"/>
      <c r="AG288" s="92"/>
      <c r="AH288" s="92"/>
      <c r="AI288" s="92"/>
      <c r="AJ288" s="92"/>
      <c r="AK288" s="92"/>
      <c r="AL288" s="92"/>
      <c r="AM288" s="92"/>
      <c r="AN288" s="92"/>
      <c r="AO288" s="92"/>
      <c r="AP288" s="92"/>
      <c r="AQ288" s="92"/>
      <c r="AR288" s="92"/>
      <c r="AS288" s="92"/>
      <c r="AT288" s="92"/>
      <c r="AU288" s="92"/>
      <c r="AV288" s="92"/>
      <c r="AW288" s="92"/>
      <c r="AX288" s="92"/>
      <c r="AY288" s="92"/>
      <c r="AZ288" s="92"/>
      <c r="BA288" s="92"/>
      <c r="BB288" s="92"/>
      <c r="BC288" s="92"/>
      <c r="BD288" s="92"/>
      <c r="BE288" s="92"/>
      <c r="BF288" s="92"/>
      <c r="BG288" s="92"/>
      <c r="BH288" s="92"/>
      <c r="BI288" s="92"/>
    </row>
    <row r="289" ht="9.75" customHeight="1">
      <c r="A289" s="92"/>
      <c r="B289" s="92"/>
      <c r="C289" s="92"/>
      <c r="D289" s="92"/>
      <c r="E289" s="92"/>
      <c r="F289" s="92"/>
      <c r="G289" s="92"/>
      <c r="H289" s="92"/>
      <c r="I289" s="92"/>
      <c r="J289" s="92"/>
      <c r="K289" s="92"/>
      <c r="L289" s="92"/>
      <c r="M289" s="92"/>
      <c r="N289" s="92"/>
      <c r="O289" s="92"/>
      <c r="P289" s="92"/>
      <c r="Q289" s="92"/>
      <c r="R289" s="92"/>
      <c r="S289" s="92"/>
      <c r="T289" s="92"/>
      <c r="U289" s="92"/>
      <c r="V289" s="92"/>
      <c r="W289" s="92"/>
      <c r="X289" s="92"/>
      <c r="Y289" s="92"/>
      <c r="Z289" s="92"/>
      <c r="AA289" s="92"/>
      <c r="AB289" s="92"/>
      <c r="AC289" s="92"/>
      <c r="AD289" s="92"/>
      <c r="AE289" s="92"/>
      <c r="AF289" s="92"/>
      <c r="AG289" s="92"/>
      <c r="AH289" s="92"/>
      <c r="AI289" s="92"/>
      <c r="AJ289" s="92"/>
      <c r="AK289" s="92"/>
      <c r="AL289" s="92"/>
      <c r="AM289" s="92"/>
      <c r="AN289" s="92"/>
      <c r="AO289" s="92"/>
      <c r="AP289" s="92"/>
      <c r="AQ289" s="92"/>
      <c r="AR289" s="92"/>
      <c r="AS289" s="92"/>
      <c r="AT289" s="92"/>
      <c r="AU289" s="92"/>
      <c r="AV289" s="92"/>
      <c r="AW289" s="92"/>
      <c r="AX289" s="92"/>
      <c r="AY289" s="92"/>
      <c r="AZ289" s="92"/>
      <c r="BA289" s="92"/>
      <c r="BB289" s="92"/>
      <c r="BC289" s="92"/>
      <c r="BD289" s="92"/>
      <c r="BE289" s="92"/>
      <c r="BF289" s="92"/>
      <c r="BG289" s="92"/>
      <c r="BH289" s="92"/>
      <c r="BI289" s="92"/>
    </row>
    <row r="290" ht="9.75" customHeight="1">
      <c r="A290" s="92"/>
      <c r="B290" s="92"/>
      <c r="C290" s="92"/>
      <c r="D290" s="92"/>
      <c r="E290" s="92"/>
      <c r="F290" s="92"/>
      <c r="G290" s="92"/>
      <c r="H290" s="92"/>
      <c r="I290" s="92"/>
      <c r="J290" s="92"/>
      <c r="K290" s="92"/>
      <c r="L290" s="92"/>
      <c r="M290" s="92"/>
      <c r="N290" s="92"/>
      <c r="O290" s="92"/>
      <c r="P290" s="92"/>
      <c r="Q290" s="92"/>
      <c r="R290" s="92"/>
      <c r="S290" s="92"/>
      <c r="T290" s="92"/>
      <c r="U290" s="92"/>
      <c r="V290" s="92"/>
      <c r="W290" s="92"/>
      <c r="X290" s="92"/>
      <c r="Y290" s="92"/>
      <c r="Z290" s="92"/>
      <c r="AA290" s="92"/>
      <c r="AB290" s="92"/>
      <c r="AC290" s="92"/>
      <c r="AD290" s="92"/>
      <c r="AE290" s="92"/>
      <c r="AF290" s="92"/>
      <c r="AG290" s="92"/>
      <c r="AH290" s="92"/>
      <c r="AI290" s="92"/>
      <c r="AJ290" s="92"/>
      <c r="AK290" s="92"/>
      <c r="AL290" s="92"/>
      <c r="AM290" s="92"/>
      <c r="AN290" s="92"/>
      <c r="AO290" s="92"/>
      <c r="AP290" s="92"/>
      <c r="AQ290" s="92"/>
      <c r="AR290" s="92"/>
      <c r="AS290" s="92"/>
      <c r="AT290" s="92"/>
      <c r="AU290" s="92"/>
      <c r="AV290" s="92"/>
      <c r="AW290" s="92"/>
      <c r="AX290" s="92"/>
      <c r="AY290" s="92"/>
      <c r="AZ290" s="92"/>
      <c r="BA290" s="92"/>
      <c r="BB290" s="92"/>
      <c r="BC290" s="92"/>
      <c r="BD290" s="92"/>
      <c r="BE290" s="92"/>
      <c r="BF290" s="92"/>
      <c r="BG290" s="92"/>
      <c r="BH290" s="92"/>
      <c r="BI290" s="92"/>
    </row>
    <row r="291" ht="9.75" customHeight="1">
      <c r="A291" s="92"/>
      <c r="B291" s="92"/>
      <c r="C291" s="92"/>
      <c r="D291" s="92"/>
      <c r="E291" s="92"/>
      <c r="F291" s="92"/>
      <c r="G291" s="92"/>
      <c r="H291" s="92"/>
      <c r="I291" s="92"/>
      <c r="J291" s="92"/>
      <c r="K291" s="92"/>
      <c r="L291" s="92"/>
      <c r="M291" s="92"/>
      <c r="N291" s="92"/>
      <c r="O291" s="92"/>
      <c r="P291" s="92"/>
      <c r="Q291" s="92"/>
      <c r="R291" s="92"/>
      <c r="S291" s="92"/>
      <c r="T291" s="92"/>
      <c r="U291" s="92"/>
      <c r="V291" s="92"/>
      <c r="W291" s="92"/>
      <c r="X291" s="92"/>
      <c r="Y291" s="92"/>
      <c r="Z291" s="92"/>
      <c r="AA291" s="92"/>
      <c r="AB291" s="92"/>
      <c r="AC291" s="92"/>
      <c r="AD291" s="92"/>
      <c r="AE291" s="92"/>
      <c r="AF291" s="92"/>
      <c r="AG291" s="92"/>
      <c r="AH291" s="92"/>
      <c r="AI291" s="92"/>
      <c r="AJ291" s="92"/>
      <c r="AK291" s="92"/>
      <c r="AL291" s="92"/>
      <c r="AM291" s="92"/>
      <c r="AN291" s="92"/>
      <c r="AO291" s="92"/>
      <c r="AP291" s="92"/>
      <c r="AQ291" s="92"/>
      <c r="AR291" s="92"/>
      <c r="AS291" s="92"/>
      <c r="AT291" s="92"/>
      <c r="AU291" s="92"/>
      <c r="AV291" s="92"/>
      <c r="AW291" s="92"/>
      <c r="AX291" s="92"/>
      <c r="AY291" s="92"/>
      <c r="AZ291" s="92"/>
      <c r="BA291" s="92"/>
      <c r="BB291" s="92"/>
      <c r="BC291" s="92"/>
      <c r="BD291" s="92"/>
      <c r="BE291" s="92"/>
      <c r="BF291" s="92"/>
      <c r="BG291" s="92"/>
      <c r="BH291" s="92"/>
      <c r="BI291" s="92"/>
    </row>
    <row r="292" ht="9.75" customHeight="1">
      <c r="A292" s="92"/>
      <c r="B292" s="92"/>
      <c r="C292" s="92"/>
      <c r="D292" s="92"/>
      <c r="E292" s="92"/>
      <c r="F292" s="92"/>
      <c r="G292" s="92"/>
      <c r="H292" s="92"/>
      <c r="I292" s="92"/>
      <c r="J292" s="92"/>
      <c r="K292" s="92"/>
      <c r="L292" s="92"/>
      <c r="M292" s="92"/>
      <c r="N292" s="92"/>
      <c r="O292" s="92"/>
      <c r="P292" s="92"/>
      <c r="Q292" s="92"/>
      <c r="R292" s="92"/>
      <c r="S292" s="92"/>
      <c r="T292" s="92"/>
      <c r="U292" s="92"/>
      <c r="V292" s="92"/>
      <c r="W292" s="92"/>
      <c r="X292" s="92"/>
      <c r="Y292" s="92"/>
      <c r="Z292" s="92"/>
      <c r="AA292" s="92"/>
      <c r="AB292" s="92"/>
      <c r="AC292" s="92"/>
      <c r="AD292" s="92"/>
      <c r="AE292" s="92"/>
      <c r="AF292" s="92"/>
      <c r="AG292" s="92"/>
      <c r="AH292" s="92"/>
      <c r="AI292" s="92"/>
      <c r="AJ292" s="92"/>
      <c r="AK292" s="92"/>
      <c r="AL292" s="92"/>
      <c r="AM292" s="92"/>
      <c r="AN292" s="92"/>
      <c r="AO292" s="92"/>
      <c r="AP292" s="92"/>
      <c r="AQ292" s="92"/>
      <c r="AR292" s="92"/>
      <c r="AS292" s="92"/>
      <c r="AT292" s="92"/>
      <c r="AU292" s="92"/>
      <c r="AV292" s="92"/>
      <c r="AW292" s="92"/>
      <c r="AX292" s="92"/>
      <c r="AY292" s="92"/>
      <c r="AZ292" s="92"/>
      <c r="BA292" s="92"/>
      <c r="BB292" s="92"/>
      <c r="BC292" s="92"/>
      <c r="BD292" s="92"/>
      <c r="BE292" s="92"/>
      <c r="BF292" s="92"/>
      <c r="BG292" s="92"/>
      <c r="BH292" s="92"/>
      <c r="BI292" s="92"/>
    </row>
    <row r="293" ht="9.75" customHeight="1">
      <c r="A293" s="92"/>
      <c r="B293" s="92"/>
      <c r="C293" s="92"/>
      <c r="D293" s="92"/>
      <c r="E293" s="92"/>
      <c r="F293" s="92"/>
      <c r="G293" s="92"/>
      <c r="H293" s="92"/>
      <c r="I293" s="92"/>
      <c r="J293" s="92"/>
      <c r="K293" s="92"/>
      <c r="L293" s="92"/>
      <c r="M293" s="92"/>
      <c r="N293" s="92"/>
      <c r="O293" s="92"/>
      <c r="P293" s="92"/>
      <c r="Q293" s="92"/>
      <c r="R293" s="92"/>
      <c r="S293" s="92"/>
      <c r="T293" s="92"/>
      <c r="U293" s="92"/>
      <c r="V293" s="92"/>
      <c r="W293" s="92"/>
      <c r="X293" s="92"/>
      <c r="Y293" s="92"/>
      <c r="Z293" s="92"/>
      <c r="AA293" s="92"/>
      <c r="AB293" s="92"/>
      <c r="AC293" s="92"/>
      <c r="AD293" s="92"/>
      <c r="AE293" s="92"/>
      <c r="AF293" s="92"/>
      <c r="AG293" s="92"/>
      <c r="AH293" s="92"/>
      <c r="AI293" s="92"/>
      <c r="AJ293" s="92"/>
      <c r="AK293" s="92"/>
      <c r="AL293" s="92"/>
      <c r="AM293" s="92"/>
      <c r="AN293" s="92"/>
      <c r="AO293" s="92"/>
      <c r="AP293" s="92"/>
      <c r="AQ293" s="92"/>
      <c r="AR293" s="92"/>
      <c r="AS293" s="92"/>
      <c r="AT293" s="92"/>
      <c r="AU293" s="92"/>
      <c r="AV293" s="92"/>
      <c r="AW293" s="92"/>
      <c r="AX293" s="92"/>
      <c r="AY293" s="92"/>
      <c r="AZ293" s="92"/>
      <c r="BA293" s="92"/>
      <c r="BB293" s="92"/>
      <c r="BC293" s="92"/>
      <c r="BD293" s="92"/>
      <c r="BE293" s="92"/>
      <c r="BF293" s="92"/>
      <c r="BG293" s="92"/>
      <c r="BH293" s="92"/>
      <c r="BI293" s="92"/>
    </row>
    <row r="294" ht="9.75" customHeight="1">
      <c r="A294" s="92"/>
      <c r="B294" s="92"/>
      <c r="C294" s="92"/>
      <c r="D294" s="92"/>
      <c r="E294" s="92"/>
      <c r="F294" s="92"/>
      <c r="G294" s="92"/>
      <c r="H294" s="92"/>
      <c r="I294" s="92"/>
      <c r="J294" s="92"/>
      <c r="K294" s="92"/>
      <c r="L294" s="92"/>
      <c r="M294" s="92"/>
      <c r="N294" s="92"/>
      <c r="O294" s="92"/>
      <c r="P294" s="92"/>
      <c r="Q294" s="92"/>
      <c r="R294" s="92"/>
      <c r="S294" s="92"/>
      <c r="T294" s="92"/>
      <c r="U294" s="92"/>
      <c r="V294" s="92"/>
      <c r="W294" s="92"/>
      <c r="X294" s="92"/>
      <c r="Y294" s="92"/>
      <c r="Z294" s="92"/>
      <c r="AA294" s="92"/>
      <c r="AB294" s="92"/>
      <c r="AC294" s="92"/>
      <c r="AD294" s="92"/>
      <c r="AE294" s="92"/>
      <c r="AF294" s="92"/>
      <c r="AG294" s="92"/>
      <c r="AH294" s="92"/>
      <c r="AI294" s="92"/>
      <c r="AJ294" s="92"/>
      <c r="AK294" s="92"/>
      <c r="AL294" s="92"/>
      <c r="AM294" s="92"/>
      <c r="AN294" s="92"/>
      <c r="AO294" s="92"/>
      <c r="AP294" s="92"/>
      <c r="AQ294" s="92"/>
      <c r="AR294" s="92"/>
      <c r="AS294" s="92"/>
      <c r="AT294" s="92"/>
      <c r="AU294" s="92"/>
      <c r="AV294" s="92"/>
      <c r="AW294" s="92"/>
      <c r="AX294" s="92"/>
      <c r="AY294" s="92"/>
      <c r="AZ294" s="92"/>
      <c r="BA294" s="92"/>
      <c r="BB294" s="92"/>
      <c r="BC294" s="92"/>
      <c r="BD294" s="92"/>
      <c r="BE294" s="92"/>
      <c r="BF294" s="92"/>
      <c r="BG294" s="92"/>
      <c r="BH294" s="92"/>
      <c r="BI294" s="92"/>
    </row>
    <row r="295" ht="9.75" customHeight="1">
      <c r="A295" s="92"/>
      <c r="B295" s="92"/>
      <c r="C295" s="92"/>
      <c r="D295" s="92"/>
      <c r="E295" s="92"/>
      <c r="F295" s="92"/>
      <c r="G295" s="92"/>
      <c r="H295" s="92"/>
      <c r="I295" s="92"/>
      <c r="J295" s="92"/>
      <c r="K295" s="92"/>
      <c r="L295" s="92"/>
      <c r="M295" s="92"/>
      <c r="N295" s="92"/>
      <c r="O295" s="92"/>
      <c r="P295" s="92"/>
      <c r="Q295" s="92"/>
      <c r="R295" s="92"/>
      <c r="S295" s="92"/>
      <c r="T295" s="92"/>
      <c r="U295" s="92"/>
      <c r="V295" s="92"/>
      <c r="W295" s="92"/>
      <c r="X295" s="92"/>
      <c r="Y295" s="92"/>
      <c r="Z295" s="92"/>
      <c r="AA295" s="92"/>
      <c r="AB295" s="92"/>
      <c r="AC295" s="92"/>
      <c r="AD295" s="92"/>
      <c r="AE295" s="92"/>
      <c r="AF295" s="92"/>
      <c r="AG295" s="92"/>
      <c r="AH295" s="92"/>
      <c r="AI295" s="92"/>
      <c r="AJ295" s="92"/>
      <c r="AK295" s="92"/>
      <c r="AL295" s="92"/>
      <c r="AM295" s="92"/>
      <c r="AN295" s="92"/>
      <c r="AO295" s="92"/>
      <c r="AP295" s="92"/>
      <c r="AQ295" s="92"/>
      <c r="AR295" s="92"/>
      <c r="AS295" s="92"/>
      <c r="AT295" s="92"/>
      <c r="AU295" s="92"/>
      <c r="AV295" s="92"/>
      <c r="AW295" s="92"/>
      <c r="AX295" s="92"/>
      <c r="AY295" s="92"/>
      <c r="AZ295" s="92"/>
      <c r="BA295" s="92"/>
      <c r="BB295" s="92"/>
      <c r="BC295" s="92"/>
      <c r="BD295" s="92"/>
      <c r="BE295" s="92"/>
      <c r="BF295" s="92"/>
      <c r="BG295" s="92"/>
      <c r="BH295" s="92"/>
      <c r="BI295" s="92"/>
    </row>
    <row r="296" ht="9.75" customHeight="1">
      <c r="A296" s="92"/>
      <c r="B296" s="92"/>
      <c r="C296" s="92"/>
      <c r="D296" s="92"/>
      <c r="E296" s="92"/>
      <c r="F296" s="92"/>
      <c r="G296" s="92"/>
      <c r="H296" s="92"/>
      <c r="I296" s="92"/>
      <c r="J296" s="92"/>
      <c r="K296" s="92"/>
      <c r="L296" s="92"/>
      <c r="M296" s="92"/>
      <c r="N296" s="92"/>
      <c r="O296" s="92"/>
      <c r="P296" s="92"/>
      <c r="Q296" s="92"/>
      <c r="R296" s="92"/>
      <c r="S296" s="92"/>
      <c r="T296" s="92"/>
      <c r="U296" s="92"/>
      <c r="V296" s="92"/>
      <c r="W296" s="92"/>
      <c r="X296" s="92"/>
      <c r="Y296" s="92"/>
      <c r="Z296" s="92"/>
      <c r="AA296" s="92"/>
      <c r="AB296" s="92"/>
      <c r="AC296" s="92"/>
      <c r="AD296" s="92"/>
      <c r="AE296" s="92"/>
      <c r="AF296" s="92"/>
      <c r="AG296" s="92"/>
      <c r="AH296" s="92"/>
      <c r="AI296" s="92"/>
      <c r="AJ296" s="92"/>
      <c r="AK296" s="92"/>
      <c r="AL296" s="92"/>
      <c r="AM296" s="92"/>
      <c r="AN296" s="92"/>
      <c r="AO296" s="92"/>
      <c r="AP296" s="92"/>
      <c r="AQ296" s="92"/>
      <c r="AR296" s="92"/>
      <c r="AS296" s="92"/>
      <c r="AT296" s="92"/>
      <c r="AU296" s="92"/>
      <c r="AV296" s="92"/>
      <c r="AW296" s="92"/>
      <c r="AX296" s="92"/>
      <c r="AY296" s="92"/>
      <c r="AZ296" s="92"/>
      <c r="BA296" s="92"/>
      <c r="BB296" s="92"/>
      <c r="BC296" s="92"/>
      <c r="BD296" s="92"/>
      <c r="BE296" s="92"/>
      <c r="BF296" s="92"/>
      <c r="BG296" s="92"/>
      <c r="BH296" s="92"/>
      <c r="BI296" s="92"/>
    </row>
    <row r="297" ht="9.75" customHeight="1">
      <c r="A297" s="92"/>
      <c r="B297" s="92"/>
      <c r="C297" s="92"/>
      <c r="D297" s="92"/>
      <c r="E297" s="92"/>
      <c r="F297" s="92"/>
      <c r="G297" s="92"/>
      <c r="H297" s="92"/>
      <c r="I297" s="92"/>
      <c r="J297" s="92"/>
      <c r="K297" s="92"/>
      <c r="L297" s="92"/>
      <c r="M297" s="92"/>
      <c r="N297" s="92"/>
      <c r="O297" s="92"/>
      <c r="P297" s="92"/>
      <c r="Q297" s="92"/>
      <c r="R297" s="92"/>
      <c r="S297" s="92"/>
      <c r="T297" s="92"/>
      <c r="U297" s="92"/>
      <c r="V297" s="92"/>
      <c r="W297" s="92"/>
      <c r="X297" s="92"/>
      <c r="Y297" s="92"/>
      <c r="Z297" s="92"/>
      <c r="AA297" s="92"/>
      <c r="AB297" s="92"/>
      <c r="AC297" s="92"/>
      <c r="AD297" s="92"/>
      <c r="AE297" s="92"/>
      <c r="AF297" s="92"/>
      <c r="AG297" s="92"/>
      <c r="AH297" s="92"/>
      <c r="AI297" s="92"/>
      <c r="AJ297" s="92"/>
      <c r="AK297" s="92"/>
      <c r="AL297" s="92"/>
      <c r="AM297" s="92"/>
      <c r="AN297" s="92"/>
      <c r="AO297" s="92"/>
      <c r="AP297" s="92"/>
      <c r="AQ297" s="92"/>
      <c r="AR297" s="92"/>
      <c r="AS297" s="92"/>
      <c r="AT297" s="92"/>
      <c r="AU297" s="92"/>
      <c r="AV297" s="92"/>
      <c r="AW297" s="92"/>
      <c r="AX297" s="92"/>
      <c r="AY297" s="92"/>
      <c r="AZ297" s="92"/>
      <c r="BA297" s="92"/>
      <c r="BB297" s="92"/>
      <c r="BC297" s="92"/>
      <c r="BD297" s="92"/>
      <c r="BE297" s="92"/>
      <c r="BF297" s="92"/>
      <c r="BG297" s="92"/>
      <c r="BH297" s="92"/>
      <c r="BI297" s="92"/>
    </row>
    <row r="298" ht="9.75" customHeight="1">
      <c r="A298" s="92"/>
      <c r="B298" s="92"/>
      <c r="C298" s="92"/>
      <c r="D298" s="92"/>
      <c r="E298" s="92"/>
      <c r="F298" s="92"/>
      <c r="G298" s="92"/>
      <c r="H298" s="92"/>
      <c r="I298" s="92"/>
      <c r="J298" s="92"/>
      <c r="K298" s="92"/>
      <c r="L298" s="92"/>
      <c r="M298" s="92"/>
      <c r="N298" s="92"/>
      <c r="O298" s="92"/>
      <c r="P298" s="92"/>
      <c r="Q298" s="92"/>
      <c r="R298" s="92"/>
      <c r="S298" s="92"/>
      <c r="T298" s="92"/>
      <c r="U298" s="92"/>
      <c r="V298" s="92"/>
      <c r="W298" s="92"/>
      <c r="X298" s="92"/>
      <c r="Y298" s="92"/>
      <c r="Z298" s="92"/>
      <c r="AA298" s="92"/>
      <c r="AB298" s="92"/>
      <c r="AC298" s="92"/>
      <c r="AD298" s="92"/>
      <c r="AE298" s="92"/>
      <c r="AF298" s="92"/>
      <c r="AG298" s="92"/>
      <c r="AH298" s="92"/>
      <c r="AI298" s="92"/>
      <c r="AJ298" s="92"/>
      <c r="AK298" s="92"/>
      <c r="AL298" s="92"/>
      <c r="AM298" s="92"/>
      <c r="AN298" s="92"/>
      <c r="AO298" s="92"/>
      <c r="AP298" s="92"/>
      <c r="AQ298" s="92"/>
      <c r="AR298" s="92"/>
      <c r="AS298" s="92"/>
      <c r="AT298" s="92"/>
      <c r="AU298" s="92"/>
      <c r="AV298" s="92"/>
      <c r="AW298" s="92"/>
      <c r="AX298" s="92"/>
      <c r="AY298" s="92"/>
      <c r="AZ298" s="92"/>
      <c r="BA298" s="92"/>
      <c r="BB298" s="92"/>
      <c r="BC298" s="92"/>
      <c r="BD298" s="92"/>
      <c r="BE298" s="92"/>
      <c r="BF298" s="92"/>
      <c r="BG298" s="92"/>
      <c r="BH298" s="92"/>
      <c r="BI298" s="92"/>
    </row>
    <row r="299" ht="9.75" customHeight="1">
      <c r="A299" s="92"/>
      <c r="B299" s="92"/>
      <c r="C299" s="92"/>
      <c r="D299" s="92"/>
      <c r="E299" s="92"/>
      <c r="F299" s="92"/>
      <c r="G299" s="92"/>
      <c r="H299" s="92"/>
      <c r="I299" s="92"/>
      <c r="J299" s="92"/>
      <c r="K299" s="92"/>
      <c r="L299" s="92"/>
      <c r="M299" s="92"/>
      <c r="N299" s="92"/>
      <c r="O299" s="92"/>
      <c r="P299" s="92"/>
      <c r="Q299" s="92"/>
      <c r="R299" s="92"/>
      <c r="S299" s="92"/>
      <c r="T299" s="92"/>
      <c r="U299" s="92"/>
      <c r="V299" s="92"/>
      <c r="W299" s="92"/>
      <c r="X299" s="92"/>
      <c r="Y299" s="92"/>
      <c r="Z299" s="92"/>
      <c r="AA299" s="92"/>
      <c r="AB299" s="92"/>
      <c r="AC299" s="92"/>
      <c r="AD299" s="92"/>
      <c r="AE299" s="92"/>
      <c r="AF299" s="92"/>
      <c r="AG299" s="92"/>
      <c r="AH299" s="92"/>
      <c r="AI299" s="92"/>
      <c r="AJ299" s="92"/>
      <c r="AK299" s="92"/>
      <c r="AL299" s="92"/>
      <c r="AM299" s="92"/>
      <c r="AN299" s="92"/>
      <c r="AO299" s="92"/>
      <c r="AP299" s="92"/>
      <c r="AQ299" s="92"/>
      <c r="AR299" s="92"/>
      <c r="AS299" s="92"/>
      <c r="AT299" s="92"/>
      <c r="AU299" s="92"/>
      <c r="AV299" s="92"/>
      <c r="AW299" s="92"/>
      <c r="AX299" s="92"/>
      <c r="AY299" s="92"/>
      <c r="AZ299" s="92"/>
      <c r="BA299" s="92"/>
      <c r="BB299" s="92"/>
      <c r="BC299" s="92"/>
      <c r="BD299" s="92"/>
      <c r="BE299" s="92"/>
      <c r="BF299" s="92"/>
      <c r="BG299" s="92"/>
      <c r="BH299" s="92"/>
      <c r="BI299" s="92"/>
    </row>
    <row r="300" ht="9.75" customHeight="1">
      <c r="A300" s="92"/>
      <c r="B300" s="92"/>
      <c r="C300" s="92"/>
      <c r="D300" s="92"/>
      <c r="E300" s="92"/>
      <c r="F300" s="92"/>
      <c r="G300" s="92"/>
      <c r="H300" s="92"/>
      <c r="I300" s="92"/>
      <c r="J300" s="92"/>
      <c r="K300" s="92"/>
      <c r="L300" s="92"/>
      <c r="M300" s="92"/>
      <c r="N300" s="92"/>
      <c r="O300" s="92"/>
      <c r="P300" s="92"/>
      <c r="Q300" s="92"/>
      <c r="R300" s="92"/>
      <c r="S300" s="92"/>
      <c r="T300" s="92"/>
      <c r="U300" s="92"/>
      <c r="V300" s="92"/>
      <c r="W300" s="92"/>
      <c r="X300" s="92"/>
      <c r="Y300" s="92"/>
      <c r="Z300" s="92"/>
      <c r="AA300" s="92"/>
      <c r="AB300" s="92"/>
      <c r="AC300" s="92"/>
      <c r="AD300" s="92"/>
      <c r="AE300" s="92"/>
      <c r="AF300" s="92"/>
      <c r="AG300" s="92"/>
      <c r="AH300" s="92"/>
      <c r="AI300" s="92"/>
      <c r="AJ300" s="92"/>
      <c r="AK300" s="92"/>
      <c r="AL300" s="92"/>
      <c r="AM300" s="92"/>
      <c r="AN300" s="92"/>
      <c r="AO300" s="92"/>
      <c r="AP300" s="92"/>
      <c r="AQ300" s="92"/>
      <c r="AR300" s="92"/>
      <c r="AS300" s="92"/>
      <c r="AT300" s="92"/>
      <c r="AU300" s="92"/>
      <c r="AV300" s="92"/>
      <c r="AW300" s="92"/>
      <c r="AX300" s="92"/>
      <c r="AY300" s="92"/>
      <c r="AZ300" s="92"/>
      <c r="BA300" s="92"/>
      <c r="BB300" s="92"/>
      <c r="BC300" s="92"/>
      <c r="BD300" s="92"/>
      <c r="BE300" s="92"/>
      <c r="BF300" s="92"/>
      <c r="BG300" s="92"/>
      <c r="BH300" s="92"/>
      <c r="BI300" s="92"/>
    </row>
    <row r="301" ht="9.75" customHeight="1">
      <c r="A301" s="92"/>
      <c r="B301" s="92"/>
      <c r="C301" s="92"/>
      <c r="D301" s="92"/>
      <c r="E301" s="92"/>
      <c r="F301" s="92"/>
      <c r="G301" s="92"/>
      <c r="H301" s="92"/>
      <c r="I301" s="92"/>
      <c r="J301" s="92"/>
      <c r="K301" s="92"/>
      <c r="L301" s="92"/>
      <c r="M301" s="92"/>
      <c r="N301" s="92"/>
      <c r="O301" s="92"/>
      <c r="P301" s="92"/>
      <c r="Q301" s="92"/>
      <c r="R301" s="92"/>
      <c r="S301" s="92"/>
      <c r="T301" s="92"/>
      <c r="U301" s="92"/>
      <c r="V301" s="92"/>
      <c r="W301" s="92"/>
      <c r="X301" s="92"/>
      <c r="Y301" s="92"/>
      <c r="Z301" s="92"/>
      <c r="AA301" s="92"/>
      <c r="AB301" s="92"/>
      <c r="AC301" s="92"/>
      <c r="AD301" s="92"/>
      <c r="AE301" s="92"/>
      <c r="AF301" s="92"/>
      <c r="AG301" s="92"/>
      <c r="AH301" s="92"/>
      <c r="AI301" s="92"/>
      <c r="AJ301" s="92"/>
      <c r="AK301" s="92"/>
      <c r="AL301" s="92"/>
      <c r="AM301" s="92"/>
      <c r="AN301" s="92"/>
      <c r="AO301" s="92"/>
      <c r="AP301" s="92"/>
      <c r="AQ301" s="92"/>
      <c r="AR301" s="92"/>
      <c r="AS301" s="92"/>
      <c r="AT301" s="92"/>
      <c r="AU301" s="92"/>
      <c r="AV301" s="92"/>
      <c r="AW301" s="92"/>
      <c r="AX301" s="92"/>
      <c r="AY301" s="92"/>
      <c r="AZ301" s="92"/>
      <c r="BA301" s="92"/>
      <c r="BB301" s="92"/>
      <c r="BC301" s="92"/>
      <c r="BD301" s="92"/>
      <c r="BE301" s="92"/>
      <c r="BF301" s="92"/>
      <c r="BG301" s="92"/>
      <c r="BH301" s="92"/>
      <c r="BI301" s="92"/>
    </row>
    <row r="302" ht="9.75" customHeight="1">
      <c r="A302" s="92"/>
      <c r="B302" s="92"/>
      <c r="C302" s="92"/>
      <c r="D302" s="92"/>
      <c r="E302" s="92"/>
      <c r="F302" s="92"/>
      <c r="G302" s="92"/>
      <c r="H302" s="92"/>
      <c r="I302" s="92"/>
      <c r="J302" s="92"/>
      <c r="K302" s="92"/>
      <c r="L302" s="92"/>
      <c r="M302" s="92"/>
      <c r="N302" s="92"/>
      <c r="O302" s="92"/>
      <c r="P302" s="92"/>
      <c r="Q302" s="92"/>
      <c r="R302" s="92"/>
      <c r="S302" s="92"/>
      <c r="T302" s="92"/>
      <c r="U302" s="92"/>
      <c r="V302" s="92"/>
      <c r="W302" s="92"/>
      <c r="X302" s="92"/>
      <c r="Y302" s="92"/>
      <c r="Z302" s="92"/>
      <c r="AA302" s="92"/>
      <c r="AB302" s="92"/>
      <c r="AC302" s="92"/>
      <c r="AD302" s="92"/>
      <c r="AE302" s="92"/>
      <c r="AF302" s="92"/>
      <c r="AG302" s="92"/>
      <c r="AH302" s="92"/>
      <c r="AI302" s="92"/>
      <c r="AJ302" s="92"/>
      <c r="AK302" s="92"/>
      <c r="AL302" s="92"/>
      <c r="AM302" s="92"/>
      <c r="AN302" s="92"/>
      <c r="AO302" s="92"/>
      <c r="AP302" s="92"/>
      <c r="AQ302" s="92"/>
      <c r="AR302" s="92"/>
      <c r="AS302" s="92"/>
      <c r="AT302" s="92"/>
      <c r="AU302" s="92"/>
      <c r="AV302" s="92"/>
      <c r="AW302" s="92"/>
      <c r="AX302" s="92"/>
      <c r="AY302" s="92"/>
      <c r="AZ302" s="92"/>
      <c r="BA302" s="92"/>
      <c r="BB302" s="92"/>
      <c r="BC302" s="92"/>
      <c r="BD302" s="92"/>
      <c r="BE302" s="92"/>
      <c r="BF302" s="92"/>
      <c r="BG302" s="92"/>
      <c r="BH302" s="92"/>
      <c r="BI302" s="92"/>
    </row>
    <row r="303" ht="9.75" customHeight="1">
      <c r="A303" s="92"/>
      <c r="B303" s="92"/>
      <c r="C303" s="92"/>
      <c r="D303" s="92"/>
      <c r="E303" s="92"/>
      <c r="F303" s="92"/>
      <c r="G303" s="92"/>
      <c r="H303" s="92"/>
      <c r="I303" s="92"/>
      <c r="J303" s="92"/>
      <c r="K303" s="92"/>
      <c r="L303" s="92"/>
      <c r="M303" s="92"/>
      <c r="N303" s="92"/>
      <c r="O303" s="92"/>
      <c r="P303" s="92"/>
      <c r="Q303" s="92"/>
      <c r="R303" s="92"/>
      <c r="S303" s="92"/>
      <c r="T303" s="92"/>
      <c r="U303" s="92"/>
      <c r="V303" s="92"/>
      <c r="W303" s="92"/>
      <c r="X303" s="92"/>
      <c r="Y303" s="92"/>
      <c r="Z303" s="92"/>
      <c r="AA303" s="92"/>
      <c r="AB303" s="92"/>
      <c r="AC303" s="92"/>
      <c r="AD303" s="92"/>
      <c r="AE303" s="92"/>
      <c r="AF303" s="92"/>
      <c r="AG303" s="92"/>
      <c r="AH303" s="92"/>
      <c r="AI303" s="92"/>
      <c r="AJ303" s="92"/>
      <c r="AK303" s="92"/>
      <c r="AL303" s="92"/>
      <c r="AM303" s="92"/>
      <c r="AN303" s="92"/>
      <c r="AO303" s="92"/>
      <c r="AP303" s="92"/>
      <c r="AQ303" s="92"/>
      <c r="AR303" s="92"/>
      <c r="AS303" s="92"/>
      <c r="AT303" s="92"/>
      <c r="AU303" s="92"/>
      <c r="AV303" s="92"/>
      <c r="AW303" s="92"/>
      <c r="AX303" s="92"/>
      <c r="AY303" s="92"/>
      <c r="AZ303" s="92"/>
      <c r="BA303" s="92"/>
      <c r="BB303" s="92"/>
      <c r="BC303" s="92"/>
      <c r="BD303" s="92"/>
      <c r="BE303" s="92"/>
      <c r="BF303" s="92"/>
      <c r="BG303" s="92"/>
      <c r="BH303" s="92"/>
      <c r="BI303" s="92"/>
    </row>
    <row r="304" ht="9.75" customHeight="1">
      <c r="A304" s="92"/>
      <c r="B304" s="92"/>
      <c r="C304" s="92"/>
      <c r="D304" s="92"/>
      <c r="E304" s="92"/>
      <c r="F304" s="92"/>
      <c r="G304" s="92"/>
      <c r="H304" s="92"/>
      <c r="I304" s="92"/>
      <c r="J304" s="92"/>
      <c r="K304" s="92"/>
      <c r="L304" s="92"/>
      <c r="M304" s="92"/>
      <c r="N304" s="92"/>
      <c r="O304" s="92"/>
      <c r="P304" s="92"/>
      <c r="Q304" s="92"/>
      <c r="R304" s="92"/>
      <c r="S304" s="92"/>
      <c r="T304" s="92"/>
      <c r="U304" s="92"/>
      <c r="V304" s="92"/>
      <c r="W304" s="92"/>
      <c r="X304" s="92"/>
      <c r="Y304" s="92"/>
      <c r="Z304" s="92"/>
      <c r="AA304" s="92"/>
      <c r="AB304" s="92"/>
      <c r="AC304" s="92"/>
      <c r="AD304" s="92"/>
      <c r="AE304" s="92"/>
      <c r="AF304" s="92"/>
      <c r="AG304" s="92"/>
      <c r="AH304" s="92"/>
      <c r="AI304" s="92"/>
      <c r="AJ304" s="92"/>
      <c r="AK304" s="92"/>
      <c r="AL304" s="92"/>
      <c r="AM304" s="92"/>
      <c r="AN304" s="92"/>
      <c r="AO304" s="92"/>
      <c r="AP304" s="92"/>
      <c r="AQ304" s="92"/>
      <c r="AR304" s="92"/>
      <c r="AS304" s="92"/>
      <c r="AT304" s="92"/>
      <c r="AU304" s="92"/>
      <c r="AV304" s="92"/>
      <c r="AW304" s="92"/>
      <c r="AX304" s="92"/>
      <c r="AY304" s="92"/>
      <c r="AZ304" s="92"/>
      <c r="BA304" s="92"/>
      <c r="BB304" s="92"/>
      <c r="BC304" s="92"/>
      <c r="BD304" s="92"/>
      <c r="BE304" s="92"/>
      <c r="BF304" s="92"/>
      <c r="BG304" s="92"/>
      <c r="BH304" s="92"/>
      <c r="BI304" s="92"/>
    </row>
    <row r="305" ht="9.75" customHeight="1">
      <c r="A305" s="92"/>
      <c r="B305" s="92"/>
      <c r="C305" s="92"/>
      <c r="D305" s="92"/>
      <c r="E305" s="92"/>
      <c r="F305" s="92"/>
      <c r="G305" s="92"/>
      <c r="H305" s="92"/>
      <c r="I305" s="92"/>
      <c r="J305" s="92"/>
      <c r="K305" s="92"/>
      <c r="L305" s="92"/>
      <c r="M305" s="92"/>
      <c r="N305" s="92"/>
      <c r="O305" s="92"/>
      <c r="P305" s="92"/>
      <c r="Q305" s="92"/>
      <c r="R305" s="92"/>
      <c r="S305" s="92"/>
      <c r="T305" s="92"/>
      <c r="U305" s="92"/>
      <c r="V305" s="92"/>
      <c r="W305" s="92"/>
      <c r="X305" s="92"/>
      <c r="Y305" s="92"/>
      <c r="Z305" s="92"/>
      <c r="AA305" s="92"/>
      <c r="AB305" s="92"/>
      <c r="AC305" s="92"/>
      <c r="AD305" s="92"/>
      <c r="AE305" s="92"/>
      <c r="AF305" s="92"/>
      <c r="AG305" s="92"/>
      <c r="AH305" s="92"/>
      <c r="AI305" s="92"/>
      <c r="AJ305" s="92"/>
      <c r="AK305" s="92"/>
      <c r="AL305" s="92"/>
      <c r="AM305" s="92"/>
      <c r="AN305" s="92"/>
      <c r="AO305" s="92"/>
      <c r="AP305" s="92"/>
      <c r="AQ305" s="92"/>
      <c r="AR305" s="92"/>
      <c r="AS305" s="92"/>
      <c r="AT305" s="92"/>
      <c r="AU305" s="92"/>
      <c r="AV305" s="92"/>
      <c r="AW305" s="92"/>
      <c r="AX305" s="92"/>
      <c r="AY305" s="92"/>
      <c r="AZ305" s="92"/>
      <c r="BA305" s="92"/>
      <c r="BB305" s="92"/>
      <c r="BC305" s="92"/>
      <c r="BD305" s="92"/>
      <c r="BE305" s="92"/>
      <c r="BF305" s="92"/>
      <c r="BG305" s="92"/>
      <c r="BH305" s="92"/>
      <c r="BI305" s="92"/>
    </row>
    <row r="306" ht="9.75" customHeight="1">
      <c r="A306" s="92"/>
      <c r="B306" s="92"/>
      <c r="C306" s="92"/>
      <c r="D306" s="92"/>
      <c r="E306" s="92"/>
      <c r="F306" s="92"/>
      <c r="G306" s="92"/>
      <c r="H306" s="92"/>
      <c r="I306" s="92"/>
      <c r="J306" s="92"/>
      <c r="K306" s="92"/>
      <c r="L306" s="92"/>
      <c r="M306" s="92"/>
      <c r="N306" s="92"/>
      <c r="O306" s="92"/>
      <c r="P306" s="92"/>
      <c r="Q306" s="92"/>
      <c r="R306" s="92"/>
      <c r="S306" s="92"/>
      <c r="T306" s="92"/>
      <c r="U306" s="92"/>
      <c r="V306" s="92"/>
      <c r="W306" s="92"/>
      <c r="X306" s="92"/>
      <c r="Y306" s="92"/>
      <c r="Z306" s="92"/>
      <c r="AA306" s="92"/>
      <c r="AB306" s="92"/>
      <c r="AC306" s="92"/>
      <c r="AD306" s="92"/>
      <c r="AE306" s="92"/>
      <c r="AF306" s="92"/>
      <c r="AG306" s="92"/>
      <c r="AH306" s="92"/>
      <c r="AI306" s="92"/>
      <c r="AJ306" s="92"/>
      <c r="AK306" s="92"/>
      <c r="AL306" s="92"/>
      <c r="AM306" s="92"/>
      <c r="AN306" s="92"/>
      <c r="AO306" s="92"/>
      <c r="AP306" s="92"/>
      <c r="AQ306" s="92"/>
      <c r="AR306" s="92"/>
      <c r="AS306" s="92"/>
      <c r="AT306" s="92"/>
      <c r="AU306" s="92"/>
      <c r="AV306" s="92"/>
      <c r="AW306" s="92"/>
      <c r="AX306" s="92"/>
      <c r="AY306" s="92"/>
      <c r="AZ306" s="92"/>
      <c r="BA306" s="92"/>
      <c r="BB306" s="92"/>
      <c r="BC306" s="92"/>
      <c r="BD306" s="92"/>
      <c r="BE306" s="92"/>
      <c r="BF306" s="92"/>
      <c r="BG306" s="92"/>
      <c r="BH306" s="92"/>
      <c r="BI306" s="92"/>
    </row>
    <row r="307" ht="9.75" customHeight="1">
      <c r="A307" s="92"/>
      <c r="B307" s="92"/>
      <c r="C307" s="92"/>
      <c r="D307" s="92"/>
      <c r="E307" s="92"/>
      <c r="F307" s="92"/>
      <c r="G307" s="92"/>
      <c r="H307" s="92"/>
      <c r="I307" s="92"/>
      <c r="J307" s="92"/>
      <c r="K307" s="92"/>
      <c r="L307" s="92"/>
      <c r="M307" s="92"/>
      <c r="N307" s="92"/>
      <c r="O307" s="92"/>
      <c r="P307" s="92"/>
      <c r="Q307" s="92"/>
      <c r="R307" s="92"/>
      <c r="S307" s="92"/>
      <c r="T307" s="92"/>
      <c r="U307" s="92"/>
      <c r="V307" s="92"/>
      <c r="W307" s="92"/>
      <c r="X307" s="92"/>
      <c r="Y307" s="92"/>
      <c r="Z307" s="92"/>
      <c r="AA307" s="92"/>
      <c r="AB307" s="92"/>
      <c r="AC307" s="92"/>
      <c r="AD307" s="92"/>
      <c r="AE307" s="92"/>
      <c r="AF307" s="92"/>
      <c r="AG307" s="92"/>
      <c r="AH307" s="92"/>
      <c r="AI307" s="92"/>
      <c r="AJ307" s="92"/>
      <c r="AK307" s="92"/>
      <c r="AL307" s="92"/>
      <c r="AM307" s="92"/>
      <c r="AN307" s="92"/>
      <c r="AO307" s="92"/>
      <c r="AP307" s="92"/>
      <c r="AQ307" s="92"/>
      <c r="AR307" s="92"/>
      <c r="AS307" s="92"/>
      <c r="AT307" s="92"/>
      <c r="AU307" s="92"/>
      <c r="AV307" s="92"/>
      <c r="AW307" s="92"/>
      <c r="AX307" s="92"/>
      <c r="AY307" s="92"/>
      <c r="AZ307" s="92"/>
      <c r="BA307" s="92"/>
      <c r="BB307" s="92"/>
      <c r="BC307" s="92"/>
      <c r="BD307" s="92"/>
      <c r="BE307" s="92"/>
      <c r="BF307" s="92"/>
      <c r="BG307" s="92"/>
      <c r="BH307" s="92"/>
      <c r="BI307" s="92"/>
    </row>
    <row r="308" ht="9.75" customHeight="1">
      <c r="A308" s="92"/>
      <c r="B308" s="92"/>
      <c r="C308" s="92"/>
      <c r="D308" s="92"/>
      <c r="E308" s="92"/>
      <c r="F308" s="92"/>
      <c r="G308" s="92"/>
      <c r="H308" s="92"/>
      <c r="I308" s="92"/>
      <c r="J308" s="92"/>
      <c r="K308" s="92"/>
      <c r="L308" s="92"/>
      <c r="M308" s="92"/>
      <c r="N308" s="92"/>
      <c r="O308" s="92"/>
      <c r="P308" s="92"/>
      <c r="Q308" s="92"/>
      <c r="R308" s="92"/>
      <c r="S308" s="92"/>
      <c r="T308" s="92"/>
      <c r="U308" s="92"/>
      <c r="V308" s="92"/>
      <c r="W308" s="92"/>
      <c r="X308" s="92"/>
      <c r="Y308" s="92"/>
      <c r="Z308" s="92"/>
      <c r="AA308" s="92"/>
      <c r="AB308" s="92"/>
      <c r="AC308" s="92"/>
      <c r="AD308" s="92"/>
      <c r="AE308" s="92"/>
      <c r="AF308" s="92"/>
      <c r="AG308" s="92"/>
      <c r="AH308" s="92"/>
      <c r="AI308" s="92"/>
      <c r="AJ308" s="92"/>
      <c r="AK308" s="92"/>
      <c r="AL308" s="92"/>
      <c r="AM308" s="92"/>
      <c r="AN308" s="92"/>
      <c r="AO308" s="92"/>
      <c r="AP308" s="92"/>
      <c r="AQ308" s="92"/>
      <c r="AR308" s="92"/>
      <c r="AS308" s="92"/>
      <c r="AT308" s="92"/>
      <c r="AU308" s="92"/>
      <c r="AV308" s="92"/>
      <c r="AW308" s="92"/>
      <c r="AX308" s="92"/>
      <c r="AY308" s="92"/>
      <c r="AZ308" s="92"/>
      <c r="BA308" s="92"/>
      <c r="BB308" s="92"/>
      <c r="BC308" s="92"/>
      <c r="BD308" s="92"/>
      <c r="BE308" s="92"/>
      <c r="BF308" s="92"/>
      <c r="BG308" s="92"/>
      <c r="BH308" s="92"/>
      <c r="BI308" s="92"/>
    </row>
    <row r="309" ht="9.75" customHeight="1">
      <c r="A309" s="92"/>
      <c r="B309" s="92"/>
      <c r="C309" s="92"/>
      <c r="D309" s="92"/>
      <c r="E309" s="92"/>
      <c r="F309" s="92"/>
      <c r="G309" s="92"/>
      <c r="H309" s="92"/>
      <c r="I309" s="92"/>
      <c r="J309" s="92"/>
      <c r="K309" s="92"/>
      <c r="L309" s="92"/>
      <c r="M309" s="92"/>
      <c r="N309" s="92"/>
      <c r="O309" s="92"/>
      <c r="P309" s="92"/>
      <c r="Q309" s="92"/>
      <c r="R309" s="92"/>
      <c r="S309" s="92"/>
      <c r="T309" s="92"/>
      <c r="U309" s="92"/>
      <c r="V309" s="92"/>
      <c r="W309" s="92"/>
      <c r="X309" s="92"/>
      <c r="Y309" s="92"/>
      <c r="Z309" s="92"/>
      <c r="AA309" s="92"/>
      <c r="AB309" s="92"/>
      <c r="AC309" s="92"/>
      <c r="AD309" s="92"/>
      <c r="AE309" s="92"/>
      <c r="AF309" s="92"/>
      <c r="AG309" s="92"/>
      <c r="AH309" s="92"/>
      <c r="AI309" s="92"/>
      <c r="AJ309" s="92"/>
      <c r="AK309" s="92"/>
      <c r="AL309" s="92"/>
      <c r="AM309" s="92"/>
      <c r="AN309" s="92"/>
      <c r="AO309" s="92"/>
      <c r="AP309" s="92"/>
      <c r="AQ309" s="92"/>
      <c r="AR309" s="92"/>
      <c r="AS309" s="92"/>
      <c r="AT309" s="92"/>
      <c r="AU309" s="92"/>
      <c r="AV309" s="92"/>
      <c r="AW309" s="92"/>
      <c r="AX309" s="92"/>
      <c r="AY309" s="92"/>
      <c r="AZ309" s="92"/>
      <c r="BA309" s="92"/>
      <c r="BB309" s="92"/>
      <c r="BC309" s="92"/>
      <c r="BD309" s="92"/>
      <c r="BE309" s="92"/>
      <c r="BF309" s="92"/>
      <c r="BG309" s="92"/>
      <c r="BH309" s="92"/>
      <c r="BI309" s="92"/>
    </row>
    <row r="310" ht="9.75" customHeight="1">
      <c r="A310" s="92"/>
      <c r="B310" s="92"/>
      <c r="C310" s="92"/>
      <c r="D310" s="92"/>
      <c r="E310" s="92"/>
      <c r="F310" s="92"/>
      <c r="G310" s="92"/>
      <c r="H310" s="92"/>
      <c r="I310" s="92"/>
      <c r="J310" s="92"/>
      <c r="K310" s="92"/>
      <c r="L310" s="92"/>
      <c r="M310" s="92"/>
      <c r="N310" s="92"/>
      <c r="O310" s="92"/>
      <c r="P310" s="92"/>
      <c r="Q310" s="92"/>
      <c r="R310" s="92"/>
      <c r="S310" s="92"/>
      <c r="T310" s="92"/>
      <c r="U310" s="92"/>
      <c r="V310" s="92"/>
      <c r="W310" s="92"/>
      <c r="X310" s="92"/>
      <c r="Y310" s="92"/>
      <c r="Z310" s="92"/>
      <c r="AA310" s="92"/>
      <c r="AB310" s="92"/>
      <c r="AC310" s="92"/>
      <c r="AD310" s="92"/>
      <c r="AE310" s="92"/>
      <c r="AF310" s="92"/>
      <c r="AG310" s="92"/>
      <c r="AH310" s="92"/>
      <c r="AI310" s="92"/>
      <c r="AJ310" s="92"/>
      <c r="AK310" s="92"/>
      <c r="AL310" s="92"/>
      <c r="AM310" s="92"/>
      <c r="AN310" s="92"/>
      <c r="AO310" s="92"/>
      <c r="AP310" s="92"/>
      <c r="AQ310" s="92"/>
      <c r="AR310" s="92"/>
      <c r="AS310" s="92"/>
      <c r="AT310" s="92"/>
      <c r="AU310" s="92"/>
      <c r="AV310" s="92"/>
      <c r="AW310" s="92"/>
      <c r="AX310" s="92"/>
      <c r="AY310" s="92"/>
      <c r="AZ310" s="92"/>
      <c r="BA310" s="92"/>
      <c r="BB310" s="92"/>
      <c r="BC310" s="92"/>
      <c r="BD310" s="92"/>
      <c r="BE310" s="92"/>
      <c r="BF310" s="92"/>
      <c r="BG310" s="92"/>
      <c r="BH310" s="92"/>
      <c r="BI310" s="92"/>
    </row>
    <row r="311" ht="9.75" customHeight="1">
      <c r="A311" s="92"/>
      <c r="B311" s="92"/>
      <c r="C311" s="92"/>
      <c r="D311" s="92"/>
      <c r="E311" s="92"/>
      <c r="F311" s="92"/>
      <c r="G311" s="92"/>
      <c r="H311" s="92"/>
      <c r="I311" s="92"/>
      <c r="J311" s="92"/>
      <c r="K311" s="92"/>
      <c r="L311" s="92"/>
      <c r="M311" s="92"/>
      <c r="N311" s="92"/>
      <c r="O311" s="92"/>
      <c r="P311" s="92"/>
      <c r="Q311" s="92"/>
      <c r="R311" s="92"/>
      <c r="S311" s="92"/>
      <c r="T311" s="92"/>
      <c r="U311" s="92"/>
      <c r="V311" s="92"/>
      <c r="W311" s="92"/>
      <c r="X311" s="92"/>
      <c r="Y311" s="92"/>
      <c r="Z311" s="92"/>
      <c r="AA311" s="92"/>
      <c r="AB311" s="92"/>
      <c r="AC311" s="92"/>
      <c r="AD311" s="92"/>
      <c r="AE311" s="92"/>
      <c r="AF311" s="92"/>
      <c r="AG311" s="92"/>
      <c r="AH311" s="92"/>
      <c r="AI311" s="92"/>
      <c r="AJ311" s="92"/>
      <c r="AK311" s="92"/>
      <c r="AL311" s="92"/>
      <c r="AM311" s="92"/>
      <c r="AN311" s="92"/>
      <c r="AO311" s="92"/>
      <c r="AP311" s="92"/>
      <c r="AQ311" s="92"/>
      <c r="AR311" s="92"/>
      <c r="AS311" s="92"/>
      <c r="AT311" s="92"/>
      <c r="AU311" s="92"/>
      <c r="AV311" s="92"/>
      <c r="AW311" s="92"/>
      <c r="AX311" s="92"/>
      <c r="AY311" s="92"/>
      <c r="AZ311" s="92"/>
      <c r="BA311" s="92"/>
      <c r="BB311" s="92"/>
      <c r="BC311" s="92"/>
      <c r="BD311" s="92"/>
      <c r="BE311" s="92"/>
      <c r="BF311" s="92"/>
      <c r="BG311" s="92"/>
      <c r="BH311" s="92"/>
      <c r="BI311" s="92"/>
    </row>
    <row r="312" ht="9.75" customHeight="1">
      <c r="A312" s="92"/>
      <c r="B312" s="92"/>
      <c r="C312" s="92"/>
      <c r="D312" s="92"/>
      <c r="E312" s="92"/>
      <c r="F312" s="92"/>
      <c r="G312" s="92"/>
      <c r="H312" s="92"/>
      <c r="I312" s="92"/>
      <c r="J312" s="92"/>
      <c r="K312" s="92"/>
      <c r="L312" s="92"/>
      <c r="M312" s="92"/>
      <c r="N312" s="92"/>
      <c r="O312" s="92"/>
      <c r="P312" s="92"/>
      <c r="Q312" s="92"/>
      <c r="R312" s="92"/>
      <c r="S312" s="92"/>
      <c r="T312" s="92"/>
      <c r="U312" s="92"/>
      <c r="V312" s="92"/>
      <c r="W312" s="92"/>
      <c r="X312" s="92"/>
      <c r="Y312" s="92"/>
      <c r="Z312" s="92"/>
      <c r="AA312" s="92"/>
      <c r="AB312" s="92"/>
      <c r="AC312" s="92"/>
      <c r="AD312" s="92"/>
      <c r="AE312" s="92"/>
      <c r="AF312" s="92"/>
      <c r="AG312" s="92"/>
      <c r="AH312" s="92"/>
      <c r="AI312" s="92"/>
      <c r="AJ312" s="92"/>
      <c r="AK312" s="92"/>
      <c r="AL312" s="92"/>
      <c r="AM312" s="92"/>
      <c r="AN312" s="92"/>
      <c r="AO312" s="92"/>
      <c r="AP312" s="92"/>
      <c r="AQ312" s="92"/>
      <c r="AR312" s="92"/>
      <c r="AS312" s="92"/>
      <c r="AT312" s="92"/>
      <c r="AU312" s="92"/>
      <c r="AV312" s="92"/>
      <c r="AW312" s="92"/>
      <c r="AX312" s="92"/>
      <c r="AY312" s="92"/>
      <c r="AZ312" s="92"/>
      <c r="BA312" s="92"/>
      <c r="BB312" s="92"/>
      <c r="BC312" s="92"/>
      <c r="BD312" s="92"/>
      <c r="BE312" s="92"/>
      <c r="BF312" s="92"/>
      <c r="BG312" s="92"/>
      <c r="BH312" s="92"/>
      <c r="BI312" s="92"/>
    </row>
    <row r="313" ht="9.75" customHeight="1">
      <c r="A313" s="92"/>
      <c r="B313" s="92"/>
      <c r="C313" s="92"/>
      <c r="D313" s="92"/>
      <c r="E313" s="92"/>
      <c r="F313" s="92"/>
      <c r="G313" s="92"/>
      <c r="H313" s="92"/>
      <c r="I313" s="92"/>
      <c r="J313" s="92"/>
      <c r="K313" s="92"/>
      <c r="L313" s="92"/>
      <c r="M313" s="92"/>
      <c r="N313" s="92"/>
      <c r="O313" s="92"/>
      <c r="P313" s="92"/>
      <c r="Q313" s="92"/>
      <c r="R313" s="92"/>
      <c r="S313" s="92"/>
      <c r="T313" s="92"/>
      <c r="U313" s="92"/>
      <c r="V313" s="92"/>
      <c r="W313" s="92"/>
      <c r="X313" s="92"/>
      <c r="Y313" s="92"/>
      <c r="Z313" s="92"/>
      <c r="AA313" s="92"/>
      <c r="AB313" s="92"/>
      <c r="AC313" s="92"/>
      <c r="AD313" s="92"/>
      <c r="AE313" s="92"/>
      <c r="AF313" s="92"/>
      <c r="AG313" s="92"/>
      <c r="AH313" s="92"/>
      <c r="AI313" s="92"/>
      <c r="AJ313" s="92"/>
      <c r="AK313" s="92"/>
      <c r="AL313" s="92"/>
      <c r="AM313" s="92"/>
      <c r="AN313" s="92"/>
      <c r="AO313" s="92"/>
      <c r="AP313" s="92"/>
      <c r="AQ313" s="92"/>
      <c r="AR313" s="92"/>
      <c r="AS313" s="92"/>
      <c r="AT313" s="92"/>
      <c r="AU313" s="92"/>
      <c r="AV313" s="92"/>
      <c r="AW313" s="92"/>
      <c r="AX313" s="92"/>
      <c r="AY313" s="92"/>
      <c r="AZ313" s="92"/>
      <c r="BA313" s="92"/>
      <c r="BB313" s="92"/>
      <c r="BC313" s="92"/>
      <c r="BD313" s="92"/>
      <c r="BE313" s="92"/>
      <c r="BF313" s="92"/>
      <c r="BG313" s="92"/>
      <c r="BH313" s="92"/>
      <c r="BI313" s="92"/>
    </row>
    <row r="314" ht="9.75" customHeight="1">
      <c r="A314" s="92"/>
      <c r="B314" s="92"/>
      <c r="C314" s="92"/>
      <c r="D314" s="92"/>
      <c r="E314" s="92"/>
      <c r="F314" s="92"/>
      <c r="G314" s="92"/>
      <c r="H314" s="92"/>
      <c r="I314" s="92"/>
      <c r="J314" s="92"/>
      <c r="K314" s="92"/>
      <c r="L314" s="92"/>
      <c r="M314" s="92"/>
      <c r="N314" s="92"/>
      <c r="O314" s="92"/>
      <c r="P314" s="92"/>
      <c r="Q314" s="92"/>
      <c r="R314" s="92"/>
      <c r="S314" s="92"/>
      <c r="T314" s="92"/>
      <c r="U314" s="92"/>
      <c r="V314" s="92"/>
      <c r="W314" s="92"/>
      <c r="X314" s="92"/>
      <c r="Y314" s="92"/>
      <c r="Z314" s="92"/>
      <c r="AA314" s="92"/>
      <c r="AB314" s="92"/>
      <c r="AC314" s="92"/>
      <c r="AD314" s="92"/>
      <c r="AE314" s="92"/>
      <c r="AF314" s="92"/>
      <c r="AG314" s="92"/>
      <c r="AH314" s="92"/>
      <c r="AI314" s="92"/>
      <c r="AJ314" s="92"/>
      <c r="AK314" s="92"/>
      <c r="AL314" s="92"/>
      <c r="AM314" s="92"/>
      <c r="AN314" s="92"/>
      <c r="AO314" s="92"/>
      <c r="AP314" s="92"/>
      <c r="AQ314" s="92"/>
      <c r="AR314" s="92"/>
      <c r="AS314" s="92"/>
      <c r="AT314" s="92"/>
      <c r="AU314" s="92"/>
      <c r="AV314" s="92"/>
      <c r="AW314" s="92"/>
      <c r="AX314" s="92"/>
      <c r="AY314" s="92"/>
      <c r="AZ314" s="92"/>
      <c r="BA314" s="92"/>
      <c r="BB314" s="92"/>
      <c r="BC314" s="92"/>
      <c r="BD314" s="92"/>
      <c r="BE314" s="92"/>
      <c r="BF314" s="92"/>
      <c r="BG314" s="92"/>
      <c r="BH314" s="92"/>
      <c r="BI314" s="92"/>
    </row>
    <row r="315" ht="9.75" customHeight="1">
      <c r="A315" s="92"/>
      <c r="B315" s="92"/>
      <c r="C315" s="92"/>
      <c r="D315" s="92"/>
      <c r="E315" s="92"/>
      <c r="F315" s="92"/>
      <c r="G315" s="92"/>
      <c r="H315" s="92"/>
      <c r="I315" s="92"/>
      <c r="J315" s="92"/>
      <c r="K315" s="92"/>
      <c r="L315" s="92"/>
      <c r="M315" s="92"/>
      <c r="N315" s="92"/>
      <c r="O315" s="92"/>
      <c r="P315" s="92"/>
      <c r="Q315" s="92"/>
      <c r="R315" s="92"/>
      <c r="S315" s="92"/>
      <c r="T315" s="92"/>
      <c r="U315" s="92"/>
      <c r="V315" s="92"/>
      <c r="W315" s="92"/>
      <c r="X315" s="92"/>
      <c r="Y315" s="92"/>
      <c r="Z315" s="92"/>
      <c r="AA315" s="92"/>
      <c r="AB315" s="92"/>
      <c r="AC315" s="92"/>
      <c r="AD315" s="92"/>
      <c r="AE315" s="92"/>
      <c r="AF315" s="92"/>
      <c r="AG315" s="92"/>
      <c r="AH315" s="92"/>
      <c r="AI315" s="92"/>
      <c r="AJ315" s="92"/>
      <c r="AK315" s="92"/>
      <c r="AL315" s="92"/>
      <c r="AM315" s="92"/>
      <c r="AN315" s="92"/>
      <c r="AO315" s="92"/>
      <c r="AP315" s="92"/>
      <c r="AQ315" s="92"/>
      <c r="AR315" s="92"/>
      <c r="AS315" s="92"/>
      <c r="AT315" s="92"/>
      <c r="AU315" s="92"/>
      <c r="AV315" s="92"/>
      <c r="AW315" s="92"/>
      <c r="AX315" s="92"/>
      <c r="AY315" s="92"/>
      <c r="AZ315" s="92"/>
      <c r="BA315" s="92"/>
      <c r="BB315" s="92"/>
      <c r="BC315" s="92"/>
      <c r="BD315" s="92"/>
      <c r="BE315" s="92"/>
      <c r="BF315" s="92"/>
      <c r="BG315" s="92"/>
      <c r="BH315" s="92"/>
      <c r="BI315" s="92"/>
    </row>
    <row r="316" ht="9.75" customHeight="1">
      <c r="A316" s="92"/>
      <c r="B316" s="92"/>
      <c r="C316" s="92"/>
      <c r="D316" s="92"/>
      <c r="E316" s="92"/>
      <c r="F316" s="92"/>
      <c r="G316" s="92"/>
      <c r="H316" s="92"/>
      <c r="I316" s="92"/>
      <c r="J316" s="92"/>
      <c r="K316" s="92"/>
      <c r="L316" s="92"/>
      <c r="M316" s="92"/>
      <c r="N316" s="92"/>
      <c r="O316" s="92"/>
      <c r="P316" s="92"/>
      <c r="Q316" s="92"/>
      <c r="R316" s="92"/>
      <c r="S316" s="92"/>
      <c r="T316" s="92"/>
      <c r="U316" s="92"/>
      <c r="V316" s="92"/>
      <c r="W316" s="92"/>
      <c r="X316" s="92"/>
      <c r="Y316" s="92"/>
      <c r="Z316" s="92"/>
      <c r="AA316" s="92"/>
      <c r="AB316" s="92"/>
      <c r="AC316" s="92"/>
      <c r="AD316" s="92"/>
      <c r="AE316" s="92"/>
      <c r="AF316" s="92"/>
      <c r="AG316" s="92"/>
      <c r="AH316" s="92"/>
      <c r="AI316" s="92"/>
      <c r="AJ316" s="92"/>
      <c r="AK316" s="92"/>
      <c r="AL316" s="92"/>
      <c r="AM316" s="92"/>
      <c r="AN316" s="92"/>
      <c r="AO316" s="92"/>
      <c r="AP316" s="92"/>
      <c r="AQ316" s="92"/>
      <c r="AR316" s="92"/>
      <c r="AS316" s="92"/>
      <c r="AT316" s="92"/>
      <c r="AU316" s="92"/>
      <c r="AV316" s="92"/>
      <c r="AW316" s="92"/>
      <c r="AX316" s="92"/>
      <c r="AY316" s="92"/>
      <c r="AZ316" s="92"/>
      <c r="BA316" s="92"/>
      <c r="BB316" s="92"/>
      <c r="BC316" s="92"/>
      <c r="BD316" s="92"/>
      <c r="BE316" s="92"/>
      <c r="BF316" s="92"/>
      <c r="BG316" s="92"/>
      <c r="BH316" s="92"/>
      <c r="BI316" s="92"/>
    </row>
    <row r="317" ht="9.75" customHeight="1">
      <c r="A317" s="92"/>
      <c r="B317" s="92"/>
      <c r="C317" s="92"/>
      <c r="D317" s="92"/>
      <c r="E317" s="92"/>
      <c r="F317" s="92"/>
      <c r="G317" s="92"/>
      <c r="H317" s="92"/>
      <c r="I317" s="92"/>
      <c r="J317" s="92"/>
      <c r="K317" s="92"/>
      <c r="L317" s="92"/>
      <c r="M317" s="92"/>
      <c r="N317" s="92"/>
      <c r="O317" s="92"/>
      <c r="P317" s="92"/>
      <c r="Q317" s="92"/>
      <c r="R317" s="92"/>
      <c r="S317" s="92"/>
      <c r="T317" s="92"/>
      <c r="U317" s="92"/>
      <c r="V317" s="92"/>
      <c r="W317" s="92"/>
      <c r="X317" s="92"/>
      <c r="Y317" s="92"/>
      <c r="Z317" s="92"/>
      <c r="AA317" s="92"/>
      <c r="AB317" s="92"/>
      <c r="AC317" s="92"/>
      <c r="AD317" s="92"/>
      <c r="AE317" s="92"/>
      <c r="AF317" s="92"/>
      <c r="AG317" s="92"/>
      <c r="AH317" s="92"/>
      <c r="AI317" s="92"/>
      <c r="AJ317" s="92"/>
      <c r="AK317" s="92"/>
      <c r="AL317" s="92"/>
      <c r="AM317" s="92"/>
      <c r="AN317" s="92"/>
      <c r="AO317" s="92"/>
      <c r="AP317" s="92"/>
      <c r="AQ317" s="92"/>
      <c r="AR317" s="92"/>
      <c r="AS317" s="92"/>
      <c r="AT317" s="92"/>
      <c r="AU317" s="92"/>
      <c r="AV317" s="92"/>
      <c r="AW317" s="92"/>
      <c r="AX317" s="92"/>
      <c r="AY317" s="92"/>
      <c r="AZ317" s="92"/>
      <c r="BA317" s="92"/>
      <c r="BB317" s="92"/>
      <c r="BC317" s="92"/>
      <c r="BD317" s="92"/>
      <c r="BE317" s="92"/>
      <c r="BF317" s="92"/>
      <c r="BG317" s="92"/>
      <c r="BH317" s="92"/>
      <c r="BI317" s="92"/>
    </row>
    <row r="318" ht="9.75" customHeight="1">
      <c r="A318" s="92"/>
      <c r="B318" s="92"/>
      <c r="C318" s="92"/>
      <c r="D318" s="92"/>
      <c r="E318" s="92"/>
      <c r="F318" s="92"/>
      <c r="G318" s="92"/>
      <c r="H318" s="92"/>
      <c r="I318" s="92"/>
      <c r="J318" s="92"/>
      <c r="K318" s="92"/>
      <c r="L318" s="92"/>
      <c r="M318" s="92"/>
      <c r="N318" s="92"/>
      <c r="O318" s="92"/>
      <c r="P318" s="92"/>
      <c r="Q318" s="92"/>
      <c r="R318" s="92"/>
      <c r="S318" s="92"/>
      <c r="T318" s="92"/>
      <c r="U318" s="92"/>
      <c r="V318" s="92"/>
      <c r="W318" s="92"/>
      <c r="X318" s="92"/>
      <c r="Y318" s="92"/>
      <c r="Z318" s="92"/>
      <c r="AA318" s="92"/>
      <c r="AB318" s="92"/>
      <c r="AC318" s="92"/>
      <c r="AD318" s="92"/>
      <c r="AE318" s="92"/>
      <c r="AF318" s="92"/>
      <c r="AG318" s="92"/>
      <c r="AH318" s="92"/>
      <c r="AI318" s="92"/>
      <c r="AJ318" s="92"/>
      <c r="AK318" s="92"/>
      <c r="AL318" s="92"/>
      <c r="AM318" s="92"/>
      <c r="AN318" s="92"/>
      <c r="AO318" s="92"/>
      <c r="AP318" s="92"/>
      <c r="AQ318" s="92"/>
      <c r="AR318" s="92"/>
      <c r="AS318" s="92"/>
      <c r="AT318" s="92"/>
      <c r="AU318" s="92"/>
      <c r="AV318" s="92"/>
      <c r="AW318" s="92"/>
      <c r="AX318" s="92"/>
      <c r="AY318" s="92"/>
      <c r="AZ318" s="92"/>
      <c r="BA318" s="92"/>
      <c r="BB318" s="92"/>
      <c r="BC318" s="92"/>
      <c r="BD318" s="92"/>
      <c r="BE318" s="92"/>
      <c r="BF318" s="92"/>
      <c r="BG318" s="92"/>
      <c r="BH318" s="92"/>
      <c r="BI318" s="92"/>
    </row>
    <row r="319" ht="9.75" customHeight="1">
      <c r="A319" s="92"/>
      <c r="B319" s="92"/>
      <c r="C319" s="92"/>
      <c r="D319" s="92"/>
      <c r="E319" s="92"/>
      <c r="F319" s="92"/>
      <c r="G319" s="92"/>
      <c r="H319" s="92"/>
      <c r="I319" s="92"/>
      <c r="J319" s="92"/>
      <c r="K319" s="92"/>
      <c r="L319" s="92"/>
      <c r="M319" s="92"/>
      <c r="N319" s="92"/>
      <c r="O319" s="92"/>
      <c r="P319" s="92"/>
      <c r="Q319" s="92"/>
      <c r="R319" s="92"/>
      <c r="S319" s="92"/>
      <c r="T319" s="92"/>
      <c r="U319" s="92"/>
      <c r="V319" s="92"/>
      <c r="W319" s="92"/>
      <c r="X319" s="92"/>
      <c r="Y319" s="92"/>
      <c r="Z319" s="92"/>
      <c r="AA319" s="92"/>
      <c r="AB319" s="92"/>
      <c r="AC319" s="92"/>
      <c r="AD319" s="92"/>
      <c r="AE319" s="92"/>
      <c r="AF319" s="92"/>
      <c r="AG319" s="92"/>
      <c r="AH319" s="92"/>
      <c r="AI319" s="92"/>
      <c r="AJ319" s="92"/>
      <c r="AK319" s="92"/>
      <c r="AL319" s="92"/>
      <c r="AM319" s="92"/>
      <c r="AN319" s="92"/>
      <c r="AO319" s="92"/>
      <c r="AP319" s="92"/>
      <c r="AQ319" s="92"/>
      <c r="AR319" s="92"/>
      <c r="AS319" s="92"/>
      <c r="AT319" s="92"/>
      <c r="AU319" s="92"/>
      <c r="AV319" s="92"/>
      <c r="AW319" s="92"/>
      <c r="AX319" s="92"/>
      <c r="AY319" s="92"/>
      <c r="AZ319" s="92"/>
      <c r="BA319" s="92"/>
      <c r="BB319" s="92"/>
      <c r="BC319" s="92"/>
      <c r="BD319" s="92"/>
      <c r="BE319" s="92"/>
      <c r="BF319" s="92"/>
      <c r="BG319" s="92"/>
      <c r="BH319" s="92"/>
      <c r="BI319" s="92"/>
    </row>
    <row r="320" ht="9.75" customHeight="1">
      <c r="A320" s="92"/>
      <c r="B320" s="92"/>
      <c r="C320" s="92"/>
      <c r="D320" s="92"/>
      <c r="E320" s="92"/>
      <c r="F320" s="92"/>
      <c r="G320" s="92"/>
      <c r="H320" s="92"/>
      <c r="I320" s="92"/>
      <c r="J320" s="92"/>
      <c r="K320" s="92"/>
      <c r="L320" s="92"/>
      <c r="M320" s="92"/>
      <c r="N320" s="92"/>
      <c r="O320" s="92"/>
      <c r="P320" s="92"/>
      <c r="Q320" s="92"/>
      <c r="R320" s="92"/>
      <c r="S320" s="92"/>
      <c r="T320" s="92"/>
      <c r="U320" s="92"/>
      <c r="V320" s="92"/>
      <c r="W320" s="92"/>
      <c r="X320" s="92"/>
      <c r="Y320" s="92"/>
      <c r="Z320" s="92"/>
      <c r="AA320" s="92"/>
      <c r="AB320" s="92"/>
      <c r="AC320" s="92"/>
      <c r="AD320" s="92"/>
      <c r="AE320" s="92"/>
      <c r="AF320" s="92"/>
      <c r="AG320" s="92"/>
      <c r="AH320" s="92"/>
      <c r="AI320" s="92"/>
      <c r="AJ320" s="92"/>
      <c r="AK320" s="92"/>
      <c r="AL320" s="92"/>
      <c r="AM320" s="92"/>
      <c r="AN320" s="92"/>
      <c r="AO320" s="92"/>
      <c r="AP320" s="92"/>
      <c r="AQ320" s="92"/>
      <c r="AR320" s="92"/>
      <c r="AS320" s="92"/>
      <c r="AT320" s="92"/>
      <c r="AU320" s="92"/>
      <c r="AV320" s="92"/>
      <c r="AW320" s="92"/>
      <c r="AX320" s="92"/>
      <c r="AY320" s="92"/>
      <c r="AZ320" s="92"/>
      <c r="BA320" s="92"/>
      <c r="BB320" s="92"/>
      <c r="BC320" s="92"/>
      <c r="BD320" s="92"/>
      <c r="BE320" s="92"/>
      <c r="BF320" s="92"/>
      <c r="BG320" s="92"/>
      <c r="BH320" s="92"/>
      <c r="BI320" s="92"/>
    </row>
    <row r="321" ht="9.75" customHeight="1">
      <c r="A321" s="92"/>
      <c r="B321" s="92"/>
      <c r="C321" s="92"/>
      <c r="D321" s="92"/>
      <c r="E321" s="92"/>
      <c r="F321" s="92"/>
      <c r="G321" s="92"/>
      <c r="H321" s="92"/>
      <c r="I321" s="92"/>
      <c r="J321" s="92"/>
      <c r="K321" s="92"/>
      <c r="L321" s="92"/>
      <c r="M321" s="92"/>
      <c r="N321" s="92"/>
      <c r="O321" s="92"/>
      <c r="P321" s="92"/>
      <c r="Q321" s="92"/>
      <c r="R321" s="92"/>
      <c r="S321" s="92"/>
      <c r="T321" s="92"/>
      <c r="U321" s="92"/>
      <c r="V321" s="92"/>
      <c r="W321" s="92"/>
      <c r="X321" s="92"/>
      <c r="Y321" s="92"/>
      <c r="Z321" s="92"/>
      <c r="AA321" s="92"/>
      <c r="AB321" s="92"/>
      <c r="AC321" s="92"/>
      <c r="AD321" s="92"/>
      <c r="AE321" s="92"/>
      <c r="AF321" s="92"/>
      <c r="AG321" s="92"/>
      <c r="AH321" s="92"/>
      <c r="AI321" s="92"/>
      <c r="AJ321" s="92"/>
      <c r="AK321" s="92"/>
      <c r="AL321" s="92"/>
      <c r="AM321" s="92"/>
      <c r="AN321" s="92"/>
      <c r="AO321" s="92"/>
      <c r="AP321" s="92"/>
      <c r="AQ321" s="92"/>
      <c r="AR321" s="92"/>
      <c r="AS321" s="92"/>
      <c r="AT321" s="92"/>
      <c r="AU321" s="92"/>
      <c r="AV321" s="92"/>
      <c r="AW321" s="92"/>
      <c r="AX321" s="92"/>
      <c r="AY321" s="92"/>
      <c r="AZ321" s="92"/>
      <c r="BA321" s="92"/>
      <c r="BB321" s="92"/>
      <c r="BC321" s="92"/>
      <c r="BD321" s="92"/>
      <c r="BE321" s="92"/>
      <c r="BF321" s="92"/>
      <c r="BG321" s="92"/>
      <c r="BH321" s="92"/>
      <c r="BI321" s="92"/>
    </row>
    <row r="322" ht="9.75" customHeight="1">
      <c r="A322" s="92"/>
      <c r="B322" s="92"/>
      <c r="C322" s="92"/>
      <c r="D322" s="92"/>
      <c r="E322" s="92"/>
      <c r="F322" s="92"/>
      <c r="G322" s="92"/>
      <c r="H322" s="92"/>
      <c r="I322" s="92"/>
      <c r="J322" s="92"/>
      <c r="K322" s="92"/>
      <c r="L322" s="92"/>
      <c r="M322" s="92"/>
      <c r="N322" s="92"/>
      <c r="O322" s="92"/>
      <c r="P322" s="92"/>
      <c r="Q322" s="92"/>
      <c r="R322" s="92"/>
      <c r="S322" s="92"/>
      <c r="T322" s="92"/>
      <c r="U322" s="92"/>
      <c r="V322" s="92"/>
      <c r="W322" s="92"/>
      <c r="X322" s="92"/>
      <c r="Y322" s="92"/>
      <c r="Z322" s="92"/>
      <c r="AA322" s="92"/>
      <c r="AB322" s="92"/>
      <c r="AC322" s="92"/>
      <c r="AD322" s="92"/>
      <c r="AE322" s="92"/>
      <c r="AF322" s="92"/>
      <c r="AG322" s="92"/>
      <c r="AH322" s="92"/>
      <c r="AI322" s="92"/>
      <c r="AJ322" s="92"/>
      <c r="AK322" s="92"/>
      <c r="AL322" s="92"/>
      <c r="AM322" s="92"/>
      <c r="AN322" s="92"/>
      <c r="AO322" s="92"/>
      <c r="AP322" s="92"/>
      <c r="AQ322" s="92"/>
      <c r="AR322" s="92"/>
      <c r="AS322" s="92"/>
      <c r="AT322" s="92"/>
      <c r="AU322" s="92"/>
      <c r="AV322" s="92"/>
      <c r="AW322" s="92"/>
      <c r="AX322" s="92"/>
      <c r="AY322" s="92"/>
      <c r="AZ322" s="92"/>
      <c r="BA322" s="92"/>
      <c r="BB322" s="92"/>
      <c r="BC322" s="92"/>
      <c r="BD322" s="92"/>
      <c r="BE322" s="92"/>
      <c r="BF322" s="92"/>
      <c r="BG322" s="92"/>
      <c r="BH322" s="92"/>
      <c r="BI322" s="92"/>
    </row>
    <row r="323" ht="9.75" customHeight="1">
      <c r="A323" s="92"/>
      <c r="B323" s="92"/>
      <c r="C323" s="92"/>
      <c r="D323" s="92"/>
      <c r="E323" s="92"/>
      <c r="F323" s="92"/>
      <c r="G323" s="92"/>
      <c r="H323" s="92"/>
      <c r="I323" s="92"/>
      <c r="J323" s="92"/>
      <c r="K323" s="92"/>
      <c r="L323" s="92"/>
      <c r="M323" s="92"/>
      <c r="N323" s="92"/>
      <c r="O323" s="92"/>
      <c r="P323" s="92"/>
      <c r="Q323" s="92"/>
      <c r="R323" s="92"/>
      <c r="S323" s="92"/>
      <c r="T323" s="92"/>
      <c r="U323" s="92"/>
      <c r="V323" s="92"/>
      <c r="W323" s="92"/>
      <c r="X323" s="92"/>
      <c r="Y323" s="92"/>
      <c r="Z323" s="92"/>
      <c r="AA323" s="92"/>
      <c r="AB323" s="92"/>
      <c r="AC323" s="92"/>
      <c r="AD323" s="92"/>
      <c r="AE323" s="92"/>
      <c r="AF323" s="92"/>
      <c r="AG323" s="92"/>
      <c r="AH323" s="92"/>
      <c r="AI323" s="92"/>
      <c r="AJ323" s="92"/>
      <c r="AK323" s="92"/>
      <c r="AL323" s="92"/>
      <c r="AM323" s="92"/>
      <c r="AN323" s="92"/>
      <c r="AO323" s="92"/>
      <c r="AP323" s="92"/>
      <c r="AQ323" s="92"/>
      <c r="AR323" s="92"/>
      <c r="AS323" s="92"/>
      <c r="AT323" s="92"/>
      <c r="AU323" s="92"/>
      <c r="AV323" s="92"/>
      <c r="AW323" s="92"/>
      <c r="AX323" s="92"/>
      <c r="AY323" s="92"/>
      <c r="AZ323" s="92"/>
      <c r="BA323" s="92"/>
      <c r="BB323" s="92"/>
      <c r="BC323" s="92"/>
      <c r="BD323" s="92"/>
      <c r="BE323" s="92"/>
      <c r="BF323" s="92"/>
      <c r="BG323" s="92"/>
      <c r="BH323" s="92"/>
      <c r="BI323" s="92"/>
    </row>
    <row r="324" ht="9.75" customHeight="1">
      <c r="A324" s="92"/>
      <c r="B324" s="92"/>
      <c r="C324" s="92"/>
      <c r="D324" s="92"/>
      <c r="E324" s="92"/>
      <c r="F324" s="92"/>
      <c r="G324" s="92"/>
      <c r="H324" s="92"/>
      <c r="I324" s="92"/>
      <c r="J324" s="92"/>
      <c r="K324" s="92"/>
      <c r="L324" s="92"/>
      <c r="M324" s="92"/>
      <c r="N324" s="92"/>
      <c r="O324" s="92"/>
      <c r="P324" s="92"/>
      <c r="Q324" s="92"/>
      <c r="R324" s="92"/>
      <c r="S324" s="92"/>
      <c r="T324" s="92"/>
      <c r="U324" s="92"/>
      <c r="V324" s="92"/>
      <c r="W324" s="92"/>
      <c r="X324" s="92"/>
      <c r="Y324" s="92"/>
      <c r="Z324" s="92"/>
      <c r="AA324" s="92"/>
      <c r="AB324" s="92"/>
      <c r="AC324" s="92"/>
      <c r="AD324" s="92"/>
      <c r="AE324" s="92"/>
      <c r="AF324" s="92"/>
      <c r="AG324" s="92"/>
      <c r="AH324" s="92"/>
      <c r="AI324" s="92"/>
      <c r="AJ324" s="92"/>
      <c r="AK324" s="92"/>
      <c r="AL324" s="92"/>
      <c r="AM324" s="92"/>
      <c r="AN324" s="92"/>
      <c r="AO324" s="92"/>
      <c r="AP324" s="92"/>
      <c r="AQ324" s="92"/>
      <c r="AR324" s="92"/>
      <c r="AS324" s="92"/>
      <c r="AT324" s="92"/>
      <c r="AU324" s="92"/>
      <c r="AV324" s="92"/>
      <c r="AW324" s="92"/>
      <c r="AX324" s="92"/>
      <c r="AY324" s="92"/>
      <c r="AZ324" s="92"/>
      <c r="BA324" s="92"/>
      <c r="BB324" s="92"/>
      <c r="BC324" s="92"/>
      <c r="BD324" s="92"/>
      <c r="BE324" s="92"/>
      <c r="BF324" s="92"/>
      <c r="BG324" s="92"/>
      <c r="BH324" s="92"/>
      <c r="BI324" s="92"/>
    </row>
    <row r="325" ht="9.75" customHeight="1">
      <c r="A325" s="92"/>
      <c r="B325" s="92"/>
      <c r="C325" s="92"/>
      <c r="D325" s="92"/>
      <c r="E325" s="92"/>
      <c r="F325" s="92"/>
      <c r="G325" s="92"/>
      <c r="H325" s="92"/>
      <c r="I325" s="92"/>
      <c r="J325" s="92"/>
      <c r="K325" s="92"/>
      <c r="L325" s="92"/>
      <c r="M325" s="92"/>
      <c r="N325" s="92"/>
      <c r="O325" s="92"/>
      <c r="P325" s="92"/>
      <c r="Q325" s="92"/>
      <c r="R325" s="92"/>
      <c r="S325" s="92"/>
      <c r="T325" s="92"/>
      <c r="U325" s="92"/>
      <c r="V325" s="92"/>
      <c r="W325" s="92"/>
      <c r="X325" s="92"/>
      <c r="Y325" s="92"/>
      <c r="Z325" s="92"/>
      <c r="AA325" s="92"/>
      <c r="AB325" s="92"/>
      <c r="AC325" s="92"/>
      <c r="AD325" s="92"/>
      <c r="AE325" s="92"/>
      <c r="AF325" s="92"/>
      <c r="AG325" s="92"/>
      <c r="AH325" s="92"/>
      <c r="AI325" s="92"/>
      <c r="AJ325" s="92"/>
      <c r="AK325" s="92"/>
      <c r="AL325" s="92"/>
      <c r="AM325" s="92"/>
      <c r="AN325" s="92"/>
      <c r="AO325" s="92"/>
      <c r="AP325" s="92"/>
      <c r="AQ325" s="92"/>
      <c r="AR325" s="92"/>
      <c r="AS325" s="92"/>
      <c r="AT325" s="92"/>
      <c r="AU325" s="92"/>
      <c r="AV325" s="92"/>
      <c r="AW325" s="92"/>
      <c r="AX325" s="92"/>
      <c r="AY325" s="92"/>
      <c r="AZ325" s="92"/>
      <c r="BA325" s="92"/>
      <c r="BB325" s="92"/>
      <c r="BC325" s="92"/>
      <c r="BD325" s="92"/>
      <c r="BE325" s="92"/>
      <c r="BF325" s="92"/>
      <c r="BG325" s="92"/>
      <c r="BH325" s="92"/>
      <c r="BI325" s="92"/>
    </row>
    <row r="326" ht="9.75" customHeight="1">
      <c r="A326" s="92"/>
      <c r="B326" s="92"/>
      <c r="C326" s="92"/>
      <c r="D326" s="92"/>
      <c r="E326" s="92"/>
      <c r="F326" s="92"/>
      <c r="G326" s="92"/>
      <c r="H326" s="92"/>
      <c r="I326" s="92"/>
      <c r="J326" s="92"/>
      <c r="K326" s="92"/>
      <c r="L326" s="92"/>
      <c r="M326" s="92"/>
      <c r="N326" s="92"/>
      <c r="O326" s="92"/>
      <c r="P326" s="92"/>
      <c r="Q326" s="92"/>
      <c r="R326" s="92"/>
      <c r="S326" s="92"/>
      <c r="T326" s="92"/>
      <c r="U326" s="92"/>
      <c r="V326" s="92"/>
      <c r="W326" s="92"/>
      <c r="X326" s="92"/>
      <c r="Y326" s="92"/>
      <c r="Z326" s="92"/>
      <c r="AA326" s="92"/>
      <c r="AB326" s="92"/>
      <c r="AC326" s="92"/>
      <c r="AD326" s="92"/>
      <c r="AE326" s="92"/>
      <c r="AF326" s="92"/>
      <c r="AG326" s="92"/>
      <c r="AH326" s="92"/>
      <c r="AI326" s="92"/>
      <c r="AJ326" s="92"/>
      <c r="AK326" s="92"/>
      <c r="AL326" s="92"/>
      <c r="AM326" s="92"/>
      <c r="AN326" s="92"/>
      <c r="AO326" s="92"/>
      <c r="AP326" s="92"/>
      <c r="AQ326" s="92"/>
      <c r="AR326" s="92"/>
      <c r="AS326" s="92"/>
      <c r="AT326" s="92"/>
      <c r="AU326" s="92"/>
      <c r="AV326" s="92"/>
      <c r="AW326" s="92"/>
      <c r="AX326" s="92"/>
      <c r="AY326" s="92"/>
      <c r="AZ326" s="92"/>
      <c r="BA326" s="92"/>
      <c r="BB326" s="92"/>
      <c r="BC326" s="92"/>
      <c r="BD326" s="92"/>
      <c r="BE326" s="92"/>
      <c r="BF326" s="92"/>
      <c r="BG326" s="92"/>
      <c r="BH326" s="92"/>
      <c r="BI326" s="92"/>
    </row>
    <row r="327" ht="9.75" customHeight="1">
      <c r="A327" s="92"/>
      <c r="B327" s="92"/>
      <c r="C327" s="92"/>
      <c r="D327" s="92"/>
      <c r="E327" s="92"/>
      <c r="F327" s="92"/>
      <c r="G327" s="92"/>
      <c r="H327" s="92"/>
      <c r="I327" s="92"/>
      <c r="J327" s="92"/>
      <c r="K327" s="92"/>
      <c r="L327" s="92"/>
      <c r="M327" s="92"/>
      <c r="N327" s="92"/>
      <c r="O327" s="92"/>
      <c r="P327" s="92"/>
      <c r="Q327" s="92"/>
      <c r="R327" s="92"/>
      <c r="S327" s="92"/>
      <c r="T327" s="92"/>
      <c r="U327" s="92"/>
      <c r="V327" s="92"/>
      <c r="W327" s="92"/>
      <c r="X327" s="92"/>
      <c r="Y327" s="92"/>
      <c r="Z327" s="92"/>
      <c r="AA327" s="92"/>
      <c r="AB327" s="92"/>
      <c r="AC327" s="92"/>
      <c r="AD327" s="92"/>
      <c r="AE327" s="92"/>
      <c r="AF327" s="92"/>
      <c r="AG327" s="92"/>
      <c r="AH327" s="92"/>
      <c r="AI327" s="92"/>
      <c r="AJ327" s="92"/>
      <c r="AK327" s="92"/>
      <c r="AL327" s="92"/>
      <c r="AM327" s="92"/>
      <c r="AN327" s="92"/>
      <c r="AO327" s="92"/>
      <c r="AP327" s="92"/>
      <c r="AQ327" s="92"/>
      <c r="AR327" s="92"/>
      <c r="AS327" s="92"/>
      <c r="AT327" s="92"/>
      <c r="AU327" s="92"/>
      <c r="AV327" s="92"/>
      <c r="AW327" s="92"/>
      <c r="AX327" s="92"/>
      <c r="AY327" s="92"/>
      <c r="AZ327" s="92"/>
      <c r="BA327" s="92"/>
      <c r="BB327" s="92"/>
      <c r="BC327" s="92"/>
      <c r="BD327" s="92"/>
      <c r="BE327" s="92"/>
      <c r="BF327" s="92"/>
      <c r="BG327" s="92"/>
      <c r="BH327" s="92"/>
      <c r="BI327" s="92"/>
    </row>
    <row r="328" ht="9.75" customHeight="1">
      <c r="A328" s="92"/>
      <c r="B328" s="92"/>
      <c r="C328" s="92"/>
      <c r="D328" s="92"/>
      <c r="E328" s="92"/>
      <c r="F328" s="92"/>
      <c r="G328" s="92"/>
      <c r="H328" s="92"/>
      <c r="I328" s="92"/>
      <c r="J328" s="92"/>
      <c r="K328" s="92"/>
      <c r="L328" s="92"/>
      <c r="M328" s="92"/>
      <c r="N328" s="92"/>
      <c r="O328" s="92"/>
      <c r="P328" s="92"/>
      <c r="Q328" s="92"/>
      <c r="R328" s="92"/>
      <c r="S328" s="92"/>
      <c r="T328" s="92"/>
      <c r="U328" s="92"/>
      <c r="V328" s="92"/>
      <c r="W328" s="92"/>
      <c r="X328" s="92"/>
      <c r="Y328" s="92"/>
      <c r="Z328" s="92"/>
      <c r="AA328" s="92"/>
      <c r="AB328" s="92"/>
      <c r="AC328" s="92"/>
      <c r="AD328" s="92"/>
      <c r="AE328" s="92"/>
      <c r="AF328" s="92"/>
      <c r="AG328" s="92"/>
      <c r="AH328" s="92"/>
      <c r="AI328" s="92"/>
      <c r="AJ328" s="92"/>
      <c r="AK328" s="92"/>
      <c r="AL328" s="92"/>
      <c r="AM328" s="92"/>
      <c r="AN328" s="92"/>
      <c r="AO328" s="92"/>
      <c r="AP328" s="92"/>
      <c r="AQ328" s="92"/>
      <c r="AR328" s="92"/>
      <c r="AS328" s="92"/>
      <c r="AT328" s="92"/>
      <c r="AU328" s="92"/>
      <c r="AV328" s="92"/>
      <c r="AW328" s="92"/>
      <c r="AX328" s="92"/>
      <c r="AY328" s="92"/>
      <c r="AZ328" s="92"/>
      <c r="BA328" s="92"/>
      <c r="BB328" s="92"/>
      <c r="BC328" s="92"/>
      <c r="BD328" s="92"/>
      <c r="BE328" s="92"/>
      <c r="BF328" s="92"/>
      <c r="BG328" s="92"/>
      <c r="BH328" s="92"/>
      <c r="BI328" s="92"/>
    </row>
    <row r="329" ht="9.75" customHeight="1">
      <c r="A329" s="92"/>
      <c r="B329" s="92"/>
      <c r="C329" s="92"/>
      <c r="D329" s="92"/>
      <c r="E329" s="92"/>
      <c r="F329" s="92"/>
      <c r="G329" s="92"/>
      <c r="H329" s="92"/>
      <c r="I329" s="92"/>
      <c r="J329" s="92"/>
      <c r="K329" s="92"/>
      <c r="L329" s="92"/>
      <c r="M329" s="92"/>
      <c r="N329" s="92"/>
      <c r="O329" s="92"/>
      <c r="P329" s="92"/>
      <c r="Q329" s="92"/>
      <c r="R329" s="92"/>
      <c r="S329" s="92"/>
      <c r="T329" s="92"/>
      <c r="U329" s="92"/>
      <c r="V329" s="92"/>
      <c r="W329" s="92"/>
      <c r="X329" s="92"/>
      <c r="Y329" s="92"/>
      <c r="Z329" s="92"/>
      <c r="AA329" s="92"/>
      <c r="AB329" s="92"/>
      <c r="AC329" s="92"/>
      <c r="AD329" s="92"/>
      <c r="AE329" s="92"/>
      <c r="AF329" s="92"/>
      <c r="AG329" s="92"/>
      <c r="AH329" s="92"/>
      <c r="AI329" s="92"/>
      <c r="AJ329" s="92"/>
      <c r="AK329" s="92"/>
      <c r="AL329" s="92"/>
      <c r="AM329" s="92"/>
      <c r="AN329" s="92"/>
      <c r="AO329" s="92"/>
      <c r="AP329" s="92"/>
      <c r="AQ329" s="92"/>
      <c r="AR329" s="92"/>
      <c r="AS329" s="92"/>
      <c r="AT329" s="92"/>
      <c r="AU329" s="92"/>
      <c r="AV329" s="92"/>
      <c r="AW329" s="92"/>
      <c r="AX329" s="92"/>
      <c r="AY329" s="92"/>
      <c r="AZ329" s="92"/>
      <c r="BA329" s="92"/>
      <c r="BB329" s="92"/>
      <c r="BC329" s="92"/>
      <c r="BD329" s="92"/>
      <c r="BE329" s="92"/>
      <c r="BF329" s="92"/>
      <c r="BG329" s="92"/>
      <c r="BH329" s="92"/>
      <c r="BI329" s="92"/>
    </row>
    <row r="330" ht="9.75" customHeight="1">
      <c r="A330" s="92"/>
      <c r="B330" s="92"/>
      <c r="C330" s="92"/>
      <c r="D330" s="92"/>
      <c r="E330" s="92"/>
      <c r="F330" s="92"/>
      <c r="G330" s="92"/>
      <c r="H330" s="92"/>
      <c r="I330" s="92"/>
      <c r="J330" s="92"/>
      <c r="K330" s="92"/>
      <c r="L330" s="92"/>
      <c r="M330" s="92"/>
      <c r="N330" s="92"/>
      <c r="O330" s="92"/>
      <c r="P330" s="92"/>
      <c r="Q330" s="92"/>
      <c r="R330" s="92"/>
      <c r="S330" s="92"/>
      <c r="T330" s="92"/>
      <c r="U330" s="92"/>
      <c r="V330" s="92"/>
      <c r="W330" s="92"/>
      <c r="X330" s="92"/>
      <c r="Y330" s="92"/>
      <c r="Z330" s="92"/>
      <c r="AA330" s="92"/>
      <c r="AB330" s="92"/>
      <c r="AC330" s="92"/>
      <c r="AD330" s="92"/>
      <c r="AE330" s="92"/>
      <c r="AF330" s="92"/>
      <c r="AG330" s="92"/>
      <c r="AH330" s="92"/>
      <c r="AI330" s="92"/>
      <c r="AJ330" s="92"/>
      <c r="AK330" s="92"/>
      <c r="AL330" s="92"/>
      <c r="AM330" s="92"/>
      <c r="AN330" s="92"/>
      <c r="AO330" s="92"/>
      <c r="AP330" s="92"/>
      <c r="AQ330" s="92"/>
      <c r="AR330" s="92"/>
      <c r="AS330" s="92"/>
      <c r="AT330" s="92"/>
      <c r="AU330" s="92"/>
      <c r="AV330" s="92"/>
      <c r="AW330" s="92"/>
      <c r="AX330" s="92"/>
      <c r="AY330" s="92"/>
      <c r="AZ330" s="92"/>
      <c r="BA330" s="92"/>
      <c r="BB330" s="92"/>
      <c r="BC330" s="92"/>
      <c r="BD330" s="92"/>
      <c r="BE330" s="92"/>
      <c r="BF330" s="92"/>
      <c r="BG330" s="92"/>
      <c r="BH330" s="92"/>
      <c r="BI330" s="92"/>
    </row>
    <row r="331" ht="9.75" customHeight="1">
      <c r="A331" s="92"/>
      <c r="B331" s="92"/>
      <c r="C331" s="92"/>
      <c r="D331" s="92"/>
      <c r="E331" s="92"/>
      <c r="F331" s="92"/>
      <c r="G331" s="92"/>
      <c r="H331" s="92"/>
      <c r="I331" s="92"/>
      <c r="J331" s="92"/>
      <c r="K331" s="92"/>
      <c r="L331" s="92"/>
      <c r="M331" s="92"/>
      <c r="N331" s="92"/>
      <c r="O331" s="92"/>
      <c r="P331" s="92"/>
      <c r="Q331" s="92"/>
      <c r="R331" s="92"/>
      <c r="S331" s="92"/>
      <c r="T331" s="92"/>
      <c r="U331" s="92"/>
      <c r="V331" s="92"/>
      <c r="W331" s="92"/>
      <c r="X331" s="92"/>
      <c r="Y331" s="92"/>
      <c r="Z331" s="92"/>
      <c r="AA331" s="92"/>
      <c r="AB331" s="92"/>
      <c r="AC331" s="92"/>
      <c r="AD331" s="92"/>
      <c r="AE331" s="92"/>
      <c r="AF331" s="92"/>
      <c r="AG331" s="92"/>
      <c r="AH331" s="92"/>
      <c r="AI331" s="92"/>
      <c r="AJ331" s="92"/>
      <c r="AK331" s="92"/>
      <c r="AL331" s="92"/>
      <c r="AM331" s="92"/>
      <c r="AN331" s="92"/>
      <c r="AO331" s="92"/>
      <c r="AP331" s="92"/>
      <c r="AQ331" s="92"/>
      <c r="AR331" s="92"/>
      <c r="AS331" s="92"/>
      <c r="AT331" s="92"/>
      <c r="AU331" s="92"/>
      <c r="AV331" s="92"/>
      <c r="AW331" s="92"/>
      <c r="AX331" s="92"/>
      <c r="AY331" s="92"/>
      <c r="AZ331" s="92"/>
      <c r="BA331" s="92"/>
      <c r="BB331" s="92"/>
      <c r="BC331" s="92"/>
      <c r="BD331" s="92"/>
      <c r="BE331" s="92"/>
      <c r="BF331" s="92"/>
      <c r="BG331" s="92"/>
      <c r="BH331" s="92"/>
      <c r="BI331" s="92"/>
    </row>
    <row r="332" ht="9.75" customHeight="1">
      <c r="A332" s="92"/>
      <c r="B332" s="92"/>
      <c r="C332" s="92"/>
      <c r="D332" s="92"/>
      <c r="E332" s="92"/>
      <c r="F332" s="92"/>
      <c r="G332" s="92"/>
      <c r="H332" s="92"/>
      <c r="I332" s="92"/>
      <c r="J332" s="92"/>
      <c r="K332" s="92"/>
      <c r="L332" s="92"/>
      <c r="M332" s="92"/>
      <c r="N332" s="92"/>
      <c r="O332" s="92"/>
      <c r="P332" s="92"/>
      <c r="Q332" s="92"/>
      <c r="R332" s="92"/>
      <c r="S332" s="92"/>
      <c r="T332" s="92"/>
      <c r="U332" s="92"/>
      <c r="V332" s="92"/>
      <c r="W332" s="92"/>
      <c r="X332" s="92"/>
      <c r="Y332" s="92"/>
      <c r="Z332" s="92"/>
      <c r="AA332" s="92"/>
      <c r="AB332" s="92"/>
      <c r="AC332" s="92"/>
      <c r="AD332" s="92"/>
      <c r="AE332" s="92"/>
      <c r="AF332" s="92"/>
      <c r="AG332" s="92"/>
      <c r="AH332" s="92"/>
      <c r="AI332" s="92"/>
      <c r="AJ332" s="92"/>
      <c r="AK332" s="92"/>
      <c r="AL332" s="92"/>
      <c r="AM332" s="92"/>
      <c r="AN332" s="92"/>
      <c r="AO332" s="92"/>
      <c r="AP332" s="92"/>
      <c r="AQ332" s="92"/>
      <c r="AR332" s="92"/>
      <c r="AS332" s="92"/>
      <c r="AT332" s="92"/>
      <c r="AU332" s="92"/>
      <c r="AV332" s="92"/>
      <c r="AW332" s="92"/>
      <c r="AX332" s="92"/>
      <c r="AY332" s="92"/>
      <c r="AZ332" s="92"/>
      <c r="BA332" s="92"/>
      <c r="BB332" s="92"/>
      <c r="BC332" s="92"/>
      <c r="BD332" s="92"/>
      <c r="BE332" s="92"/>
      <c r="BF332" s="92"/>
      <c r="BG332" s="92"/>
      <c r="BH332" s="92"/>
      <c r="BI332" s="92"/>
    </row>
    <row r="333" ht="9.75" customHeight="1">
      <c r="A333" s="92"/>
      <c r="B333" s="92"/>
      <c r="C333" s="92"/>
      <c r="D333" s="92"/>
      <c r="E333" s="92"/>
      <c r="F333" s="92"/>
      <c r="G333" s="92"/>
      <c r="H333" s="92"/>
      <c r="I333" s="92"/>
      <c r="J333" s="92"/>
      <c r="K333" s="92"/>
      <c r="L333" s="92"/>
      <c r="M333" s="92"/>
      <c r="N333" s="92"/>
      <c r="O333" s="92"/>
      <c r="P333" s="92"/>
      <c r="Q333" s="92"/>
      <c r="R333" s="92"/>
      <c r="S333" s="92"/>
      <c r="T333" s="92"/>
      <c r="U333" s="92"/>
      <c r="V333" s="92"/>
      <c r="W333" s="92"/>
      <c r="X333" s="92"/>
      <c r="Y333" s="92"/>
      <c r="Z333" s="92"/>
      <c r="AA333" s="92"/>
      <c r="AB333" s="92"/>
      <c r="AC333" s="92"/>
      <c r="AD333" s="92"/>
      <c r="AE333" s="92"/>
      <c r="AF333" s="92"/>
      <c r="AG333" s="92"/>
      <c r="AH333" s="92"/>
      <c r="AI333" s="92"/>
      <c r="AJ333" s="92"/>
      <c r="AK333" s="92"/>
      <c r="AL333" s="92"/>
      <c r="AM333" s="92"/>
      <c r="AN333" s="92"/>
      <c r="AO333" s="92"/>
      <c r="AP333" s="92"/>
      <c r="AQ333" s="92"/>
      <c r="AR333" s="92"/>
      <c r="AS333" s="92"/>
      <c r="AT333" s="92"/>
      <c r="AU333" s="92"/>
      <c r="AV333" s="92"/>
      <c r="AW333" s="92"/>
      <c r="AX333" s="92"/>
      <c r="AY333" s="92"/>
      <c r="AZ333" s="92"/>
      <c r="BA333" s="92"/>
      <c r="BB333" s="92"/>
      <c r="BC333" s="92"/>
      <c r="BD333" s="92"/>
      <c r="BE333" s="92"/>
      <c r="BF333" s="92"/>
      <c r="BG333" s="92"/>
      <c r="BH333" s="92"/>
      <c r="BI333" s="92"/>
    </row>
    <row r="334" ht="9.75" customHeight="1">
      <c r="A334" s="92"/>
      <c r="B334" s="92"/>
      <c r="C334" s="92"/>
      <c r="D334" s="92"/>
      <c r="E334" s="92"/>
      <c r="F334" s="92"/>
      <c r="G334" s="92"/>
      <c r="H334" s="92"/>
      <c r="I334" s="92"/>
      <c r="J334" s="92"/>
      <c r="K334" s="92"/>
      <c r="L334" s="92"/>
      <c r="M334" s="92"/>
      <c r="N334" s="92"/>
      <c r="O334" s="92"/>
      <c r="P334" s="92"/>
      <c r="Q334" s="92"/>
      <c r="R334" s="92"/>
      <c r="S334" s="92"/>
      <c r="T334" s="92"/>
      <c r="U334" s="92"/>
      <c r="V334" s="92"/>
      <c r="W334" s="92"/>
      <c r="X334" s="92"/>
      <c r="Y334" s="92"/>
      <c r="Z334" s="92"/>
      <c r="AA334" s="92"/>
      <c r="AB334" s="92"/>
      <c r="AC334" s="92"/>
      <c r="AD334" s="92"/>
      <c r="AE334" s="92"/>
      <c r="AF334" s="92"/>
      <c r="AG334" s="92"/>
      <c r="AH334" s="92"/>
      <c r="AI334" s="92"/>
      <c r="AJ334" s="92"/>
      <c r="AK334" s="92"/>
      <c r="AL334" s="92"/>
      <c r="AM334" s="92"/>
      <c r="AN334" s="92"/>
      <c r="AO334" s="92"/>
      <c r="AP334" s="92"/>
      <c r="AQ334" s="92"/>
      <c r="AR334" s="92"/>
      <c r="AS334" s="92"/>
      <c r="AT334" s="92"/>
      <c r="AU334" s="92"/>
      <c r="AV334" s="92"/>
      <c r="AW334" s="92"/>
      <c r="AX334" s="92"/>
      <c r="AY334" s="92"/>
      <c r="AZ334" s="92"/>
      <c r="BA334" s="92"/>
      <c r="BB334" s="92"/>
      <c r="BC334" s="92"/>
      <c r="BD334" s="92"/>
      <c r="BE334" s="92"/>
      <c r="BF334" s="92"/>
      <c r="BG334" s="92"/>
      <c r="BH334" s="92"/>
      <c r="BI334" s="92"/>
    </row>
    <row r="335" ht="9.75" customHeight="1">
      <c r="A335" s="92"/>
      <c r="B335" s="92"/>
      <c r="C335" s="92"/>
      <c r="D335" s="92"/>
      <c r="E335" s="92"/>
      <c r="F335" s="92"/>
      <c r="G335" s="92"/>
      <c r="H335" s="92"/>
      <c r="I335" s="92"/>
      <c r="J335" s="92"/>
      <c r="K335" s="92"/>
      <c r="L335" s="92"/>
      <c r="M335" s="92"/>
      <c r="N335" s="92"/>
      <c r="O335" s="92"/>
      <c r="P335" s="92"/>
      <c r="Q335" s="92"/>
      <c r="R335" s="92"/>
      <c r="S335" s="92"/>
      <c r="T335" s="92"/>
      <c r="U335" s="92"/>
      <c r="V335" s="92"/>
      <c r="W335" s="92"/>
      <c r="X335" s="92"/>
      <c r="Y335" s="92"/>
      <c r="Z335" s="92"/>
      <c r="AA335" s="92"/>
      <c r="AB335" s="92"/>
      <c r="AC335" s="92"/>
      <c r="AD335" s="92"/>
      <c r="AE335" s="92"/>
      <c r="AF335" s="92"/>
      <c r="AG335" s="92"/>
      <c r="AH335" s="92"/>
      <c r="AI335" s="92"/>
      <c r="AJ335" s="92"/>
      <c r="AK335" s="92"/>
      <c r="AL335" s="92"/>
      <c r="AM335" s="92"/>
      <c r="AN335" s="92"/>
      <c r="AO335" s="92"/>
      <c r="AP335" s="92"/>
      <c r="AQ335" s="92"/>
      <c r="AR335" s="92"/>
      <c r="AS335" s="92"/>
      <c r="AT335" s="92"/>
      <c r="AU335" s="92"/>
      <c r="AV335" s="92"/>
      <c r="AW335" s="92"/>
      <c r="AX335" s="92"/>
      <c r="AY335" s="92"/>
      <c r="AZ335" s="92"/>
      <c r="BA335" s="92"/>
      <c r="BB335" s="92"/>
      <c r="BC335" s="92"/>
      <c r="BD335" s="92"/>
      <c r="BE335" s="92"/>
      <c r="BF335" s="92"/>
      <c r="BG335" s="92"/>
      <c r="BH335" s="92"/>
      <c r="BI335" s="92"/>
    </row>
    <row r="336" ht="9.75" customHeight="1">
      <c r="A336" s="92"/>
      <c r="B336" s="92"/>
      <c r="C336" s="92"/>
      <c r="D336" s="92"/>
      <c r="E336" s="92"/>
      <c r="F336" s="92"/>
      <c r="G336" s="92"/>
      <c r="H336" s="92"/>
      <c r="I336" s="92"/>
      <c r="J336" s="92"/>
      <c r="K336" s="92"/>
      <c r="L336" s="92"/>
      <c r="M336" s="92"/>
      <c r="N336" s="92"/>
      <c r="O336" s="92"/>
      <c r="P336" s="92"/>
      <c r="Q336" s="92"/>
      <c r="R336" s="92"/>
      <c r="S336" s="92"/>
      <c r="T336" s="92"/>
      <c r="U336" s="92"/>
      <c r="V336" s="92"/>
      <c r="W336" s="92"/>
      <c r="X336" s="92"/>
      <c r="Y336" s="92"/>
      <c r="Z336" s="92"/>
      <c r="AA336" s="92"/>
      <c r="AB336" s="92"/>
      <c r="AC336" s="92"/>
      <c r="AD336" s="92"/>
      <c r="AE336" s="92"/>
      <c r="AF336" s="92"/>
      <c r="AG336" s="92"/>
      <c r="AH336" s="92"/>
      <c r="AI336" s="92"/>
      <c r="AJ336" s="92"/>
      <c r="AK336" s="92"/>
      <c r="AL336" s="92"/>
      <c r="AM336" s="92"/>
      <c r="AN336" s="92"/>
      <c r="AO336" s="92"/>
      <c r="AP336" s="92"/>
      <c r="AQ336" s="92"/>
      <c r="AR336" s="92"/>
      <c r="AS336" s="92"/>
      <c r="AT336" s="92"/>
      <c r="AU336" s="92"/>
      <c r="AV336" s="92"/>
      <c r="AW336" s="92"/>
      <c r="AX336" s="92"/>
      <c r="AY336" s="92"/>
      <c r="AZ336" s="92"/>
      <c r="BA336" s="92"/>
      <c r="BB336" s="92"/>
      <c r="BC336" s="92"/>
      <c r="BD336" s="92"/>
      <c r="BE336" s="92"/>
      <c r="BF336" s="92"/>
      <c r="BG336" s="92"/>
      <c r="BH336" s="92"/>
      <c r="BI336" s="92"/>
    </row>
    <row r="337" ht="9.75" customHeight="1">
      <c r="A337" s="92"/>
      <c r="B337" s="92"/>
      <c r="C337" s="92"/>
      <c r="D337" s="92"/>
      <c r="E337" s="92"/>
      <c r="F337" s="92"/>
      <c r="G337" s="92"/>
      <c r="H337" s="92"/>
      <c r="I337" s="92"/>
      <c r="J337" s="92"/>
      <c r="K337" s="92"/>
      <c r="L337" s="92"/>
      <c r="M337" s="92"/>
      <c r="N337" s="92"/>
      <c r="O337" s="92"/>
      <c r="P337" s="92"/>
      <c r="Q337" s="92"/>
      <c r="R337" s="92"/>
      <c r="S337" s="92"/>
      <c r="T337" s="92"/>
      <c r="U337" s="92"/>
      <c r="V337" s="92"/>
      <c r="W337" s="92"/>
      <c r="X337" s="92"/>
      <c r="Y337" s="92"/>
      <c r="Z337" s="92"/>
      <c r="AA337" s="92"/>
      <c r="AB337" s="92"/>
      <c r="AC337" s="92"/>
      <c r="AD337" s="92"/>
      <c r="AE337" s="92"/>
      <c r="AF337" s="92"/>
      <c r="AG337" s="92"/>
      <c r="AH337" s="92"/>
      <c r="AI337" s="92"/>
      <c r="AJ337" s="92"/>
      <c r="AK337" s="92"/>
      <c r="AL337" s="92"/>
      <c r="AM337" s="92"/>
      <c r="AN337" s="92"/>
      <c r="AO337" s="92"/>
      <c r="AP337" s="92"/>
      <c r="AQ337" s="92"/>
      <c r="AR337" s="92"/>
      <c r="AS337" s="92"/>
      <c r="AT337" s="92"/>
      <c r="AU337" s="92"/>
      <c r="AV337" s="92"/>
      <c r="AW337" s="92"/>
      <c r="AX337" s="92"/>
      <c r="AY337" s="92"/>
      <c r="AZ337" s="92"/>
      <c r="BA337" s="92"/>
      <c r="BB337" s="92"/>
      <c r="BC337" s="92"/>
      <c r="BD337" s="92"/>
      <c r="BE337" s="92"/>
      <c r="BF337" s="92"/>
      <c r="BG337" s="92"/>
      <c r="BH337" s="92"/>
      <c r="BI337" s="92"/>
    </row>
    <row r="338" ht="9.75" customHeight="1">
      <c r="A338" s="92"/>
      <c r="B338" s="92"/>
      <c r="C338" s="92"/>
      <c r="D338" s="92"/>
      <c r="E338" s="92"/>
      <c r="F338" s="92"/>
      <c r="G338" s="92"/>
      <c r="H338" s="92"/>
      <c r="I338" s="92"/>
      <c r="J338" s="92"/>
      <c r="K338" s="92"/>
      <c r="L338" s="92"/>
      <c r="M338" s="92"/>
      <c r="N338" s="92"/>
      <c r="O338" s="92"/>
      <c r="P338" s="92"/>
      <c r="Q338" s="92"/>
      <c r="R338" s="92"/>
      <c r="S338" s="92"/>
      <c r="T338" s="92"/>
      <c r="U338" s="92"/>
      <c r="V338" s="92"/>
      <c r="W338" s="92"/>
      <c r="X338" s="92"/>
      <c r="Y338" s="92"/>
      <c r="Z338" s="92"/>
      <c r="AA338" s="92"/>
      <c r="AB338" s="92"/>
      <c r="AC338" s="92"/>
      <c r="AD338" s="92"/>
      <c r="AE338" s="92"/>
      <c r="AF338" s="92"/>
      <c r="AG338" s="92"/>
      <c r="AH338" s="92"/>
      <c r="AI338" s="92"/>
      <c r="AJ338" s="92"/>
      <c r="AK338" s="92"/>
      <c r="AL338" s="92"/>
      <c r="AM338" s="92"/>
      <c r="AN338" s="92"/>
      <c r="AO338" s="92"/>
      <c r="AP338" s="92"/>
      <c r="AQ338" s="92"/>
      <c r="AR338" s="92"/>
      <c r="AS338" s="92"/>
      <c r="AT338" s="92"/>
      <c r="AU338" s="92"/>
      <c r="AV338" s="92"/>
      <c r="AW338" s="92"/>
      <c r="AX338" s="92"/>
      <c r="AY338" s="92"/>
      <c r="AZ338" s="92"/>
      <c r="BA338" s="92"/>
      <c r="BB338" s="92"/>
      <c r="BC338" s="92"/>
      <c r="BD338" s="92"/>
      <c r="BE338" s="92"/>
      <c r="BF338" s="92"/>
      <c r="BG338" s="92"/>
      <c r="BH338" s="92"/>
      <c r="BI338" s="92"/>
    </row>
    <row r="339" ht="9.75" customHeight="1">
      <c r="A339" s="92"/>
      <c r="B339" s="92"/>
      <c r="C339" s="92"/>
      <c r="D339" s="92"/>
      <c r="E339" s="92"/>
      <c r="F339" s="92"/>
      <c r="G339" s="92"/>
      <c r="H339" s="92"/>
      <c r="I339" s="92"/>
      <c r="J339" s="92"/>
      <c r="K339" s="92"/>
      <c r="L339" s="92"/>
      <c r="M339" s="92"/>
      <c r="N339" s="92"/>
      <c r="O339" s="92"/>
      <c r="P339" s="92"/>
      <c r="Q339" s="92"/>
      <c r="R339" s="92"/>
      <c r="S339" s="92"/>
      <c r="T339" s="92"/>
      <c r="U339" s="92"/>
      <c r="V339" s="92"/>
      <c r="W339" s="92"/>
      <c r="X339" s="92"/>
      <c r="Y339" s="92"/>
      <c r="Z339" s="92"/>
      <c r="AA339" s="92"/>
      <c r="AB339" s="92"/>
      <c r="AC339" s="92"/>
      <c r="AD339" s="92"/>
      <c r="AE339" s="92"/>
      <c r="AF339" s="92"/>
      <c r="AG339" s="92"/>
      <c r="AH339" s="92"/>
      <c r="AI339" s="92"/>
      <c r="AJ339" s="92"/>
      <c r="AK339" s="92"/>
      <c r="AL339" s="92"/>
      <c r="AM339" s="92"/>
      <c r="AN339" s="92"/>
      <c r="AO339" s="92"/>
      <c r="AP339" s="92"/>
      <c r="AQ339" s="92"/>
      <c r="AR339" s="92"/>
      <c r="AS339" s="92"/>
      <c r="AT339" s="92"/>
      <c r="AU339" s="92"/>
      <c r="AV339" s="92"/>
      <c r="AW339" s="92"/>
      <c r="AX339" s="92"/>
      <c r="AY339" s="92"/>
      <c r="AZ339" s="92"/>
      <c r="BA339" s="92"/>
      <c r="BB339" s="92"/>
      <c r="BC339" s="92"/>
      <c r="BD339" s="92"/>
      <c r="BE339" s="92"/>
      <c r="BF339" s="92"/>
      <c r="BG339" s="92"/>
      <c r="BH339" s="92"/>
      <c r="BI339" s="92"/>
    </row>
    <row r="340" ht="9.75" customHeight="1">
      <c r="A340" s="92"/>
      <c r="B340" s="92"/>
      <c r="C340" s="92"/>
      <c r="D340" s="92"/>
      <c r="E340" s="92"/>
      <c r="F340" s="92"/>
      <c r="G340" s="92"/>
      <c r="H340" s="92"/>
      <c r="I340" s="92"/>
      <c r="J340" s="92"/>
      <c r="K340" s="92"/>
      <c r="L340" s="92"/>
      <c r="M340" s="92"/>
      <c r="N340" s="92"/>
      <c r="O340" s="92"/>
      <c r="P340" s="92"/>
      <c r="Q340" s="92"/>
      <c r="R340" s="92"/>
      <c r="S340" s="92"/>
      <c r="T340" s="92"/>
      <c r="U340" s="92"/>
      <c r="V340" s="92"/>
      <c r="W340" s="92"/>
      <c r="X340" s="92"/>
      <c r="Y340" s="92"/>
      <c r="Z340" s="92"/>
      <c r="AA340" s="92"/>
      <c r="AB340" s="92"/>
      <c r="AC340" s="92"/>
      <c r="AD340" s="92"/>
      <c r="AE340" s="92"/>
      <c r="AF340" s="92"/>
      <c r="AG340" s="92"/>
      <c r="AH340" s="92"/>
      <c r="AI340" s="92"/>
      <c r="AJ340" s="92"/>
      <c r="AK340" s="92"/>
      <c r="AL340" s="92"/>
      <c r="AM340" s="92"/>
      <c r="AN340" s="92"/>
      <c r="AO340" s="92"/>
      <c r="AP340" s="92"/>
      <c r="AQ340" s="92"/>
      <c r="AR340" s="92"/>
      <c r="AS340" s="92"/>
      <c r="AT340" s="92"/>
      <c r="AU340" s="92"/>
      <c r="AV340" s="92"/>
      <c r="AW340" s="92"/>
      <c r="AX340" s="92"/>
      <c r="AY340" s="92"/>
      <c r="AZ340" s="92"/>
      <c r="BA340" s="92"/>
      <c r="BB340" s="92"/>
      <c r="BC340" s="92"/>
      <c r="BD340" s="92"/>
      <c r="BE340" s="92"/>
      <c r="BF340" s="92"/>
      <c r="BG340" s="92"/>
      <c r="BH340" s="92"/>
      <c r="BI340" s="92"/>
    </row>
    <row r="341" ht="9.75" customHeight="1">
      <c r="A341" s="92"/>
      <c r="B341" s="92"/>
      <c r="C341" s="92"/>
      <c r="D341" s="92"/>
      <c r="E341" s="92"/>
      <c r="F341" s="92"/>
      <c r="G341" s="92"/>
      <c r="H341" s="92"/>
      <c r="I341" s="92"/>
      <c r="J341" s="92"/>
      <c r="K341" s="92"/>
      <c r="L341" s="92"/>
      <c r="M341" s="92"/>
      <c r="N341" s="92"/>
      <c r="O341" s="92"/>
      <c r="P341" s="92"/>
      <c r="Q341" s="92"/>
      <c r="R341" s="92"/>
      <c r="S341" s="92"/>
      <c r="T341" s="92"/>
      <c r="U341" s="92"/>
      <c r="V341" s="92"/>
      <c r="W341" s="92"/>
      <c r="X341" s="92"/>
      <c r="Y341" s="92"/>
      <c r="Z341" s="92"/>
      <c r="AA341" s="92"/>
      <c r="AB341" s="92"/>
      <c r="AC341" s="92"/>
      <c r="AD341" s="92"/>
      <c r="AE341" s="92"/>
      <c r="AF341" s="92"/>
      <c r="AG341" s="92"/>
      <c r="AH341" s="92"/>
      <c r="AI341" s="92"/>
      <c r="AJ341" s="92"/>
      <c r="AK341" s="92"/>
      <c r="AL341" s="92"/>
      <c r="AM341" s="92"/>
      <c r="AN341" s="92"/>
      <c r="AO341" s="92"/>
      <c r="AP341" s="92"/>
      <c r="AQ341" s="92"/>
      <c r="AR341" s="92"/>
      <c r="AS341" s="92"/>
      <c r="AT341" s="92"/>
      <c r="AU341" s="92"/>
      <c r="AV341" s="92"/>
      <c r="AW341" s="92"/>
      <c r="AX341" s="92"/>
      <c r="AY341" s="92"/>
      <c r="AZ341" s="92"/>
      <c r="BA341" s="92"/>
      <c r="BB341" s="92"/>
      <c r="BC341" s="92"/>
      <c r="BD341" s="92"/>
      <c r="BE341" s="92"/>
      <c r="BF341" s="92"/>
      <c r="BG341" s="92"/>
      <c r="BH341" s="92"/>
      <c r="BI341" s="92"/>
    </row>
    <row r="342" ht="9.75" customHeight="1">
      <c r="A342" s="92"/>
      <c r="B342" s="92"/>
      <c r="C342" s="92"/>
      <c r="D342" s="92"/>
      <c r="E342" s="92"/>
      <c r="F342" s="92"/>
      <c r="G342" s="92"/>
      <c r="H342" s="92"/>
      <c r="I342" s="92"/>
      <c r="J342" s="92"/>
      <c r="K342" s="92"/>
      <c r="L342" s="92"/>
      <c r="M342" s="92"/>
      <c r="N342" s="92"/>
      <c r="O342" s="92"/>
      <c r="P342" s="92"/>
      <c r="Q342" s="92"/>
      <c r="R342" s="92"/>
      <c r="S342" s="92"/>
      <c r="T342" s="92"/>
      <c r="U342" s="92"/>
      <c r="V342" s="92"/>
      <c r="W342" s="92"/>
      <c r="X342" s="92"/>
      <c r="Y342" s="92"/>
      <c r="Z342" s="92"/>
      <c r="AA342" s="92"/>
      <c r="AB342" s="92"/>
      <c r="AC342" s="92"/>
      <c r="AD342" s="92"/>
      <c r="AE342" s="92"/>
      <c r="AF342" s="92"/>
      <c r="AG342" s="92"/>
      <c r="AH342" s="92"/>
      <c r="AI342" s="92"/>
      <c r="AJ342" s="92"/>
      <c r="AK342" s="92"/>
      <c r="AL342" s="92"/>
      <c r="AM342" s="92"/>
      <c r="AN342" s="92"/>
      <c r="AO342" s="92"/>
      <c r="AP342" s="92"/>
      <c r="AQ342" s="92"/>
      <c r="AR342" s="92"/>
      <c r="AS342" s="92"/>
      <c r="AT342" s="92"/>
      <c r="AU342" s="92"/>
      <c r="AV342" s="92"/>
      <c r="AW342" s="92"/>
      <c r="AX342" s="92"/>
      <c r="AY342" s="92"/>
      <c r="AZ342" s="92"/>
      <c r="BA342" s="92"/>
      <c r="BB342" s="92"/>
      <c r="BC342" s="92"/>
      <c r="BD342" s="92"/>
      <c r="BE342" s="92"/>
      <c r="BF342" s="92"/>
      <c r="BG342" s="92"/>
      <c r="BH342" s="92"/>
      <c r="BI342" s="92"/>
    </row>
    <row r="343" ht="9.75" customHeight="1">
      <c r="A343" s="92"/>
      <c r="B343" s="92"/>
      <c r="C343" s="92"/>
      <c r="D343" s="92"/>
      <c r="E343" s="92"/>
      <c r="F343" s="92"/>
      <c r="G343" s="92"/>
      <c r="H343" s="92"/>
      <c r="I343" s="92"/>
      <c r="J343" s="92"/>
      <c r="K343" s="92"/>
      <c r="L343" s="92"/>
      <c r="M343" s="92"/>
      <c r="N343" s="92"/>
      <c r="O343" s="92"/>
      <c r="P343" s="92"/>
      <c r="Q343" s="92"/>
      <c r="R343" s="92"/>
      <c r="S343" s="92"/>
      <c r="T343" s="92"/>
      <c r="U343" s="92"/>
      <c r="V343" s="92"/>
      <c r="W343" s="92"/>
      <c r="X343" s="92"/>
      <c r="Y343" s="92"/>
      <c r="Z343" s="92"/>
      <c r="AA343" s="92"/>
      <c r="AB343" s="92"/>
      <c r="AC343" s="92"/>
      <c r="AD343" s="92"/>
      <c r="AE343" s="92"/>
      <c r="AF343" s="92"/>
      <c r="AG343" s="92"/>
      <c r="AH343" s="92"/>
      <c r="AI343" s="92"/>
      <c r="AJ343" s="92"/>
      <c r="AK343" s="92"/>
      <c r="AL343" s="92"/>
      <c r="AM343" s="92"/>
      <c r="AN343" s="92"/>
      <c r="AO343" s="92"/>
      <c r="AP343" s="92"/>
      <c r="AQ343" s="92"/>
      <c r="AR343" s="92"/>
      <c r="AS343" s="92"/>
      <c r="AT343" s="92"/>
      <c r="AU343" s="92"/>
      <c r="AV343" s="92"/>
      <c r="AW343" s="92"/>
      <c r="AX343" s="92"/>
      <c r="AY343" s="92"/>
      <c r="AZ343" s="92"/>
      <c r="BA343" s="92"/>
      <c r="BB343" s="92"/>
      <c r="BC343" s="92"/>
      <c r="BD343" s="92"/>
      <c r="BE343" s="92"/>
      <c r="BF343" s="92"/>
      <c r="BG343" s="92"/>
      <c r="BH343" s="92"/>
      <c r="BI343" s="92"/>
    </row>
    <row r="344" ht="9.75" customHeight="1">
      <c r="A344" s="92"/>
      <c r="B344" s="92"/>
      <c r="C344" s="92"/>
      <c r="D344" s="92"/>
      <c r="E344" s="92"/>
      <c r="F344" s="92"/>
      <c r="G344" s="92"/>
      <c r="H344" s="92"/>
      <c r="I344" s="92"/>
      <c r="J344" s="92"/>
      <c r="K344" s="92"/>
      <c r="L344" s="92"/>
      <c r="M344" s="92"/>
      <c r="N344" s="92"/>
      <c r="O344" s="92"/>
      <c r="P344" s="92"/>
      <c r="Q344" s="92"/>
      <c r="R344" s="92"/>
      <c r="S344" s="92"/>
      <c r="T344" s="92"/>
      <c r="U344" s="92"/>
      <c r="V344" s="92"/>
      <c r="W344" s="92"/>
      <c r="X344" s="92"/>
      <c r="Y344" s="92"/>
      <c r="Z344" s="92"/>
      <c r="AA344" s="92"/>
      <c r="AB344" s="92"/>
      <c r="AC344" s="92"/>
      <c r="AD344" s="92"/>
      <c r="AE344" s="92"/>
      <c r="AF344" s="92"/>
      <c r="AG344" s="92"/>
      <c r="AH344" s="92"/>
      <c r="AI344" s="92"/>
      <c r="AJ344" s="92"/>
      <c r="AK344" s="92"/>
      <c r="AL344" s="92"/>
      <c r="AM344" s="92"/>
      <c r="AN344" s="92"/>
      <c r="AO344" s="92"/>
      <c r="AP344" s="92"/>
      <c r="AQ344" s="92"/>
      <c r="AR344" s="92"/>
      <c r="AS344" s="92"/>
      <c r="AT344" s="92"/>
      <c r="AU344" s="92"/>
      <c r="AV344" s="92"/>
      <c r="AW344" s="92"/>
      <c r="AX344" s="92"/>
      <c r="AY344" s="92"/>
      <c r="AZ344" s="92"/>
      <c r="BA344" s="92"/>
      <c r="BB344" s="92"/>
      <c r="BC344" s="92"/>
      <c r="BD344" s="92"/>
      <c r="BE344" s="92"/>
      <c r="BF344" s="92"/>
      <c r="BG344" s="92"/>
      <c r="BH344" s="92"/>
      <c r="BI344" s="92"/>
    </row>
    <row r="345" ht="9.75" customHeight="1">
      <c r="A345" s="92"/>
      <c r="B345" s="92"/>
      <c r="C345" s="92"/>
      <c r="D345" s="92"/>
      <c r="E345" s="92"/>
      <c r="F345" s="92"/>
      <c r="G345" s="92"/>
      <c r="H345" s="92"/>
      <c r="I345" s="92"/>
      <c r="J345" s="92"/>
      <c r="K345" s="92"/>
      <c r="L345" s="92"/>
      <c r="M345" s="92"/>
      <c r="N345" s="92"/>
      <c r="O345" s="92"/>
      <c r="P345" s="92"/>
      <c r="Q345" s="92"/>
      <c r="R345" s="92"/>
      <c r="S345" s="92"/>
      <c r="T345" s="92"/>
      <c r="U345" s="92"/>
      <c r="V345" s="92"/>
      <c r="W345" s="92"/>
      <c r="X345" s="92"/>
      <c r="Y345" s="92"/>
      <c r="Z345" s="92"/>
      <c r="AA345" s="92"/>
      <c r="AB345" s="92"/>
      <c r="AC345" s="92"/>
      <c r="AD345" s="92"/>
      <c r="AE345" s="92"/>
      <c r="AF345" s="92"/>
      <c r="AG345" s="92"/>
      <c r="AH345" s="92"/>
      <c r="AI345" s="92"/>
      <c r="AJ345" s="92"/>
      <c r="AK345" s="92"/>
      <c r="AL345" s="92"/>
      <c r="AM345" s="92"/>
      <c r="AN345" s="92"/>
      <c r="AO345" s="92"/>
      <c r="AP345" s="92"/>
      <c r="AQ345" s="92"/>
      <c r="AR345" s="92"/>
      <c r="AS345" s="92"/>
      <c r="AT345" s="92"/>
      <c r="AU345" s="92"/>
      <c r="AV345" s="92"/>
      <c r="AW345" s="92"/>
      <c r="AX345" s="92"/>
      <c r="AY345" s="92"/>
      <c r="AZ345" s="92"/>
      <c r="BA345" s="92"/>
      <c r="BB345" s="92"/>
      <c r="BC345" s="92"/>
      <c r="BD345" s="92"/>
      <c r="BE345" s="92"/>
      <c r="BF345" s="92"/>
      <c r="BG345" s="92"/>
      <c r="BH345" s="92"/>
      <c r="BI345" s="92"/>
    </row>
    <row r="346" ht="9.75" customHeight="1">
      <c r="A346" s="92"/>
      <c r="B346" s="92"/>
      <c r="C346" s="92"/>
      <c r="D346" s="92"/>
      <c r="E346" s="92"/>
      <c r="F346" s="92"/>
      <c r="G346" s="92"/>
      <c r="H346" s="92"/>
      <c r="I346" s="92"/>
      <c r="J346" s="92"/>
      <c r="K346" s="92"/>
      <c r="L346" s="92"/>
      <c r="M346" s="92"/>
      <c r="N346" s="92"/>
      <c r="O346" s="92"/>
      <c r="P346" s="92"/>
      <c r="Q346" s="92"/>
      <c r="R346" s="92"/>
      <c r="S346" s="92"/>
      <c r="T346" s="92"/>
      <c r="U346" s="92"/>
      <c r="V346" s="92"/>
      <c r="W346" s="92"/>
      <c r="X346" s="92"/>
      <c r="Y346" s="92"/>
      <c r="Z346" s="92"/>
      <c r="AA346" s="92"/>
      <c r="AB346" s="92"/>
      <c r="AC346" s="92"/>
      <c r="AD346" s="92"/>
      <c r="AE346" s="92"/>
      <c r="AF346" s="92"/>
      <c r="AG346" s="92"/>
      <c r="AH346" s="92"/>
      <c r="AI346" s="92"/>
      <c r="AJ346" s="92"/>
      <c r="AK346" s="92"/>
      <c r="AL346" s="92"/>
      <c r="AM346" s="92"/>
      <c r="AN346" s="92"/>
      <c r="AO346" s="92"/>
      <c r="AP346" s="92"/>
      <c r="AQ346" s="92"/>
      <c r="AR346" s="92"/>
      <c r="AS346" s="92"/>
      <c r="AT346" s="92"/>
      <c r="AU346" s="92"/>
      <c r="AV346" s="92"/>
      <c r="AW346" s="92"/>
      <c r="AX346" s="92"/>
      <c r="AY346" s="92"/>
      <c r="AZ346" s="92"/>
      <c r="BA346" s="92"/>
      <c r="BB346" s="92"/>
      <c r="BC346" s="92"/>
      <c r="BD346" s="92"/>
      <c r="BE346" s="92"/>
      <c r="BF346" s="92"/>
      <c r="BG346" s="92"/>
      <c r="BH346" s="92"/>
      <c r="BI346" s="92"/>
    </row>
    <row r="347" ht="9.75" customHeight="1">
      <c r="A347" s="92"/>
      <c r="B347" s="92"/>
      <c r="C347" s="92"/>
      <c r="D347" s="92"/>
      <c r="E347" s="92"/>
      <c r="F347" s="92"/>
      <c r="G347" s="92"/>
      <c r="H347" s="92"/>
      <c r="I347" s="92"/>
      <c r="J347" s="92"/>
      <c r="K347" s="92"/>
      <c r="L347" s="92"/>
      <c r="M347" s="92"/>
      <c r="N347" s="92"/>
      <c r="O347" s="92"/>
      <c r="P347" s="92"/>
      <c r="Q347" s="92"/>
      <c r="R347" s="92"/>
      <c r="S347" s="92"/>
      <c r="T347" s="92"/>
      <c r="U347" s="92"/>
      <c r="V347" s="92"/>
      <c r="W347" s="92"/>
      <c r="X347" s="92"/>
      <c r="Y347" s="92"/>
      <c r="Z347" s="92"/>
      <c r="AA347" s="92"/>
      <c r="AB347" s="92"/>
      <c r="AC347" s="92"/>
      <c r="AD347" s="92"/>
      <c r="AE347" s="92"/>
      <c r="AF347" s="92"/>
      <c r="AG347" s="92"/>
      <c r="AH347" s="92"/>
      <c r="AI347" s="92"/>
      <c r="AJ347" s="92"/>
      <c r="AK347" s="92"/>
      <c r="AL347" s="92"/>
      <c r="AM347" s="92"/>
      <c r="AN347" s="92"/>
      <c r="AO347" s="92"/>
      <c r="AP347" s="92"/>
      <c r="AQ347" s="92"/>
      <c r="AR347" s="92"/>
      <c r="AS347" s="92"/>
      <c r="AT347" s="92"/>
      <c r="AU347" s="92"/>
      <c r="AV347" s="92"/>
      <c r="AW347" s="92"/>
      <c r="AX347" s="92"/>
      <c r="AY347" s="92"/>
      <c r="AZ347" s="92"/>
      <c r="BA347" s="92"/>
      <c r="BB347" s="92"/>
      <c r="BC347" s="92"/>
      <c r="BD347" s="92"/>
      <c r="BE347" s="92"/>
      <c r="BF347" s="92"/>
      <c r="BG347" s="92"/>
      <c r="BH347" s="92"/>
      <c r="BI347" s="92"/>
    </row>
    <row r="348" ht="9.75" customHeight="1">
      <c r="A348" s="92"/>
      <c r="B348" s="92"/>
      <c r="C348" s="92"/>
      <c r="D348" s="92"/>
      <c r="E348" s="92"/>
      <c r="F348" s="92"/>
      <c r="G348" s="92"/>
      <c r="H348" s="92"/>
      <c r="I348" s="92"/>
      <c r="J348" s="92"/>
      <c r="K348" s="92"/>
      <c r="L348" s="92"/>
      <c r="M348" s="92"/>
      <c r="N348" s="92"/>
      <c r="O348" s="92"/>
      <c r="P348" s="92"/>
      <c r="Q348" s="92"/>
      <c r="R348" s="92"/>
      <c r="S348" s="92"/>
      <c r="T348" s="92"/>
      <c r="U348" s="92"/>
      <c r="V348" s="92"/>
      <c r="W348" s="92"/>
      <c r="X348" s="92"/>
      <c r="Y348" s="92"/>
      <c r="Z348" s="92"/>
      <c r="AA348" s="92"/>
      <c r="AB348" s="92"/>
      <c r="AC348" s="92"/>
      <c r="AD348" s="92"/>
      <c r="AE348" s="92"/>
      <c r="AF348" s="92"/>
      <c r="AG348" s="92"/>
      <c r="AH348" s="92"/>
      <c r="AI348" s="92"/>
      <c r="AJ348" s="92"/>
      <c r="AK348" s="92"/>
      <c r="AL348" s="92"/>
      <c r="AM348" s="92"/>
      <c r="AN348" s="92"/>
      <c r="AO348" s="92"/>
      <c r="AP348" s="92"/>
      <c r="AQ348" s="92"/>
      <c r="AR348" s="92"/>
      <c r="AS348" s="92"/>
      <c r="AT348" s="92"/>
      <c r="AU348" s="92"/>
      <c r="AV348" s="92"/>
      <c r="AW348" s="92"/>
      <c r="AX348" s="92"/>
      <c r="AY348" s="92"/>
      <c r="AZ348" s="92"/>
      <c r="BA348" s="92"/>
      <c r="BB348" s="92"/>
      <c r="BC348" s="92"/>
      <c r="BD348" s="92"/>
      <c r="BE348" s="92"/>
      <c r="BF348" s="92"/>
      <c r="BG348" s="92"/>
      <c r="BH348" s="92"/>
      <c r="BI348" s="92"/>
    </row>
    <row r="349" ht="9.75" customHeight="1">
      <c r="A349" s="92"/>
      <c r="B349" s="92"/>
      <c r="C349" s="92"/>
      <c r="D349" s="92"/>
      <c r="E349" s="92"/>
      <c r="F349" s="92"/>
      <c r="G349" s="92"/>
      <c r="H349" s="92"/>
      <c r="I349" s="92"/>
      <c r="J349" s="92"/>
      <c r="K349" s="92"/>
      <c r="L349" s="92"/>
      <c r="M349" s="92"/>
      <c r="N349" s="92"/>
      <c r="O349" s="92"/>
      <c r="P349" s="92"/>
      <c r="Q349" s="92"/>
      <c r="R349" s="92"/>
      <c r="S349" s="92"/>
      <c r="T349" s="92"/>
      <c r="U349" s="92"/>
      <c r="V349" s="92"/>
      <c r="W349" s="92"/>
      <c r="X349" s="92"/>
      <c r="Y349" s="92"/>
      <c r="Z349" s="92"/>
      <c r="AA349" s="92"/>
      <c r="AB349" s="92"/>
      <c r="AC349" s="92"/>
      <c r="AD349" s="92"/>
      <c r="AE349" s="92"/>
      <c r="AF349" s="92"/>
      <c r="AG349" s="92"/>
      <c r="AH349" s="92"/>
      <c r="AI349" s="92"/>
      <c r="AJ349" s="92"/>
      <c r="AK349" s="92"/>
      <c r="AL349" s="92"/>
      <c r="AM349" s="92"/>
      <c r="AN349" s="92"/>
      <c r="AO349" s="92"/>
      <c r="AP349" s="92"/>
      <c r="AQ349" s="92"/>
      <c r="AR349" s="92"/>
      <c r="AS349" s="92"/>
      <c r="AT349" s="92"/>
      <c r="AU349" s="92"/>
      <c r="AV349" s="92"/>
      <c r="AW349" s="92"/>
      <c r="AX349" s="92"/>
      <c r="AY349" s="92"/>
      <c r="AZ349" s="92"/>
      <c r="BA349" s="92"/>
      <c r="BB349" s="92"/>
      <c r="BC349" s="92"/>
      <c r="BD349" s="92"/>
      <c r="BE349" s="92"/>
      <c r="BF349" s="92"/>
      <c r="BG349" s="92"/>
      <c r="BH349" s="92"/>
      <c r="BI349" s="92"/>
    </row>
    <row r="350" ht="9.75" customHeight="1">
      <c r="A350" s="92"/>
      <c r="B350" s="92"/>
      <c r="C350" s="92"/>
      <c r="D350" s="92"/>
      <c r="E350" s="92"/>
      <c r="F350" s="92"/>
      <c r="G350" s="92"/>
      <c r="H350" s="92"/>
      <c r="I350" s="92"/>
      <c r="J350" s="92"/>
      <c r="K350" s="92"/>
      <c r="L350" s="92"/>
      <c r="M350" s="92"/>
      <c r="N350" s="92"/>
      <c r="O350" s="92"/>
      <c r="P350" s="92"/>
      <c r="Q350" s="92"/>
      <c r="R350" s="92"/>
      <c r="S350" s="92"/>
      <c r="T350" s="92"/>
      <c r="U350" s="92"/>
      <c r="V350" s="92"/>
      <c r="W350" s="92"/>
      <c r="X350" s="92"/>
      <c r="Y350" s="92"/>
      <c r="Z350" s="92"/>
      <c r="AA350" s="92"/>
      <c r="AB350" s="92"/>
      <c r="AC350" s="92"/>
      <c r="AD350" s="92"/>
      <c r="AE350" s="92"/>
      <c r="AF350" s="92"/>
      <c r="AG350" s="92"/>
      <c r="AH350" s="92"/>
      <c r="AI350" s="92"/>
      <c r="AJ350" s="92"/>
      <c r="AK350" s="92"/>
      <c r="AL350" s="92"/>
      <c r="AM350" s="92"/>
      <c r="AN350" s="92"/>
      <c r="AO350" s="92"/>
      <c r="AP350" s="92"/>
      <c r="AQ350" s="92"/>
      <c r="AR350" s="92"/>
      <c r="AS350" s="92"/>
      <c r="AT350" s="92"/>
      <c r="AU350" s="92"/>
      <c r="AV350" s="92"/>
      <c r="AW350" s="92"/>
      <c r="AX350" s="92"/>
      <c r="AY350" s="92"/>
      <c r="AZ350" s="92"/>
      <c r="BA350" s="92"/>
      <c r="BB350" s="92"/>
      <c r="BC350" s="92"/>
      <c r="BD350" s="92"/>
      <c r="BE350" s="92"/>
      <c r="BF350" s="92"/>
      <c r="BG350" s="92"/>
      <c r="BH350" s="92"/>
      <c r="BI350" s="92"/>
    </row>
    <row r="351" ht="9.75" customHeight="1">
      <c r="A351" s="92"/>
      <c r="B351" s="92"/>
      <c r="C351" s="92"/>
      <c r="D351" s="92"/>
      <c r="E351" s="92"/>
      <c r="F351" s="92"/>
      <c r="G351" s="92"/>
      <c r="H351" s="92"/>
      <c r="I351" s="92"/>
      <c r="J351" s="92"/>
      <c r="K351" s="92"/>
      <c r="L351" s="92"/>
      <c r="M351" s="92"/>
      <c r="N351" s="92"/>
      <c r="O351" s="92"/>
      <c r="P351" s="92"/>
      <c r="Q351" s="92"/>
      <c r="R351" s="92"/>
      <c r="S351" s="92"/>
      <c r="T351" s="92"/>
      <c r="U351" s="92"/>
      <c r="V351" s="92"/>
      <c r="W351" s="92"/>
      <c r="X351" s="92"/>
      <c r="Y351" s="92"/>
      <c r="Z351" s="92"/>
      <c r="AA351" s="92"/>
      <c r="AB351" s="92"/>
      <c r="AC351" s="92"/>
      <c r="AD351" s="92"/>
      <c r="AE351" s="92"/>
      <c r="AF351" s="92"/>
      <c r="AG351" s="92"/>
      <c r="AH351" s="92"/>
      <c r="AI351" s="92"/>
      <c r="AJ351" s="92"/>
      <c r="AK351" s="92"/>
      <c r="AL351" s="92"/>
      <c r="AM351" s="92"/>
      <c r="AN351" s="92"/>
      <c r="AO351" s="92"/>
      <c r="AP351" s="92"/>
      <c r="AQ351" s="92"/>
      <c r="AR351" s="92"/>
      <c r="AS351" s="92"/>
      <c r="AT351" s="92"/>
      <c r="AU351" s="92"/>
      <c r="AV351" s="92"/>
      <c r="AW351" s="92"/>
      <c r="AX351" s="92"/>
      <c r="AY351" s="92"/>
      <c r="AZ351" s="92"/>
      <c r="BA351" s="92"/>
      <c r="BB351" s="92"/>
      <c r="BC351" s="92"/>
      <c r="BD351" s="92"/>
      <c r="BE351" s="92"/>
      <c r="BF351" s="92"/>
      <c r="BG351" s="92"/>
      <c r="BH351" s="92"/>
      <c r="BI351" s="92"/>
    </row>
    <row r="352" ht="9.75" customHeight="1">
      <c r="A352" s="92"/>
      <c r="B352" s="92"/>
      <c r="C352" s="92"/>
      <c r="D352" s="92"/>
      <c r="E352" s="92"/>
      <c r="F352" s="92"/>
      <c r="G352" s="92"/>
      <c r="H352" s="92"/>
      <c r="I352" s="92"/>
      <c r="J352" s="92"/>
      <c r="K352" s="92"/>
      <c r="L352" s="92"/>
      <c r="M352" s="92"/>
      <c r="N352" s="92"/>
      <c r="O352" s="92"/>
      <c r="P352" s="92"/>
      <c r="Q352" s="92"/>
      <c r="R352" s="92"/>
      <c r="S352" s="92"/>
      <c r="T352" s="92"/>
      <c r="U352" s="92"/>
      <c r="V352" s="92"/>
      <c r="W352" s="92"/>
      <c r="X352" s="92"/>
      <c r="Y352" s="92"/>
      <c r="Z352" s="92"/>
      <c r="AA352" s="92"/>
      <c r="AB352" s="92"/>
      <c r="AC352" s="92"/>
      <c r="AD352" s="92"/>
      <c r="AE352" s="92"/>
      <c r="AF352" s="92"/>
      <c r="AG352" s="92"/>
      <c r="AH352" s="92"/>
      <c r="AI352" s="92"/>
      <c r="AJ352" s="92"/>
      <c r="AK352" s="92"/>
      <c r="AL352" s="92"/>
      <c r="AM352" s="92"/>
      <c r="AN352" s="92"/>
      <c r="AO352" s="92"/>
      <c r="AP352" s="92"/>
      <c r="AQ352" s="92"/>
      <c r="AR352" s="92"/>
      <c r="AS352" s="92"/>
      <c r="AT352" s="92"/>
      <c r="AU352" s="92"/>
      <c r="AV352" s="92"/>
      <c r="AW352" s="92"/>
      <c r="AX352" s="92"/>
      <c r="AY352" s="92"/>
      <c r="AZ352" s="92"/>
      <c r="BA352" s="92"/>
      <c r="BB352" s="92"/>
      <c r="BC352" s="92"/>
      <c r="BD352" s="92"/>
      <c r="BE352" s="92"/>
      <c r="BF352" s="92"/>
      <c r="BG352" s="92"/>
      <c r="BH352" s="92"/>
      <c r="BI352" s="92"/>
    </row>
    <row r="353" ht="9.75" customHeight="1">
      <c r="A353" s="92"/>
      <c r="B353" s="92"/>
      <c r="C353" s="92"/>
      <c r="D353" s="92"/>
      <c r="E353" s="92"/>
      <c r="F353" s="92"/>
      <c r="G353" s="92"/>
      <c r="H353" s="92"/>
      <c r="I353" s="92"/>
      <c r="J353" s="92"/>
      <c r="K353" s="92"/>
      <c r="L353" s="92"/>
      <c r="M353" s="92"/>
      <c r="N353" s="92"/>
      <c r="O353" s="92"/>
      <c r="P353" s="92"/>
      <c r="Q353" s="92"/>
      <c r="R353" s="92"/>
      <c r="S353" s="92"/>
      <c r="T353" s="92"/>
      <c r="U353" s="92"/>
      <c r="V353" s="92"/>
      <c r="W353" s="92"/>
      <c r="X353" s="92"/>
      <c r="Y353" s="92"/>
      <c r="Z353" s="92"/>
      <c r="AA353" s="92"/>
      <c r="AB353" s="92"/>
      <c r="AC353" s="92"/>
      <c r="AD353" s="92"/>
      <c r="AE353" s="92"/>
      <c r="AF353" s="92"/>
      <c r="AG353" s="92"/>
      <c r="AH353" s="92"/>
      <c r="AI353" s="92"/>
      <c r="AJ353" s="92"/>
      <c r="AK353" s="92"/>
      <c r="AL353" s="92"/>
      <c r="AM353" s="92"/>
      <c r="AN353" s="92"/>
      <c r="AO353" s="92"/>
      <c r="AP353" s="92"/>
      <c r="AQ353" s="92"/>
      <c r="AR353" s="92"/>
      <c r="AS353" s="92"/>
      <c r="AT353" s="92"/>
      <c r="AU353" s="92"/>
      <c r="AV353" s="92"/>
      <c r="AW353" s="92"/>
      <c r="AX353" s="92"/>
      <c r="AY353" s="92"/>
      <c r="AZ353" s="92"/>
      <c r="BA353" s="92"/>
      <c r="BB353" s="92"/>
      <c r="BC353" s="92"/>
      <c r="BD353" s="92"/>
      <c r="BE353" s="92"/>
      <c r="BF353" s="92"/>
      <c r="BG353" s="92"/>
      <c r="BH353" s="92"/>
      <c r="BI353" s="92"/>
    </row>
    <row r="354" ht="9.75" customHeight="1">
      <c r="A354" s="92"/>
      <c r="B354" s="92"/>
      <c r="C354" s="92"/>
      <c r="D354" s="92"/>
      <c r="E354" s="92"/>
      <c r="F354" s="92"/>
      <c r="G354" s="92"/>
      <c r="H354" s="92"/>
      <c r="I354" s="92"/>
      <c r="J354" s="92"/>
      <c r="K354" s="92"/>
      <c r="L354" s="92"/>
      <c r="M354" s="92"/>
      <c r="N354" s="92"/>
      <c r="O354" s="92"/>
      <c r="P354" s="92"/>
      <c r="Q354" s="92"/>
      <c r="R354" s="92"/>
      <c r="S354" s="92"/>
      <c r="T354" s="92"/>
      <c r="U354" s="92"/>
      <c r="V354" s="92"/>
      <c r="W354" s="92"/>
      <c r="X354" s="92"/>
      <c r="Y354" s="92"/>
      <c r="Z354" s="92"/>
      <c r="AA354" s="92"/>
      <c r="AB354" s="92"/>
      <c r="AC354" s="92"/>
      <c r="AD354" s="92"/>
      <c r="AE354" s="92"/>
      <c r="AF354" s="92"/>
      <c r="AG354" s="92"/>
      <c r="AH354" s="92"/>
      <c r="AI354" s="92"/>
      <c r="AJ354" s="92"/>
      <c r="AK354" s="92"/>
      <c r="AL354" s="92"/>
      <c r="AM354" s="92"/>
      <c r="AN354" s="92"/>
      <c r="AO354" s="92"/>
      <c r="AP354" s="92"/>
      <c r="AQ354" s="92"/>
      <c r="AR354" s="92"/>
      <c r="AS354" s="92"/>
      <c r="AT354" s="92"/>
      <c r="AU354" s="92"/>
      <c r="AV354" s="92"/>
      <c r="AW354" s="92"/>
      <c r="AX354" s="92"/>
      <c r="AY354" s="92"/>
      <c r="AZ354" s="92"/>
      <c r="BA354" s="92"/>
      <c r="BB354" s="92"/>
      <c r="BC354" s="92"/>
      <c r="BD354" s="92"/>
      <c r="BE354" s="92"/>
      <c r="BF354" s="92"/>
      <c r="BG354" s="92"/>
      <c r="BH354" s="92"/>
      <c r="BI354" s="92"/>
    </row>
    <row r="355" ht="9.75" customHeight="1">
      <c r="A355" s="92"/>
      <c r="B355" s="92"/>
      <c r="C355" s="92"/>
      <c r="D355" s="92"/>
      <c r="E355" s="92"/>
      <c r="F355" s="92"/>
      <c r="G355" s="92"/>
      <c r="H355" s="92"/>
      <c r="I355" s="92"/>
      <c r="J355" s="92"/>
      <c r="K355" s="92"/>
      <c r="L355" s="92"/>
      <c r="M355" s="92"/>
      <c r="N355" s="92"/>
      <c r="O355" s="92"/>
      <c r="P355" s="92"/>
      <c r="Q355" s="92"/>
      <c r="R355" s="92"/>
      <c r="S355" s="92"/>
      <c r="T355" s="92"/>
      <c r="U355" s="92"/>
      <c r="V355" s="92"/>
      <c r="W355" s="92"/>
      <c r="X355" s="92"/>
      <c r="Y355" s="92"/>
      <c r="Z355" s="92"/>
      <c r="AA355" s="92"/>
      <c r="AB355" s="92"/>
      <c r="AC355" s="92"/>
      <c r="AD355" s="92"/>
      <c r="AE355" s="92"/>
      <c r="AF355" s="92"/>
      <c r="AG355" s="92"/>
      <c r="AH355" s="92"/>
      <c r="AI355" s="92"/>
      <c r="AJ355" s="92"/>
      <c r="AK355" s="92"/>
      <c r="AL355" s="92"/>
      <c r="AM355" s="92"/>
      <c r="AN355" s="92"/>
      <c r="AO355" s="92"/>
      <c r="AP355" s="92"/>
      <c r="AQ355" s="92"/>
      <c r="AR355" s="92"/>
      <c r="AS355" s="92"/>
      <c r="AT355" s="92"/>
      <c r="AU355" s="92"/>
      <c r="AV355" s="92"/>
      <c r="AW355" s="92"/>
      <c r="AX355" s="92"/>
      <c r="AY355" s="92"/>
      <c r="AZ355" s="92"/>
      <c r="BA355" s="92"/>
      <c r="BB355" s="92"/>
      <c r="BC355" s="92"/>
      <c r="BD355" s="92"/>
      <c r="BE355" s="92"/>
      <c r="BF355" s="92"/>
      <c r="BG355" s="92"/>
      <c r="BH355" s="92"/>
      <c r="BI355" s="92"/>
    </row>
    <row r="356" ht="9.75" customHeight="1">
      <c r="A356" s="92"/>
      <c r="B356" s="92"/>
      <c r="C356" s="92"/>
      <c r="D356" s="92"/>
      <c r="E356" s="92"/>
      <c r="F356" s="92"/>
      <c r="G356" s="92"/>
      <c r="H356" s="92"/>
      <c r="I356" s="92"/>
      <c r="J356" s="92"/>
      <c r="K356" s="92"/>
      <c r="L356" s="92"/>
      <c r="M356" s="92"/>
      <c r="N356" s="92"/>
      <c r="O356" s="92"/>
      <c r="P356" s="92"/>
      <c r="Q356" s="92"/>
      <c r="R356" s="92"/>
      <c r="S356" s="92"/>
      <c r="T356" s="92"/>
      <c r="U356" s="92"/>
      <c r="V356" s="92"/>
      <c r="W356" s="92"/>
      <c r="X356" s="92"/>
      <c r="Y356" s="92"/>
      <c r="Z356" s="92"/>
      <c r="AA356" s="92"/>
      <c r="AB356" s="92"/>
      <c r="AC356" s="92"/>
      <c r="AD356" s="92"/>
      <c r="AE356" s="92"/>
      <c r="AF356" s="92"/>
      <c r="AG356" s="92"/>
      <c r="AH356" s="92"/>
      <c r="AI356" s="92"/>
      <c r="AJ356" s="92"/>
      <c r="AK356" s="92"/>
      <c r="AL356" s="92"/>
      <c r="AM356" s="92"/>
      <c r="AN356" s="92"/>
      <c r="AO356" s="92"/>
      <c r="AP356" s="92"/>
      <c r="AQ356" s="92"/>
      <c r="AR356" s="92"/>
      <c r="AS356" s="92"/>
      <c r="AT356" s="92"/>
      <c r="AU356" s="92"/>
      <c r="AV356" s="92"/>
      <c r="AW356" s="92"/>
      <c r="AX356" s="92"/>
      <c r="AY356" s="92"/>
      <c r="AZ356" s="92"/>
      <c r="BA356" s="92"/>
      <c r="BB356" s="92"/>
      <c r="BC356" s="92"/>
      <c r="BD356" s="92"/>
      <c r="BE356" s="92"/>
      <c r="BF356" s="92"/>
      <c r="BG356" s="92"/>
      <c r="BH356" s="92"/>
      <c r="BI356" s="92"/>
    </row>
    <row r="357" ht="9.75" customHeight="1">
      <c r="A357" s="92"/>
      <c r="B357" s="92"/>
      <c r="C357" s="92"/>
      <c r="D357" s="92"/>
      <c r="E357" s="92"/>
      <c r="F357" s="92"/>
      <c r="G357" s="92"/>
      <c r="H357" s="92"/>
      <c r="I357" s="92"/>
      <c r="J357" s="92"/>
      <c r="K357" s="92"/>
      <c r="L357" s="92"/>
      <c r="M357" s="92"/>
      <c r="N357" s="92"/>
      <c r="O357" s="92"/>
      <c r="P357" s="92"/>
      <c r="Q357" s="92"/>
      <c r="R357" s="92"/>
      <c r="S357" s="92"/>
      <c r="T357" s="92"/>
      <c r="U357" s="92"/>
      <c r="V357" s="92"/>
      <c r="W357" s="92"/>
      <c r="X357" s="92"/>
      <c r="Y357" s="92"/>
      <c r="Z357" s="92"/>
      <c r="AA357" s="92"/>
      <c r="AB357" s="92"/>
      <c r="AC357" s="92"/>
      <c r="AD357" s="92"/>
      <c r="AE357" s="92"/>
      <c r="AF357" s="92"/>
      <c r="AG357" s="92"/>
      <c r="AH357" s="92"/>
      <c r="AI357" s="92"/>
      <c r="AJ357" s="92"/>
      <c r="AK357" s="92"/>
      <c r="AL357" s="92"/>
      <c r="AM357" s="92"/>
      <c r="AN357" s="92"/>
      <c r="AO357" s="92"/>
      <c r="AP357" s="92"/>
      <c r="AQ357" s="92"/>
      <c r="AR357" s="92"/>
      <c r="AS357" s="92"/>
      <c r="AT357" s="92"/>
      <c r="AU357" s="92"/>
      <c r="AV357" s="92"/>
      <c r="AW357" s="92"/>
      <c r="AX357" s="92"/>
      <c r="AY357" s="92"/>
      <c r="AZ357" s="92"/>
      <c r="BA357" s="92"/>
      <c r="BB357" s="92"/>
      <c r="BC357" s="92"/>
      <c r="BD357" s="92"/>
      <c r="BE357" s="92"/>
      <c r="BF357" s="92"/>
      <c r="BG357" s="92"/>
      <c r="BH357" s="92"/>
      <c r="BI357" s="92"/>
    </row>
    <row r="358" ht="9.75" customHeight="1">
      <c r="A358" s="92"/>
      <c r="B358" s="92"/>
      <c r="C358" s="92"/>
      <c r="D358" s="92"/>
      <c r="E358" s="92"/>
      <c r="F358" s="92"/>
      <c r="G358" s="92"/>
      <c r="H358" s="92"/>
      <c r="I358" s="92"/>
      <c r="J358" s="92"/>
      <c r="K358" s="92"/>
      <c r="L358" s="92"/>
      <c r="M358" s="92"/>
      <c r="N358" s="92"/>
      <c r="O358" s="92"/>
      <c r="P358" s="92"/>
      <c r="Q358" s="92"/>
      <c r="R358" s="92"/>
      <c r="S358" s="92"/>
      <c r="T358" s="92"/>
      <c r="U358" s="92"/>
      <c r="V358" s="92"/>
      <c r="W358" s="92"/>
      <c r="X358" s="92"/>
      <c r="Y358" s="92"/>
      <c r="Z358" s="92"/>
      <c r="AA358" s="92"/>
      <c r="AB358" s="92"/>
      <c r="AC358" s="92"/>
      <c r="AD358" s="92"/>
      <c r="AE358" s="92"/>
      <c r="AF358" s="92"/>
      <c r="AG358" s="92"/>
      <c r="AH358" s="92"/>
      <c r="AI358" s="92"/>
      <c r="AJ358" s="92"/>
      <c r="AK358" s="92"/>
      <c r="AL358" s="92"/>
      <c r="AM358" s="92"/>
      <c r="AN358" s="92"/>
      <c r="AO358" s="92"/>
      <c r="AP358" s="92"/>
      <c r="AQ358" s="92"/>
      <c r="AR358" s="92"/>
      <c r="AS358" s="92"/>
      <c r="AT358" s="92"/>
      <c r="AU358" s="92"/>
      <c r="AV358" s="92"/>
      <c r="AW358" s="92"/>
      <c r="AX358" s="92"/>
      <c r="AY358" s="92"/>
      <c r="AZ358" s="92"/>
      <c r="BA358" s="92"/>
      <c r="BB358" s="92"/>
      <c r="BC358" s="92"/>
      <c r="BD358" s="92"/>
      <c r="BE358" s="92"/>
      <c r="BF358" s="92"/>
      <c r="BG358" s="92"/>
      <c r="BH358" s="92"/>
      <c r="BI358" s="92"/>
    </row>
    <row r="359" ht="9.75" customHeight="1">
      <c r="A359" s="92"/>
      <c r="B359" s="92"/>
      <c r="C359" s="92"/>
      <c r="D359" s="92"/>
      <c r="E359" s="92"/>
      <c r="F359" s="92"/>
      <c r="G359" s="92"/>
      <c r="H359" s="92"/>
      <c r="I359" s="92"/>
      <c r="J359" s="92"/>
      <c r="K359" s="92"/>
      <c r="L359" s="92"/>
      <c r="M359" s="92"/>
      <c r="N359" s="92"/>
      <c r="O359" s="92"/>
      <c r="P359" s="92"/>
      <c r="Q359" s="92"/>
      <c r="R359" s="92"/>
      <c r="S359" s="92"/>
      <c r="T359" s="92"/>
      <c r="U359" s="92"/>
      <c r="V359" s="92"/>
      <c r="W359" s="92"/>
      <c r="X359" s="92"/>
      <c r="Y359" s="92"/>
      <c r="Z359" s="92"/>
      <c r="AA359" s="92"/>
      <c r="AB359" s="92"/>
      <c r="AC359" s="92"/>
      <c r="AD359" s="92"/>
      <c r="AE359" s="92"/>
      <c r="AF359" s="92"/>
      <c r="AG359" s="92"/>
      <c r="AH359" s="92"/>
      <c r="AI359" s="92"/>
      <c r="AJ359" s="92"/>
      <c r="AK359" s="92"/>
      <c r="AL359" s="92"/>
      <c r="AM359" s="92"/>
      <c r="AN359" s="92"/>
      <c r="AO359" s="92"/>
      <c r="AP359" s="92"/>
      <c r="AQ359" s="92"/>
      <c r="AR359" s="92"/>
      <c r="AS359" s="92"/>
      <c r="AT359" s="92"/>
      <c r="AU359" s="92"/>
      <c r="AV359" s="92"/>
      <c r="AW359" s="92"/>
      <c r="AX359" s="92"/>
      <c r="AY359" s="92"/>
      <c r="AZ359" s="92"/>
      <c r="BA359" s="92"/>
      <c r="BB359" s="92"/>
      <c r="BC359" s="92"/>
      <c r="BD359" s="92"/>
      <c r="BE359" s="92"/>
      <c r="BF359" s="92"/>
      <c r="BG359" s="92"/>
      <c r="BH359" s="92"/>
      <c r="BI359" s="92"/>
    </row>
    <row r="360" ht="9.75" customHeight="1">
      <c r="A360" s="92"/>
      <c r="B360" s="92"/>
      <c r="C360" s="92"/>
      <c r="D360" s="92"/>
      <c r="E360" s="92"/>
      <c r="F360" s="92"/>
      <c r="G360" s="92"/>
      <c r="H360" s="92"/>
      <c r="I360" s="92"/>
      <c r="J360" s="92"/>
      <c r="K360" s="92"/>
      <c r="L360" s="92"/>
      <c r="M360" s="92"/>
      <c r="N360" s="92"/>
      <c r="O360" s="92"/>
      <c r="P360" s="92"/>
      <c r="Q360" s="92"/>
      <c r="R360" s="92"/>
      <c r="S360" s="92"/>
      <c r="T360" s="92"/>
      <c r="U360" s="92"/>
      <c r="V360" s="92"/>
      <c r="W360" s="92"/>
      <c r="X360" s="92"/>
      <c r="Y360" s="92"/>
      <c r="Z360" s="92"/>
      <c r="AA360" s="92"/>
      <c r="AB360" s="92"/>
      <c r="AC360" s="92"/>
      <c r="AD360" s="92"/>
      <c r="AE360" s="92"/>
      <c r="AF360" s="92"/>
      <c r="AG360" s="92"/>
      <c r="AH360" s="92"/>
      <c r="AI360" s="92"/>
      <c r="AJ360" s="92"/>
      <c r="AK360" s="92"/>
      <c r="AL360" s="92"/>
      <c r="AM360" s="92"/>
      <c r="AN360" s="92"/>
      <c r="AO360" s="92"/>
      <c r="AP360" s="92"/>
      <c r="AQ360" s="92"/>
      <c r="AR360" s="92"/>
      <c r="AS360" s="92"/>
      <c r="AT360" s="92"/>
      <c r="AU360" s="92"/>
      <c r="AV360" s="92"/>
      <c r="AW360" s="92"/>
      <c r="AX360" s="92"/>
      <c r="AY360" s="92"/>
      <c r="AZ360" s="92"/>
      <c r="BA360" s="92"/>
      <c r="BB360" s="92"/>
      <c r="BC360" s="92"/>
      <c r="BD360" s="92"/>
      <c r="BE360" s="92"/>
      <c r="BF360" s="92"/>
      <c r="BG360" s="92"/>
      <c r="BH360" s="92"/>
      <c r="BI360" s="92"/>
    </row>
    <row r="361" ht="9.75" customHeight="1">
      <c r="A361" s="92"/>
      <c r="B361" s="92"/>
      <c r="C361" s="92"/>
      <c r="D361" s="92"/>
      <c r="E361" s="92"/>
      <c r="F361" s="92"/>
      <c r="G361" s="92"/>
      <c r="H361" s="92"/>
      <c r="I361" s="92"/>
      <c r="J361" s="92"/>
      <c r="K361" s="92"/>
      <c r="L361" s="92"/>
      <c r="M361" s="92"/>
      <c r="N361" s="92"/>
      <c r="O361" s="92"/>
      <c r="P361" s="92"/>
      <c r="Q361" s="92"/>
      <c r="R361" s="92"/>
      <c r="S361" s="92"/>
      <c r="T361" s="92"/>
      <c r="U361" s="92"/>
      <c r="V361" s="92"/>
      <c r="W361" s="92"/>
      <c r="X361" s="92"/>
      <c r="Y361" s="92"/>
      <c r="Z361" s="92"/>
      <c r="AA361" s="92"/>
      <c r="AB361" s="92"/>
      <c r="AC361" s="92"/>
      <c r="AD361" s="92"/>
      <c r="AE361" s="92"/>
      <c r="AF361" s="92"/>
      <c r="AG361" s="92"/>
      <c r="AH361" s="92"/>
      <c r="AI361" s="92"/>
      <c r="AJ361" s="92"/>
      <c r="AK361" s="92"/>
      <c r="AL361" s="92"/>
      <c r="AM361" s="92"/>
      <c r="AN361" s="92"/>
      <c r="AO361" s="92"/>
      <c r="AP361" s="92"/>
      <c r="AQ361" s="92"/>
      <c r="AR361" s="92"/>
      <c r="AS361" s="92"/>
      <c r="AT361" s="92"/>
      <c r="AU361" s="92"/>
      <c r="AV361" s="92"/>
      <c r="AW361" s="92"/>
      <c r="AX361" s="92"/>
      <c r="AY361" s="92"/>
      <c r="AZ361" s="92"/>
      <c r="BA361" s="92"/>
      <c r="BB361" s="92"/>
      <c r="BC361" s="92"/>
      <c r="BD361" s="92"/>
      <c r="BE361" s="92"/>
      <c r="BF361" s="92"/>
      <c r="BG361" s="92"/>
      <c r="BH361" s="92"/>
      <c r="BI361" s="92"/>
    </row>
    <row r="362" ht="9.75" customHeight="1">
      <c r="A362" s="92"/>
      <c r="B362" s="92"/>
      <c r="C362" s="92"/>
      <c r="D362" s="92"/>
      <c r="E362" s="92"/>
      <c r="F362" s="92"/>
      <c r="G362" s="92"/>
      <c r="H362" s="92"/>
      <c r="I362" s="92"/>
      <c r="J362" s="92"/>
      <c r="K362" s="92"/>
      <c r="L362" s="92"/>
      <c r="M362" s="92"/>
      <c r="N362" s="92"/>
      <c r="O362" s="92"/>
      <c r="P362" s="92"/>
      <c r="Q362" s="92"/>
      <c r="R362" s="92"/>
      <c r="S362" s="92"/>
      <c r="T362" s="92"/>
      <c r="U362" s="92"/>
      <c r="V362" s="92"/>
      <c r="W362" s="92"/>
      <c r="X362" s="92"/>
      <c r="Y362" s="92"/>
      <c r="Z362" s="92"/>
      <c r="AA362" s="92"/>
      <c r="AB362" s="92"/>
      <c r="AC362" s="92"/>
      <c r="AD362" s="92"/>
      <c r="AE362" s="92"/>
      <c r="AF362" s="92"/>
      <c r="AG362" s="92"/>
      <c r="AH362" s="92"/>
      <c r="AI362" s="92"/>
      <c r="AJ362" s="92"/>
      <c r="AK362" s="92"/>
      <c r="AL362" s="92"/>
      <c r="AM362" s="92"/>
      <c r="AN362" s="92"/>
      <c r="AO362" s="92"/>
      <c r="AP362" s="92"/>
      <c r="AQ362" s="92"/>
      <c r="AR362" s="92"/>
      <c r="AS362" s="92"/>
      <c r="AT362" s="92"/>
      <c r="AU362" s="92"/>
      <c r="AV362" s="92"/>
      <c r="AW362" s="92"/>
      <c r="AX362" s="92"/>
      <c r="AY362" s="92"/>
      <c r="AZ362" s="92"/>
      <c r="BA362" s="92"/>
      <c r="BB362" s="92"/>
      <c r="BC362" s="92"/>
      <c r="BD362" s="92"/>
      <c r="BE362" s="92"/>
      <c r="BF362" s="92"/>
      <c r="BG362" s="92"/>
      <c r="BH362" s="92"/>
      <c r="BI362" s="92"/>
    </row>
    <row r="363" ht="9.75" customHeight="1">
      <c r="A363" s="92"/>
      <c r="B363" s="92"/>
      <c r="C363" s="92"/>
      <c r="D363" s="92"/>
      <c r="E363" s="92"/>
      <c r="F363" s="92"/>
      <c r="G363" s="92"/>
      <c r="H363" s="92"/>
      <c r="I363" s="92"/>
      <c r="J363" s="92"/>
      <c r="K363" s="92"/>
      <c r="L363" s="92"/>
      <c r="M363" s="92"/>
      <c r="N363" s="92"/>
      <c r="O363" s="92"/>
      <c r="P363" s="92"/>
      <c r="Q363" s="92"/>
      <c r="R363" s="92"/>
      <c r="S363" s="92"/>
      <c r="T363" s="92"/>
      <c r="U363" s="92"/>
      <c r="V363" s="92"/>
      <c r="W363" s="92"/>
      <c r="X363" s="92"/>
      <c r="Y363" s="92"/>
      <c r="Z363" s="92"/>
      <c r="AA363" s="92"/>
      <c r="AB363" s="92"/>
      <c r="AC363" s="92"/>
      <c r="AD363" s="92"/>
      <c r="AE363" s="92"/>
      <c r="AF363" s="92"/>
      <c r="AG363" s="92"/>
      <c r="AH363" s="92"/>
      <c r="AI363" s="92"/>
      <c r="AJ363" s="92"/>
      <c r="AK363" s="92"/>
      <c r="AL363" s="92"/>
      <c r="AM363" s="92"/>
      <c r="AN363" s="92"/>
      <c r="AO363" s="92"/>
      <c r="AP363" s="92"/>
      <c r="AQ363" s="92"/>
      <c r="AR363" s="92"/>
      <c r="AS363" s="92"/>
      <c r="AT363" s="92"/>
      <c r="AU363" s="92"/>
      <c r="AV363" s="92"/>
      <c r="AW363" s="92"/>
      <c r="AX363" s="92"/>
      <c r="AY363" s="92"/>
      <c r="AZ363" s="92"/>
      <c r="BA363" s="92"/>
      <c r="BB363" s="92"/>
      <c r="BC363" s="92"/>
      <c r="BD363" s="92"/>
      <c r="BE363" s="92"/>
      <c r="BF363" s="92"/>
      <c r="BG363" s="92"/>
      <c r="BH363" s="92"/>
      <c r="BI363" s="92"/>
    </row>
    <row r="364" ht="9.75" customHeight="1">
      <c r="A364" s="92"/>
      <c r="B364" s="92"/>
      <c r="C364" s="92"/>
      <c r="D364" s="92"/>
      <c r="E364" s="92"/>
      <c r="F364" s="92"/>
      <c r="G364" s="92"/>
      <c r="H364" s="92"/>
      <c r="I364" s="92"/>
      <c r="J364" s="92"/>
      <c r="K364" s="92"/>
      <c r="L364" s="92"/>
      <c r="M364" s="92"/>
      <c r="N364" s="92"/>
      <c r="O364" s="92"/>
      <c r="P364" s="92"/>
      <c r="Q364" s="92"/>
      <c r="R364" s="92"/>
      <c r="S364" s="92"/>
      <c r="T364" s="92"/>
      <c r="U364" s="92"/>
      <c r="V364" s="92"/>
      <c r="W364" s="92"/>
      <c r="X364" s="92"/>
      <c r="Y364" s="92"/>
      <c r="Z364" s="92"/>
      <c r="AA364" s="92"/>
      <c r="AB364" s="92"/>
      <c r="AC364" s="92"/>
      <c r="AD364" s="92"/>
      <c r="AE364" s="92"/>
      <c r="AF364" s="92"/>
      <c r="AG364" s="92"/>
      <c r="AH364" s="92"/>
      <c r="AI364" s="92"/>
      <c r="AJ364" s="92"/>
      <c r="AK364" s="92"/>
      <c r="AL364" s="92"/>
      <c r="AM364" s="92"/>
      <c r="AN364" s="92"/>
      <c r="AO364" s="92"/>
      <c r="AP364" s="92"/>
      <c r="AQ364" s="92"/>
      <c r="AR364" s="92"/>
      <c r="AS364" s="92"/>
      <c r="AT364" s="92"/>
      <c r="AU364" s="92"/>
      <c r="AV364" s="92"/>
      <c r="AW364" s="92"/>
      <c r="AX364" s="92"/>
      <c r="AY364" s="92"/>
      <c r="AZ364" s="92"/>
      <c r="BA364" s="92"/>
      <c r="BB364" s="92"/>
      <c r="BC364" s="92"/>
      <c r="BD364" s="92"/>
      <c r="BE364" s="92"/>
      <c r="BF364" s="92"/>
      <c r="BG364" s="92"/>
      <c r="BH364" s="92"/>
      <c r="BI364" s="92"/>
    </row>
    <row r="365" ht="9.75" customHeight="1">
      <c r="A365" s="92"/>
      <c r="B365" s="92"/>
      <c r="C365" s="92"/>
      <c r="D365" s="92"/>
      <c r="E365" s="92"/>
      <c r="F365" s="92"/>
      <c r="G365" s="92"/>
      <c r="H365" s="92"/>
      <c r="I365" s="92"/>
      <c r="J365" s="92"/>
      <c r="K365" s="92"/>
      <c r="L365" s="92"/>
      <c r="M365" s="92"/>
      <c r="N365" s="92"/>
      <c r="O365" s="92"/>
      <c r="P365" s="92"/>
      <c r="Q365" s="92"/>
      <c r="R365" s="92"/>
      <c r="S365" s="92"/>
      <c r="T365" s="92"/>
      <c r="U365" s="92"/>
      <c r="V365" s="92"/>
      <c r="W365" s="92"/>
      <c r="X365" s="92"/>
      <c r="Y365" s="92"/>
      <c r="Z365" s="92"/>
      <c r="AA365" s="92"/>
      <c r="AB365" s="92"/>
      <c r="AC365" s="92"/>
      <c r="AD365" s="92"/>
      <c r="AE365" s="92"/>
      <c r="AF365" s="92"/>
      <c r="AG365" s="92"/>
      <c r="AH365" s="92"/>
      <c r="AI365" s="92"/>
      <c r="AJ365" s="92"/>
      <c r="AK365" s="92"/>
      <c r="AL365" s="92"/>
      <c r="AM365" s="92"/>
      <c r="AN365" s="92"/>
      <c r="AO365" s="92"/>
      <c r="AP365" s="92"/>
      <c r="AQ365" s="92"/>
      <c r="AR365" s="92"/>
      <c r="AS365" s="92"/>
      <c r="AT365" s="92"/>
      <c r="AU365" s="92"/>
      <c r="AV365" s="92"/>
      <c r="AW365" s="92"/>
      <c r="AX365" s="92"/>
      <c r="AY365" s="92"/>
      <c r="AZ365" s="92"/>
      <c r="BA365" s="92"/>
      <c r="BB365" s="92"/>
      <c r="BC365" s="92"/>
      <c r="BD365" s="92"/>
      <c r="BE365" s="92"/>
      <c r="BF365" s="92"/>
      <c r="BG365" s="92"/>
      <c r="BH365" s="92"/>
      <c r="BI365" s="92"/>
    </row>
    <row r="366" ht="9.75" customHeight="1">
      <c r="A366" s="92"/>
      <c r="B366" s="92"/>
      <c r="C366" s="92"/>
      <c r="D366" s="92"/>
      <c r="E366" s="92"/>
      <c r="F366" s="92"/>
      <c r="G366" s="92"/>
      <c r="H366" s="92"/>
      <c r="I366" s="92"/>
      <c r="J366" s="92"/>
      <c r="K366" s="92"/>
      <c r="L366" s="92"/>
      <c r="M366" s="92"/>
      <c r="N366" s="92"/>
      <c r="O366" s="92"/>
      <c r="P366" s="92"/>
      <c r="Q366" s="92"/>
      <c r="R366" s="92"/>
      <c r="S366" s="92"/>
      <c r="T366" s="92"/>
      <c r="U366" s="92"/>
      <c r="V366" s="92"/>
      <c r="W366" s="92"/>
      <c r="X366" s="92"/>
      <c r="Y366" s="92"/>
      <c r="Z366" s="92"/>
      <c r="AA366" s="92"/>
      <c r="AB366" s="92"/>
      <c r="AC366" s="92"/>
      <c r="AD366" s="92"/>
      <c r="AE366" s="92"/>
      <c r="AF366" s="92"/>
      <c r="AG366" s="92"/>
      <c r="AH366" s="92"/>
      <c r="AI366" s="92"/>
      <c r="AJ366" s="92"/>
      <c r="AK366" s="92"/>
      <c r="AL366" s="92"/>
      <c r="AM366" s="92"/>
      <c r="AN366" s="92"/>
      <c r="AO366" s="92"/>
      <c r="AP366" s="92"/>
      <c r="AQ366" s="92"/>
      <c r="AR366" s="92"/>
      <c r="AS366" s="92"/>
      <c r="AT366" s="92"/>
      <c r="AU366" s="92"/>
      <c r="AV366" s="92"/>
      <c r="AW366" s="92"/>
      <c r="AX366" s="92"/>
      <c r="AY366" s="92"/>
      <c r="AZ366" s="92"/>
      <c r="BA366" s="92"/>
      <c r="BB366" s="92"/>
      <c r="BC366" s="92"/>
      <c r="BD366" s="92"/>
      <c r="BE366" s="92"/>
      <c r="BF366" s="92"/>
      <c r="BG366" s="92"/>
      <c r="BH366" s="92"/>
      <c r="BI366" s="92"/>
    </row>
    <row r="367" ht="9.75" customHeight="1">
      <c r="A367" s="92"/>
      <c r="B367" s="92"/>
      <c r="C367" s="92"/>
      <c r="D367" s="92"/>
      <c r="E367" s="92"/>
      <c r="F367" s="92"/>
      <c r="G367" s="92"/>
      <c r="H367" s="92"/>
      <c r="I367" s="92"/>
      <c r="J367" s="92"/>
      <c r="K367" s="92"/>
      <c r="L367" s="92"/>
      <c r="M367" s="92"/>
      <c r="N367" s="92"/>
      <c r="O367" s="92"/>
      <c r="P367" s="92"/>
      <c r="Q367" s="92"/>
      <c r="R367" s="92"/>
      <c r="S367" s="92"/>
      <c r="T367" s="92"/>
      <c r="U367" s="92"/>
      <c r="V367" s="92"/>
      <c r="W367" s="92"/>
      <c r="X367" s="92"/>
      <c r="Y367" s="92"/>
      <c r="Z367" s="92"/>
      <c r="AA367" s="92"/>
      <c r="AB367" s="92"/>
      <c r="AC367" s="92"/>
      <c r="AD367" s="92"/>
      <c r="AE367" s="92"/>
      <c r="AF367" s="92"/>
      <c r="AG367" s="92"/>
      <c r="AH367" s="92"/>
      <c r="AI367" s="92"/>
      <c r="AJ367" s="92"/>
      <c r="AK367" s="92"/>
      <c r="AL367" s="92"/>
      <c r="AM367" s="92"/>
      <c r="AN367" s="92"/>
      <c r="AO367" s="92"/>
      <c r="AP367" s="92"/>
      <c r="AQ367" s="92"/>
      <c r="AR367" s="92"/>
      <c r="AS367" s="92"/>
      <c r="AT367" s="92"/>
      <c r="AU367" s="92"/>
      <c r="AV367" s="92"/>
      <c r="AW367" s="92"/>
      <c r="AX367" s="92"/>
      <c r="AY367" s="92"/>
      <c r="AZ367" s="92"/>
      <c r="BA367" s="92"/>
      <c r="BB367" s="92"/>
      <c r="BC367" s="92"/>
      <c r="BD367" s="92"/>
      <c r="BE367" s="92"/>
      <c r="BF367" s="92"/>
      <c r="BG367" s="92"/>
      <c r="BH367" s="92"/>
      <c r="BI367" s="92"/>
    </row>
    <row r="368" ht="9.75" customHeight="1">
      <c r="A368" s="92"/>
      <c r="B368" s="92"/>
      <c r="C368" s="92"/>
      <c r="D368" s="92"/>
      <c r="E368" s="92"/>
      <c r="F368" s="92"/>
      <c r="G368" s="92"/>
      <c r="H368" s="92"/>
      <c r="I368" s="92"/>
      <c r="J368" s="92"/>
      <c r="K368" s="92"/>
      <c r="L368" s="92"/>
      <c r="M368" s="92"/>
      <c r="N368" s="92"/>
      <c r="O368" s="92"/>
      <c r="P368" s="92"/>
      <c r="Q368" s="92"/>
      <c r="R368" s="92"/>
      <c r="S368" s="92"/>
      <c r="T368" s="92"/>
      <c r="U368" s="92"/>
      <c r="V368" s="92"/>
      <c r="W368" s="92"/>
      <c r="X368" s="92"/>
      <c r="Y368" s="92"/>
      <c r="Z368" s="92"/>
      <c r="AA368" s="92"/>
      <c r="AB368" s="92"/>
      <c r="AC368" s="92"/>
      <c r="AD368" s="92"/>
      <c r="AE368" s="92"/>
      <c r="AF368" s="92"/>
      <c r="AG368" s="92"/>
      <c r="AH368" s="92"/>
      <c r="AI368" s="92"/>
      <c r="AJ368" s="92"/>
      <c r="AK368" s="92"/>
      <c r="AL368" s="92"/>
      <c r="AM368" s="92"/>
      <c r="AN368" s="92"/>
      <c r="AO368" s="92"/>
      <c r="AP368" s="92"/>
      <c r="AQ368" s="92"/>
      <c r="AR368" s="92"/>
      <c r="AS368" s="92"/>
      <c r="AT368" s="92"/>
      <c r="AU368" s="92"/>
      <c r="AV368" s="92"/>
      <c r="AW368" s="92"/>
      <c r="AX368" s="92"/>
      <c r="AY368" s="92"/>
      <c r="AZ368" s="92"/>
      <c r="BA368" s="92"/>
      <c r="BB368" s="92"/>
      <c r="BC368" s="92"/>
      <c r="BD368" s="92"/>
      <c r="BE368" s="92"/>
      <c r="BF368" s="92"/>
      <c r="BG368" s="92"/>
      <c r="BH368" s="92"/>
      <c r="BI368" s="92"/>
    </row>
    <row r="369" ht="9.75" customHeight="1">
      <c r="A369" s="92"/>
      <c r="B369" s="92"/>
      <c r="C369" s="92"/>
      <c r="D369" s="92"/>
      <c r="E369" s="92"/>
      <c r="F369" s="92"/>
      <c r="G369" s="92"/>
      <c r="H369" s="92"/>
      <c r="I369" s="92"/>
      <c r="J369" s="92"/>
      <c r="K369" s="92"/>
      <c r="L369" s="92"/>
      <c r="M369" s="92"/>
      <c r="N369" s="92"/>
      <c r="O369" s="92"/>
      <c r="P369" s="92"/>
      <c r="Q369" s="92"/>
      <c r="R369" s="92"/>
      <c r="S369" s="92"/>
      <c r="T369" s="92"/>
      <c r="U369" s="92"/>
      <c r="V369" s="92"/>
      <c r="W369" s="92"/>
      <c r="X369" s="92"/>
      <c r="Y369" s="92"/>
      <c r="Z369" s="92"/>
      <c r="AA369" s="92"/>
      <c r="AB369" s="92"/>
      <c r="AC369" s="92"/>
      <c r="AD369" s="92"/>
      <c r="AE369" s="92"/>
      <c r="AF369" s="92"/>
      <c r="AG369" s="92"/>
      <c r="AH369" s="92"/>
      <c r="AI369" s="92"/>
      <c r="AJ369" s="92"/>
      <c r="AK369" s="92"/>
      <c r="AL369" s="92"/>
      <c r="AM369" s="92"/>
      <c r="AN369" s="92"/>
      <c r="AO369" s="92"/>
      <c r="AP369" s="92"/>
      <c r="AQ369" s="92"/>
      <c r="AR369" s="92"/>
      <c r="AS369" s="92"/>
      <c r="AT369" s="92"/>
      <c r="AU369" s="92"/>
      <c r="AV369" s="92"/>
      <c r="AW369" s="92"/>
      <c r="AX369" s="92"/>
      <c r="AY369" s="92"/>
      <c r="AZ369" s="92"/>
      <c r="BA369" s="92"/>
      <c r="BB369" s="92"/>
      <c r="BC369" s="92"/>
      <c r="BD369" s="92"/>
      <c r="BE369" s="92"/>
      <c r="BF369" s="92"/>
      <c r="BG369" s="92"/>
      <c r="BH369" s="92"/>
      <c r="BI369" s="92"/>
    </row>
    <row r="370" ht="9.75" customHeight="1">
      <c r="A370" s="92"/>
      <c r="B370" s="92"/>
      <c r="C370" s="92"/>
      <c r="D370" s="92"/>
      <c r="E370" s="92"/>
      <c r="F370" s="92"/>
      <c r="G370" s="92"/>
      <c r="H370" s="92"/>
      <c r="I370" s="92"/>
      <c r="J370" s="92"/>
      <c r="K370" s="92"/>
      <c r="L370" s="92"/>
      <c r="M370" s="92"/>
      <c r="N370" s="92"/>
      <c r="O370" s="92"/>
      <c r="P370" s="92"/>
      <c r="Q370" s="92"/>
      <c r="R370" s="92"/>
      <c r="S370" s="92"/>
      <c r="T370" s="92"/>
      <c r="U370" s="92"/>
      <c r="V370" s="92"/>
      <c r="W370" s="92"/>
      <c r="X370" s="92"/>
      <c r="Y370" s="92"/>
      <c r="Z370" s="92"/>
      <c r="AA370" s="92"/>
      <c r="AB370" s="92"/>
      <c r="AC370" s="92"/>
      <c r="AD370" s="92"/>
      <c r="AE370" s="92"/>
      <c r="AF370" s="92"/>
      <c r="AG370" s="92"/>
      <c r="AH370" s="92"/>
      <c r="AI370" s="92"/>
      <c r="AJ370" s="92"/>
      <c r="AK370" s="92"/>
      <c r="AL370" s="92"/>
      <c r="AM370" s="92"/>
      <c r="AN370" s="92"/>
      <c r="AO370" s="92"/>
      <c r="AP370" s="92"/>
      <c r="AQ370" s="92"/>
      <c r="AR370" s="92"/>
      <c r="AS370" s="92"/>
      <c r="AT370" s="92"/>
      <c r="AU370" s="92"/>
      <c r="AV370" s="92"/>
      <c r="AW370" s="92"/>
      <c r="AX370" s="92"/>
      <c r="AY370" s="92"/>
      <c r="AZ370" s="92"/>
      <c r="BA370" s="92"/>
      <c r="BB370" s="92"/>
      <c r="BC370" s="92"/>
      <c r="BD370" s="92"/>
      <c r="BE370" s="92"/>
      <c r="BF370" s="92"/>
      <c r="BG370" s="92"/>
      <c r="BH370" s="92"/>
      <c r="BI370" s="92"/>
    </row>
    <row r="371" ht="9.75" customHeight="1">
      <c r="A371" s="92"/>
      <c r="B371" s="92"/>
      <c r="C371" s="92"/>
      <c r="D371" s="92"/>
      <c r="E371" s="92"/>
      <c r="F371" s="92"/>
      <c r="G371" s="92"/>
      <c r="H371" s="92"/>
      <c r="I371" s="92"/>
      <c r="J371" s="92"/>
      <c r="K371" s="92"/>
      <c r="L371" s="92"/>
      <c r="M371" s="92"/>
      <c r="N371" s="92"/>
      <c r="O371" s="92"/>
      <c r="P371" s="92"/>
      <c r="Q371" s="92"/>
      <c r="R371" s="92"/>
      <c r="S371" s="92"/>
      <c r="T371" s="92"/>
      <c r="U371" s="92"/>
      <c r="V371" s="92"/>
      <c r="W371" s="92"/>
      <c r="X371" s="92"/>
      <c r="Y371" s="92"/>
      <c r="Z371" s="92"/>
      <c r="AA371" s="92"/>
      <c r="AB371" s="92"/>
      <c r="AC371" s="92"/>
      <c r="AD371" s="92"/>
      <c r="AE371" s="92"/>
      <c r="AF371" s="92"/>
      <c r="AG371" s="92"/>
      <c r="AH371" s="92"/>
      <c r="AI371" s="92"/>
      <c r="AJ371" s="92"/>
      <c r="AK371" s="92"/>
      <c r="AL371" s="92"/>
      <c r="AM371" s="92"/>
      <c r="AN371" s="92"/>
      <c r="AO371" s="92"/>
      <c r="AP371" s="92"/>
      <c r="AQ371" s="92"/>
      <c r="AR371" s="92"/>
      <c r="AS371" s="92"/>
      <c r="AT371" s="92"/>
      <c r="AU371" s="92"/>
      <c r="AV371" s="92"/>
      <c r="AW371" s="92"/>
      <c r="AX371" s="92"/>
      <c r="AY371" s="92"/>
      <c r="AZ371" s="92"/>
      <c r="BA371" s="92"/>
      <c r="BB371" s="92"/>
      <c r="BC371" s="92"/>
      <c r="BD371" s="92"/>
      <c r="BE371" s="92"/>
      <c r="BF371" s="92"/>
      <c r="BG371" s="92"/>
      <c r="BH371" s="92"/>
      <c r="BI371" s="92"/>
    </row>
    <row r="372" ht="9.75" customHeight="1">
      <c r="A372" s="92"/>
      <c r="B372" s="92"/>
      <c r="C372" s="92"/>
      <c r="D372" s="92"/>
      <c r="E372" s="92"/>
      <c r="F372" s="92"/>
      <c r="G372" s="92"/>
      <c r="H372" s="92"/>
      <c r="I372" s="92"/>
      <c r="J372" s="92"/>
      <c r="K372" s="92"/>
      <c r="L372" s="92"/>
      <c r="M372" s="92"/>
      <c r="N372" s="92"/>
      <c r="O372" s="92"/>
      <c r="P372" s="92"/>
      <c r="Q372" s="92"/>
      <c r="R372" s="92"/>
      <c r="S372" s="92"/>
      <c r="T372" s="92"/>
      <c r="U372" s="92"/>
      <c r="V372" s="92"/>
      <c r="W372" s="92"/>
      <c r="X372" s="92"/>
      <c r="Y372" s="92"/>
      <c r="Z372" s="92"/>
      <c r="AA372" s="92"/>
      <c r="AB372" s="92"/>
      <c r="AC372" s="92"/>
      <c r="AD372" s="92"/>
      <c r="AE372" s="92"/>
      <c r="AF372" s="92"/>
      <c r="AG372" s="92"/>
      <c r="AH372" s="92"/>
      <c r="AI372" s="92"/>
      <c r="AJ372" s="92"/>
      <c r="AK372" s="92"/>
      <c r="AL372" s="92"/>
      <c r="AM372" s="92"/>
      <c r="AN372" s="92"/>
      <c r="AO372" s="92"/>
      <c r="AP372" s="92"/>
      <c r="AQ372" s="92"/>
      <c r="AR372" s="92"/>
      <c r="AS372" s="92"/>
      <c r="AT372" s="92"/>
      <c r="AU372" s="92"/>
      <c r="AV372" s="92"/>
      <c r="AW372" s="92"/>
      <c r="AX372" s="92"/>
      <c r="AY372" s="92"/>
      <c r="AZ372" s="92"/>
      <c r="BA372" s="92"/>
      <c r="BB372" s="92"/>
      <c r="BC372" s="92"/>
      <c r="BD372" s="92"/>
      <c r="BE372" s="92"/>
      <c r="BF372" s="92"/>
      <c r="BG372" s="92"/>
      <c r="BH372" s="92"/>
      <c r="BI372" s="92"/>
    </row>
    <row r="373" ht="9.75" customHeight="1">
      <c r="A373" s="92"/>
      <c r="B373" s="92"/>
      <c r="C373" s="92"/>
      <c r="D373" s="92"/>
      <c r="E373" s="92"/>
      <c r="F373" s="92"/>
      <c r="G373" s="92"/>
      <c r="H373" s="92"/>
      <c r="I373" s="92"/>
      <c r="J373" s="92"/>
      <c r="K373" s="92"/>
      <c r="L373" s="92"/>
      <c r="M373" s="92"/>
      <c r="N373" s="92"/>
      <c r="O373" s="92"/>
      <c r="P373" s="92"/>
      <c r="Q373" s="92"/>
      <c r="R373" s="92"/>
      <c r="S373" s="92"/>
      <c r="T373" s="92"/>
      <c r="U373" s="92"/>
      <c r="V373" s="92"/>
      <c r="W373" s="92"/>
      <c r="X373" s="92"/>
      <c r="Y373" s="92"/>
      <c r="Z373" s="92"/>
      <c r="AA373" s="92"/>
      <c r="AB373" s="92"/>
      <c r="AC373" s="92"/>
      <c r="AD373" s="92"/>
      <c r="AE373" s="92"/>
      <c r="AF373" s="92"/>
      <c r="AG373" s="92"/>
      <c r="AH373" s="92"/>
      <c r="AI373" s="92"/>
      <c r="AJ373" s="92"/>
      <c r="AK373" s="92"/>
      <c r="AL373" s="92"/>
      <c r="AM373" s="92"/>
      <c r="AN373" s="92"/>
      <c r="AO373" s="92"/>
      <c r="AP373" s="92"/>
      <c r="AQ373" s="92"/>
      <c r="AR373" s="92"/>
      <c r="AS373" s="92"/>
      <c r="AT373" s="92"/>
      <c r="AU373" s="92"/>
      <c r="AV373" s="92"/>
      <c r="AW373" s="92"/>
      <c r="AX373" s="92"/>
      <c r="AY373" s="92"/>
      <c r="AZ373" s="92"/>
      <c r="BA373" s="92"/>
      <c r="BB373" s="92"/>
      <c r="BC373" s="92"/>
      <c r="BD373" s="92"/>
      <c r="BE373" s="92"/>
      <c r="BF373" s="92"/>
      <c r="BG373" s="92"/>
      <c r="BH373" s="92"/>
      <c r="BI373" s="92"/>
    </row>
    <row r="374" ht="9.75" customHeight="1">
      <c r="A374" s="92"/>
      <c r="B374" s="92"/>
      <c r="C374" s="92"/>
      <c r="D374" s="92"/>
      <c r="E374" s="92"/>
      <c r="F374" s="92"/>
      <c r="G374" s="92"/>
      <c r="H374" s="92"/>
      <c r="I374" s="92"/>
      <c r="J374" s="92"/>
      <c r="K374" s="92"/>
      <c r="L374" s="92"/>
      <c r="M374" s="92"/>
      <c r="N374" s="92"/>
      <c r="O374" s="92"/>
      <c r="P374" s="92"/>
      <c r="Q374" s="92"/>
      <c r="R374" s="92"/>
      <c r="S374" s="92"/>
      <c r="T374" s="92"/>
      <c r="U374" s="92"/>
      <c r="V374" s="92"/>
      <c r="W374" s="92"/>
      <c r="X374" s="92"/>
      <c r="Y374" s="92"/>
      <c r="Z374" s="92"/>
      <c r="AA374" s="92"/>
      <c r="AB374" s="92"/>
      <c r="AC374" s="92"/>
      <c r="AD374" s="92"/>
      <c r="AE374" s="92"/>
      <c r="AF374" s="92"/>
      <c r="AG374" s="92"/>
      <c r="AH374" s="92"/>
      <c r="AI374" s="92"/>
      <c r="AJ374" s="92"/>
      <c r="AK374" s="92"/>
      <c r="AL374" s="92"/>
      <c r="AM374" s="92"/>
      <c r="AN374" s="92"/>
      <c r="AO374" s="92"/>
      <c r="AP374" s="92"/>
      <c r="AQ374" s="92"/>
      <c r="AR374" s="92"/>
      <c r="AS374" s="92"/>
      <c r="AT374" s="92"/>
      <c r="AU374" s="92"/>
      <c r="AV374" s="92"/>
      <c r="AW374" s="92"/>
      <c r="AX374" s="92"/>
      <c r="AY374" s="92"/>
      <c r="AZ374" s="92"/>
      <c r="BA374" s="92"/>
      <c r="BB374" s="92"/>
      <c r="BC374" s="92"/>
      <c r="BD374" s="92"/>
      <c r="BE374" s="92"/>
      <c r="BF374" s="92"/>
      <c r="BG374" s="92"/>
      <c r="BH374" s="92"/>
      <c r="BI374" s="92"/>
    </row>
    <row r="375" ht="9.75" customHeight="1">
      <c r="A375" s="92"/>
      <c r="B375" s="92"/>
      <c r="C375" s="92"/>
      <c r="D375" s="92"/>
      <c r="E375" s="92"/>
      <c r="F375" s="92"/>
      <c r="G375" s="92"/>
      <c r="H375" s="92"/>
      <c r="I375" s="92"/>
      <c r="J375" s="92"/>
      <c r="K375" s="92"/>
      <c r="L375" s="92"/>
      <c r="M375" s="92"/>
      <c r="N375" s="92"/>
      <c r="O375" s="92"/>
      <c r="P375" s="92"/>
      <c r="Q375" s="92"/>
      <c r="R375" s="92"/>
      <c r="S375" s="92"/>
      <c r="T375" s="92"/>
      <c r="U375" s="92"/>
      <c r="V375" s="92"/>
      <c r="W375" s="92"/>
      <c r="X375" s="92"/>
      <c r="Y375" s="92"/>
      <c r="Z375" s="92"/>
      <c r="AA375" s="92"/>
      <c r="AB375" s="92"/>
      <c r="AC375" s="92"/>
      <c r="AD375" s="92"/>
      <c r="AE375" s="92"/>
      <c r="AF375" s="92"/>
      <c r="AG375" s="92"/>
      <c r="AH375" s="92"/>
      <c r="AI375" s="92"/>
      <c r="AJ375" s="92"/>
      <c r="AK375" s="92"/>
      <c r="AL375" s="92"/>
      <c r="AM375" s="92"/>
      <c r="AN375" s="92"/>
      <c r="AO375" s="92"/>
      <c r="AP375" s="92"/>
      <c r="AQ375" s="92"/>
      <c r="AR375" s="92"/>
      <c r="AS375" s="92"/>
      <c r="AT375" s="92"/>
      <c r="AU375" s="92"/>
      <c r="AV375" s="92"/>
      <c r="AW375" s="92"/>
      <c r="AX375" s="92"/>
      <c r="AY375" s="92"/>
      <c r="AZ375" s="92"/>
      <c r="BA375" s="92"/>
      <c r="BB375" s="92"/>
      <c r="BC375" s="92"/>
      <c r="BD375" s="92"/>
      <c r="BE375" s="92"/>
      <c r="BF375" s="92"/>
      <c r="BG375" s="92"/>
      <c r="BH375" s="92"/>
      <c r="BI375" s="92"/>
    </row>
    <row r="376" ht="9.75" customHeight="1">
      <c r="A376" s="92"/>
      <c r="B376" s="92"/>
      <c r="C376" s="92"/>
      <c r="D376" s="92"/>
      <c r="E376" s="92"/>
      <c r="F376" s="92"/>
      <c r="G376" s="92"/>
      <c r="H376" s="92"/>
      <c r="I376" s="92"/>
      <c r="J376" s="92"/>
      <c r="K376" s="92"/>
      <c r="L376" s="92"/>
      <c r="M376" s="92"/>
      <c r="N376" s="92"/>
      <c r="O376" s="92"/>
      <c r="P376" s="92"/>
      <c r="Q376" s="92"/>
      <c r="R376" s="92"/>
      <c r="S376" s="92"/>
      <c r="T376" s="92"/>
      <c r="U376" s="92"/>
      <c r="V376" s="92"/>
      <c r="W376" s="92"/>
      <c r="X376" s="92"/>
      <c r="Y376" s="92"/>
      <c r="Z376" s="92"/>
      <c r="AA376" s="92"/>
      <c r="AB376" s="92"/>
      <c r="AC376" s="92"/>
      <c r="AD376" s="92"/>
      <c r="AE376" s="92"/>
      <c r="AF376" s="92"/>
      <c r="AG376" s="92"/>
      <c r="AH376" s="92"/>
      <c r="AI376" s="92"/>
      <c r="AJ376" s="92"/>
      <c r="AK376" s="92"/>
      <c r="AL376" s="92"/>
      <c r="AM376" s="92"/>
      <c r="AN376" s="92"/>
      <c r="AO376" s="92"/>
      <c r="AP376" s="92"/>
      <c r="AQ376" s="92"/>
      <c r="AR376" s="92"/>
      <c r="AS376" s="92"/>
      <c r="AT376" s="92"/>
      <c r="AU376" s="92"/>
      <c r="AV376" s="92"/>
      <c r="AW376" s="92"/>
      <c r="AX376" s="92"/>
      <c r="AY376" s="92"/>
      <c r="AZ376" s="92"/>
      <c r="BA376" s="92"/>
      <c r="BB376" s="92"/>
      <c r="BC376" s="92"/>
      <c r="BD376" s="92"/>
      <c r="BE376" s="92"/>
      <c r="BF376" s="92"/>
      <c r="BG376" s="92"/>
      <c r="BH376" s="92"/>
      <c r="BI376" s="92"/>
    </row>
    <row r="377" ht="9.75" customHeight="1">
      <c r="A377" s="92"/>
      <c r="B377" s="92"/>
      <c r="C377" s="92"/>
      <c r="D377" s="92"/>
      <c r="E377" s="92"/>
      <c r="F377" s="92"/>
      <c r="G377" s="92"/>
      <c r="H377" s="92"/>
      <c r="I377" s="92"/>
      <c r="J377" s="92"/>
      <c r="K377" s="92"/>
      <c r="L377" s="92"/>
      <c r="M377" s="92"/>
      <c r="N377" s="92"/>
      <c r="O377" s="92"/>
      <c r="P377" s="92"/>
      <c r="Q377" s="92"/>
      <c r="R377" s="92"/>
      <c r="S377" s="92"/>
      <c r="T377" s="92"/>
      <c r="U377" s="92"/>
      <c r="V377" s="92"/>
      <c r="W377" s="92"/>
      <c r="X377" s="92"/>
      <c r="Y377" s="92"/>
      <c r="Z377" s="92"/>
      <c r="AA377" s="92"/>
      <c r="AB377" s="92"/>
      <c r="AC377" s="92"/>
      <c r="AD377" s="92"/>
      <c r="AE377" s="92"/>
      <c r="AF377" s="92"/>
      <c r="AG377" s="92"/>
      <c r="AH377" s="92"/>
      <c r="AI377" s="92"/>
      <c r="AJ377" s="92"/>
      <c r="AK377" s="92"/>
      <c r="AL377" s="92"/>
      <c r="AM377" s="92"/>
      <c r="AN377" s="92"/>
      <c r="AO377" s="92"/>
      <c r="AP377" s="92"/>
      <c r="AQ377" s="92"/>
      <c r="AR377" s="92"/>
      <c r="AS377" s="92"/>
      <c r="AT377" s="92"/>
      <c r="AU377" s="92"/>
      <c r="AV377" s="92"/>
      <c r="AW377" s="92"/>
      <c r="AX377" s="92"/>
      <c r="AY377" s="92"/>
      <c r="AZ377" s="92"/>
      <c r="BA377" s="92"/>
      <c r="BB377" s="92"/>
      <c r="BC377" s="92"/>
      <c r="BD377" s="92"/>
      <c r="BE377" s="92"/>
      <c r="BF377" s="92"/>
      <c r="BG377" s="92"/>
      <c r="BH377" s="92"/>
      <c r="BI377" s="92"/>
    </row>
    <row r="378" ht="9.75" customHeight="1">
      <c r="A378" s="92"/>
      <c r="B378" s="92"/>
      <c r="C378" s="92"/>
      <c r="D378" s="92"/>
      <c r="E378" s="92"/>
      <c r="F378" s="92"/>
      <c r="G378" s="92"/>
      <c r="H378" s="92"/>
      <c r="I378" s="92"/>
      <c r="J378" s="92"/>
      <c r="K378" s="92"/>
      <c r="L378" s="92"/>
      <c r="M378" s="92"/>
      <c r="N378" s="92"/>
      <c r="O378" s="92"/>
      <c r="P378" s="92"/>
      <c r="Q378" s="92"/>
      <c r="R378" s="92"/>
      <c r="S378" s="92"/>
      <c r="T378" s="92"/>
      <c r="U378" s="92"/>
      <c r="V378" s="92"/>
      <c r="W378" s="92"/>
      <c r="X378" s="92"/>
      <c r="Y378" s="92"/>
      <c r="Z378" s="92"/>
      <c r="AA378" s="92"/>
      <c r="AB378" s="92"/>
      <c r="AC378" s="92"/>
      <c r="AD378" s="92"/>
      <c r="AE378" s="92"/>
      <c r="AF378" s="92"/>
      <c r="AG378" s="92"/>
      <c r="AH378" s="92"/>
      <c r="AI378" s="92"/>
      <c r="AJ378" s="92"/>
      <c r="AK378" s="92"/>
      <c r="AL378" s="92"/>
      <c r="AM378" s="92"/>
      <c r="AN378" s="92"/>
      <c r="AO378" s="92"/>
      <c r="AP378" s="92"/>
      <c r="AQ378" s="92"/>
      <c r="AR378" s="92"/>
      <c r="AS378" s="92"/>
      <c r="AT378" s="92"/>
      <c r="AU378" s="92"/>
      <c r="AV378" s="92"/>
      <c r="AW378" s="92"/>
      <c r="AX378" s="92"/>
      <c r="AY378" s="92"/>
      <c r="AZ378" s="92"/>
      <c r="BA378" s="92"/>
      <c r="BB378" s="92"/>
      <c r="BC378" s="92"/>
      <c r="BD378" s="92"/>
      <c r="BE378" s="92"/>
      <c r="BF378" s="92"/>
      <c r="BG378" s="92"/>
      <c r="BH378" s="92"/>
      <c r="BI378" s="92"/>
    </row>
    <row r="379" ht="9.75" customHeight="1">
      <c r="A379" s="92"/>
      <c r="B379" s="92"/>
      <c r="C379" s="92"/>
      <c r="D379" s="92"/>
      <c r="E379" s="92"/>
      <c r="F379" s="92"/>
      <c r="G379" s="92"/>
      <c r="H379" s="92"/>
      <c r="I379" s="92"/>
      <c r="J379" s="92"/>
      <c r="K379" s="92"/>
      <c r="L379" s="92"/>
      <c r="M379" s="92"/>
      <c r="N379" s="92"/>
      <c r="O379" s="92"/>
      <c r="P379" s="92"/>
      <c r="Q379" s="92"/>
      <c r="R379" s="92"/>
      <c r="S379" s="92"/>
      <c r="T379" s="92"/>
      <c r="U379" s="92"/>
      <c r="V379" s="92"/>
      <c r="W379" s="92"/>
      <c r="X379" s="92"/>
      <c r="Y379" s="92"/>
      <c r="Z379" s="92"/>
      <c r="AA379" s="92"/>
      <c r="AB379" s="92"/>
      <c r="AC379" s="92"/>
      <c r="AD379" s="92"/>
      <c r="AE379" s="92"/>
      <c r="AF379" s="92"/>
      <c r="AG379" s="92"/>
      <c r="AH379" s="92"/>
      <c r="AI379" s="92"/>
      <c r="AJ379" s="92"/>
      <c r="AK379" s="92"/>
      <c r="AL379" s="92"/>
      <c r="AM379" s="92"/>
      <c r="AN379" s="92"/>
      <c r="AO379" s="92"/>
      <c r="AP379" s="92"/>
      <c r="AQ379" s="92"/>
      <c r="AR379" s="92"/>
      <c r="AS379" s="92"/>
      <c r="AT379" s="92"/>
      <c r="AU379" s="92"/>
      <c r="AV379" s="92"/>
      <c r="AW379" s="92"/>
      <c r="AX379" s="92"/>
      <c r="AY379" s="92"/>
      <c r="AZ379" s="92"/>
      <c r="BA379" s="92"/>
      <c r="BB379" s="92"/>
      <c r="BC379" s="92"/>
      <c r="BD379" s="92"/>
      <c r="BE379" s="92"/>
      <c r="BF379" s="92"/>
      <c r="BG379" s="92"/>
      <c r="BH379" s="92"/>
      <c r="BI379" s="92"/>
    </row>
    <row r="380" ht="9.75" customHeight="1">
      <c r="A380" s="92"/>
      <c r="B380" s="92"/>
      <c r="C380" s="92"/>
      <c r="D380" s="92"/>
      <c r="E380" s="92"/>
      <c r="F380" s="92"/>
      <c r="G380" s="92"/>
      <c r="H380" s="92"/>
      <c r="I380" s="92"/>
      <c r="J380" s="92"/>
      <c r="K380" s="92"/>
      <c r="L380" s="92"/>
      <c r="M380" s="92"/>
      <c r="N380" s="92"/>
      <c r="O380" s="92"/>
      <c r="P380" s="92"/>
      <c r="Q380" s="92"/>
      <c r="R380" s="92"/>
      <c r="S380" s="92"/>
      <c r="T380" s="92"/>
      <c r="U380" s="92"/>
      <c r="V380" s="92"/>
      <c r="W380" s="92"/>
      <c r="X380" s="92"/>
      <c r="Y380" s="92"/>
      <c r="Z380" s="92"/>
      <c r="AA380" s="92"/>
      <c r="AB380" s="92"/>
      <c r="AC380" s="92"/>
      <c r="AD380" s="92"/>
      <c r="AE380" s="92"/>
      <c r="AF380" s="92"/>
      <c r="AG380" s="92"/>
      <c r="AH380" s="92"/>
      <c r="AI380" s="92"/>
      <c r="AJ380" s="92"/>
      <c r="AK380" s="92"/>
      <c r="AL380" s="92"/>
      <c r="AM380" s="92"/>
      <c r="AN380" s="92"/>
      <c r="AO380" s="92"/>
      <c r="AP380" s="92"/>
      <c r="AQ380" s="92"/>
      <c r="AR380" s="92"/>
      <c r="AS380" s="92"/>
      <c r="AT380" s="92"/>
      <c r="AU380" s="92"/>
      <c r="AV380" s="92"/>
      <c r="AW380" s="92"/>
      <c r="AX380" s="92"/>
      <c r="AY380" s="92"/>
      <c r="AZ380" s="92"/>
      <c r="BA380" s="92"/>
      <c r="BB380" s="92"/>
      <c r="BC380" s="92"/>
      <c r="BD380" s="92"/>
      <c r="BE380" s="92"/>
      <c r="BF380" s="92"/>
      <c r="BG380" s="92"/>
      <c r="BH380" s="92"/>
      <c r="BI380" s="92"/>
    </row>
    <row r="381" ht="9.75" customHeight="1">
      <c r="A381" s="92"/>
      <c r="B381" s="92"/>
      <c r="C381" s="92"/>
      <c r="D381" s="92"/>
      <c r="E381" s="92"/>
      <c r="F381" s="92"/>
      <c r="G381" s="92"/>
      <c r="H381" s="92"/>
      <c r="I381" s="92"/>
      <c r="J381" s="92"/>
      <c r="K381" s="92"/>
      <c r="L381" s="92"/>
      <c r="M381" s="92"/>
      <c r="N381" s="92"/>
      <c r="O381" s="92"/>
      <c r="P381" s="92"/>
      <c r="Q381" s="92"/>
      <c r="R381" s="92"/>
      <c r="S381" s="92"/>
      <c r="T381" s="92"/>
      <c r="U381" s="92"/>
      <c r="V381" s="92"/>
      <c r="W381" s="92"/>
      <c r="X381" s="92"/>
      <c r="Y381" s="92"/>
      <c r="Z381" s="92"/>
      <c r="AA381" s="92"/>
      <c r="AB381" s="92"/>
      <c r="AC381" s="92"/>
      <c r="AD381" s="92"/>
      <c r="AE381" s="92"/>
      <c r="AF381" s="92"/>
      <c r="AG381" s="92"/>
      <c r="AH381" s="92"/>
      <c r="AI381" s="92"/>
      <c r="AJ381" s="92"/>
      <c r="AK381" s="92"/>
      <c r="AL381" s="92"/>
      <c r="AM381" s="92"/>
      <c r="AN381" s="92"/>
      <c r="AO381" s="92"/>
      <c r="AP381" s="92"/>
      <c r="AQ381" s="92"/>
      <c r="AR381" s="92"/>
      <c r="AS381" s="92"/>
      <c r="AT381" s="92"/>
      <c r="AU381" s="92"/>
      <c r="AV381" s="92"/>
      <c r="AW381" s="92"/>
      <c r="AX381" s="92"/>
      <c r="AY381" s="92"/>
      <c r="AZ381" s="92"/>
      <c r="BA381" s="92"/>
      <c r="BB381" s="92"/>
      <c r="BC381" s="92"/>
      <c r="BD381" s="92"/>
      <c r="BE381" s="92"/>
      <c r="BF381" s="92"/>
      <c r="BG381" s="92"/>
      <c r="BH381" s="92"/>
      <c r="BI381" s="92"/>
    </row>
    <row r="382" ht="9.75" customHeight="1">
      <c r="A382" s="92"/>
      <c r="B382" s="92"/>
      <c r="C382" s="92"/>
      <c r="D382" s="92"/>
      <c r="E382" s="92"/>
      <c r="F382" s="92"/>
      <c r="G382" s="92"/>
      <c r="H382" s="92"/>
      <c r="I382" s="92"/>
      <c r="J382" s="92"/>
      <c r="K382" s="92"/>
      <c r="L382" s="92"/>
      <c r="M382" s="92"/>
      <c r="N382" s="92"/>
      <c r="O382" s="92"/>
      <c r="P382" s="92"/>
      <c r="Q382" s="92"/>
      <c r="R382" s="92"/>
      <c r="S382" s="92"/>
      <c r="T382" s="92"/>
      <c r="U382" s="92"/>
      <c r="V382" s="92"/>
      <c r="W382" s="92"/>
      <c r="X382" s="92"/>
      <c r="Y382" s="92"/>
      <c r="Z382" s="92"/>
      <c r="AA382" s="92"/>
      <c r="AB382" s="92"/>
      <c r="AC382" s="92"/>
      <c r="AD382" s="92"/>
      <c r="AE382" s="92"/>
      <c r="AF382" s="92"/>
      <c r="AG382" s="92"/>
      <c r="AH382" s="92"/>
      <c r="AI382" s="92"/>
      <c r="AJ382" s="92"/>
      <c r="AK382" s="92"/>
      <c r="AL382" s="92"/>
      <c r="AM382" s="92"/>
      <c r="AN382" s="92"/>
      <c r="AO382" s="92"/>
      <c r="AP382" s="92"/>
      <c r="AQ382" s="92"/>
      <c r="AR382" s="92"/>
      <c r="AS382" s="92"/>
      <c r="AT382" s="92"/>
      <c r="AU382" s="92"/>
      <c r="AV382" s="92"/>
      <c r="AW382" s="92"/>
      <c r="AX382" s="92"/>
      <c r="AY382" s="92"/>
      <c r="AZ382" s="92"/>
      <c r="BA382" s="92"/>
      <c r="BB382" s="92"/>
      <c r="BC382" s="92"/>
      <c r="BD382" s="92"/>
      <c r="BE382" s="92"/>
      <c r="BF382" s="92"/>
      <c r="BG382" s="92"/>
      <c r="BH382" s="92"/>
      <c r="BI382" s="92"/>
    </row>
    <row r="383" ht="9.75" customHeight="1">
      <c r="A383" s="92"/>
      <c r="B383" s="92"/>
      <c r="C383" s="92"/>
      <c r="D383" s="92"/>
      <c r="E383" s="92"/>
      <c r="F383" s="92"/>
      <c r="G383" s="92"/>
      <c r="H383" s="92"/>
      <c r="I383" s="92"/>
      <c r="J383" s="92"/>
      <c r="K383" s="92"/>
      <c r="L383" s="92"/>
      <c r="M383" s="92"/>
      <c r="N383" s="92"/>
      <c r="O383" s="92"/>
      <c r="P383" s="92"/>
      <c r="Q383" s="92"/>
      <c r="R383" s="92"/>
      <c r="S383" s="92"/>
      <c r="T383" s="92"/>
      <c r="U383" s="92"/>
      <c r="V383" s="92"/>
      <c r="W383" s="92"/>
      <c r="X383" s="92"/>
      <c r="Y383" s="92"/>
      <c r="Z383" s="92"/>
      <c r="AA383" s="92"/>
      <c r="AB383" s="92"/>
      <c r="AC383" s="92"/>
      <c r="AD383" s="92"/>
      <c r="AE383" s="92"/>
      <c r="AF383" s="92"/>
      <c r="AG383" s="92"/>
      <c r="AH383" s="92"/>
      <c r="AI383" s="92"/>
      <c r="AJ383" s="92"/>
      <c r="AK383" s="92"/>
      <c r="AL383" s="92"/>
      <c r="AM383" s="92"/>
      <c r="AN383" s="92"/>
      <c r="AO383" s="92"/>
      <c r="AP383" s="92"/>
      <c r="AQ383" s="92"/>
      <c r="AR383" s="92"/>
      <c r="AS383" s="92"/>
      <c r="AT383" s="92"/>
      <c r="AU383" s="92"/>
      <c r="AV383" s="92"/>
      <c r="AW383" s="92"/>
      <c r="AX383" s="92"/>
      <c r="AY383" s="92"/>
      <c r="AZ383" s="92"/>
      <c r="BA383" s="92"/>
      <c r="BB383" s="92"/>
      <c r="BC383" s="92"/>
      <c r="BD383" s="92"/>
      <c r="BE383" s="92"/>
      <c r="BF383" s="92"/>
      <c r="BG383" s="92"/>
      <c r="BH383" s="92"/>
      <c r="BI383" s="92"/>
    </row>
    <row r="384" ht="9.75" customHeight="1">
      <c r="A384" s="92"/>
      <c r="B384" s="92"/>
      <c r="C384" s="92"/>
      <c r="D384" s="92"/>
      <c r="E384" s="92"/>
      <c r="F384" s="92"/>
      <c r="G384" s="92"/>
      <c r="H384" s="92"/>
      <c r="I384" s="92"/>
      <c r="J384" s="92"/>
      <c r="K384" s="92"/>
      <c r="L384" s="92"/>
      <c r="M384" s="92"/>
      <c r="N384" s="92"/>
      <c r="O384" s="92"/>
      <c r="P384" s="92"/>
      <c r="Q384" s="92"/>
      <c r="R384" s="92"/>
      <c r="S384" s="92"/>
      <c r="T384" s="92"/>
      <c r="U384" s="92"/>
      <c r="V384" s="92"/>
      <c r="W384" s="92"/>
      <c r="X384" s="92"/>
      <c r="Y384" s="92"/>
      <c r="Z384" s="92"/>
      <c r="AA384" s="92"/>
      <c r="AB384" s="92"/>
      <c r="AC384" s="92"/>
      <c r="AD384" s="92"/>
      <c r="AE384" s="92"/>
      <c r="AF384" s="92"/>
      <c r="AG384" s="92"/>
      <c r="AH384" s="92"/>
      <c r="AI384" s="92"/>
      <c r="AJ384" s="92"/>
      <c r="AK384" s="92"/>
      <c r="AL384" s="92"/>
      <c r="AM384" s="92"/>
      <c r="AN384" s="92"/>
      <c r="AO384" s="92"/>
      <c r="AP384" s="92"/>
      <c r="AQ384" s="92"/>
      <c r="AR384" s="92"/>
      <c r="AS384" s="92"/>
      <c r="AT384" s="92"/>
      <c r="AU384" s="92"/>
      <c r="AV384" s="92"/>
      <c r="AW384" s="92"/>
      <c r="AX384" s="92"/>
      <c r="AY384" s="92"/>
      <c r="AZ384" s="92"/>
      <c r="BA384" s="92"/>
      <c r="BB384" s="92"/>
      <c r="BC384" s="92"/>
      <c r="BD384" s="92"/>
      <c r="BE384" s="92"/>
      <c r="BF384" s="92"/>
      <c r="BG384" s="92"/>
      <c r="BH384" s="92"/>
      <c r="BI384" s="92"/>
    </row>
    <row r="385" ht="9.75" customHeight="1">
      <c r="A385" s="92"/>
      <c r="B385" s="92"/>
      <c r="C385" s="92"/>
      <c r="D385" s="92"/>
      <c r="E385" s="92"/>
      <c r="F385" s="92"/>
      <c r="G385" s="92"/>
      <c r="H385" s="92"/>
      <c r="I385" s="92"/>
      <c r="J385" s="92"/>
      <c r="K385" s="92"/>
      <c r="L385" s="92"/>
      <c r="M385" s="92"/>
      <c r="N385" s="92"/>
      <c r="O385" s="92"/>
      <c r="P385" s="92"/>
      <c r="Q385" s="92"/>
      <c r="R385" s="92"/>
      <c r="S385" s="92"/>
      <c r="T385" s="92"/>
      <c r="U385" s="92"/>
      <c r="V385" s="92"/>
      <c r="W385" s="92"/>
      <c r="X385" s="92"/>
      <c r="Y385" s="92"/>
      <c r="Z385" s="92"/>
      <c r="AA385" s="92"/>
      <c r="AB385" s="92"/>
      <c r="AC385" s="92"/>
      <c r="AD385" s="92"/>
      <c r="AE385" s="92"/>
      <c r="AF385" s="92"/>
      <c r="AG385" s="92"/>
      <c r="AH385" s="92"/>
      <c r="AI385" s="92"/>
      <c r="AJ385" s="92"/>
      <c r="AK385" s="92"/>
      <c r="AL385" s="92"/>
      <c r="AM385" s="92"/>
      <c r="AN385" s="92"/>
      <c r="AO385" s="92"/>
      <c r="AP385" s="92"/>
      <c r="AQ385" s="92"/>
      <c r="AR385" s="92"/>
      <c r="AS385" s="92"/>
      <c r="AT385" s="92"/>
      <c r="AU385" s="92"/>
      <c r="AV385" s="92"/>
      <c r="AW385" s="92"/>
      <c r="AX385" s="92"/>
      <c r="AY385" s="92"/>
      <c r="AZ385" s="92"/>
      <c r="BA385" s="92"/>
      <c r="BB385" s="92"/>
      <c r="BC385" s="92"/>
      <c r="BD385" s="92"/>
      <c r="BE385" s="92"/>
      <c r="BF385" s="92"/>
      <c r="BG385" s="92"/>
      <c r="BH385" s="92"/>
      <c r="BI385" s="92"/>
    </row>
    <row r="386" ht="9.75" customHeight="1">
      <c r="A386" s="92"/>
      <c r="B386" s="92"/>
      <c r="C386" s="92"/>
      <c r="D386" s="92"/>
      <c r="E386" s="92"/>
      <c r="F386" s="92"/>
      <c r="G386" s="92"/>
      <c r="H386" s="92"/>
      <c r="I386" s="92"/>
      <c r="J386" s="92"/>
      <c r="K386" s="92"/>
      <c r="L386" s="92"/>
      <c r="M386" s="92"/>
      <c r="N386" s="92"/>
      <c r="O386" s="92"/>
      <c r="P386" s="92"/>
      <c r="Q386" s="92"/>
      <c r="R386" s="92"/>
      <c r="S386" s="92"/>
      <c r="T386" s="92"/>
      <c r="U386" s="92"/>
      <c r="V386" s="92"/>
      <c r="W386" s="92"/>
      <c r="X386" s="92"/>
      <c r="Y386" s="92"/>
      <c r="Z386" s="92"/>
      <c r="AA386" s="92"/>
      <c r="AB386" s="92"/>
      <c r="AC386" s="92"/>
      <c r="AD386" s="92"/>
      <c r="AE386" s="92"/>
      <c r="AF386" s="92"/>
      <c r="AG386" s="92"/>
      <c r="AH386" s="92"/>
      <c r="AI386" s="92"/>
      <c r="AJ386" s="92"/>
      <c r="AK386" s="92"/>
      <c r="AL386" s="92"/>
      <c r="AM386" s="92"/>
      <c r="AN386" s="92"/>
      <c r="AO386" s="92"/>
      <c r="AP386" s="92"/>
      <c r="AQ386" s="92"/>
      <c r="AR386" s="92"/>
      <c r="AS386" s="92"/>
      <c r="AT386" s="92"/>
      <c r="AU386" s="92"/>
      <c r="AV386" s="92"/>
      <c r="AW386" s="92"/>
      <c r="AX386" s="92"/>
      <c r="AY386" s="92"/>
      <c r="AZ386" s="92"/>
      <c r="BA386" s="92"/>
      <c r="BB386" s="92"/>
      <c r="BC386" s="92"/>
      <c r="BD386" s="92"/>
      <c r="BE386" s="92"/>
      <c r="BF386" s="92"/>
      <c r="BG386" s="92"/>
      <c r="BH386" s="92"/>
      <c r="BI386" s="92"/>
    </row>
    <row r="387" ht="9.75" customHeight="1">
      <c r="A387" s="92"/>
      <c r="B387" s="92"/>
      <c r="C387" s="92"/>
      <c r="D387" s="92"/>
      <c r="E387" s="92"/>
      <c r="F387" s="92"/>
      <c r="G387" s="92"/>
      <c r="H387" s="92"/>
      <c r="I387" s="92"/>
      <c r="J387" s="92"/>
      <c r="K387" s="92"/>
      <c r="L387" s="92"/>
      <c r="M387" s="92"/>
      <c r="N387" s="92"/>
      <c r="O387" s="92"/>
      <c r="P387" s="92"/>
      <c r="Q387" s="92"/>
      <c r="R387" s="92"/>
      <c r="S387" s="92"/>
      <c r="T387" s="92"/>
      <c r="U387" s="92"/>
      <c r="V387" s="92"/>
      <c r="W387" s="92"/>
      <c r="X387" s="92"/>
      <c r="Y387" s="92"/>
      <c r="Z387" s="92"/>
      <c r="AA387" s="92"/>
      <c r="AB387" s="92"/>
      <c r="AC387" s="92"/>
      <c r="AD387" s="92"/>
      <c r="AE387" s="92"/>
      <c r="AF387" s="92"/>
      <c r="AG387" s="92"/>
      <c r="AH387" s="92"/>
      <c r="AI387" s="92"/>
      <c r="AJ387" s="92"/>
      <c r="AK387" s="92"/>
      <c r="AL387" s="92"/>
      <c r="AM387" s="92"/>
      <c r="AN387" s="92"/>
      <c r="AO387" s="92"/>
      <c r="AP387" s="92"/>
      <c r="AQ387" s="92"/>
      <c r="AR387" s="92"/>
      <c r="AS387" s="92"/>
      <c r="AT387" s="92"/>
      <c r="AU387" s="92"/>
      <c r="AV387" s="92"/>
      <c r="AW387" s="92"/>
      <c r="AX387" s="92"/>
      <c r="AY387" s="92"/>
      <c r="AZ387" s="92"/>
      <c r="BA387" s="92"/>
      <c r="BB387" s="92"/>
      <c r="BC387" s="92"/>
      <c r="BD387" s="92"/>
      <c r="BE387" s="92"/>
      <c r="BF387" s="92"/>
      <c r="BG387" s="92"/>
      <c r="BH387" s="92"/>
      <c r="BI387" s="92"/>
    </row>
    <row r="388" ht="9.75" customHeight="1">
      <c r="A388" s="92"/>
      <c r="B388" s="92"/>
      <c r="C388" s="92"/>
      <c r="D388" s="92"/>
      <c r="E388" s="92"/>
      <c r="F388" s="92"/>
      <c r="G388" s="92"/>
      <c r="H388" s="92"/>
      <c r="I388" s="92"/>
      <c r="J388" s="92"/>
      <c r="K388" s="92"/>
      <c r="L388" s="92"/>
      <c r="M388" s="92"/>
      <c r="N388" s="92"/>
      <c r="O388" s="92"/>
      <c r="P388" s="92"/>
      <c r="Q388" s="92"/>
      <c r="R388" s="92"/>
      <c r="S388" s="92"/>
      <c r="T388" s="92"/>
      <c r="U388" s="92"/>
      <c r="V388" s="92"/>
      <c r="W388" s="92"/>
      <c r="X388" s="92"/>
      <c r="Y388" s="92"/>
      <c r="Z388" s="92"/>
      <c r="AA388" s="92"/>
      <c r="AB388" s="92"/>
      <c r="AC388" s="92"/>
      <c r="AD388" s="92"/>
      <c r="AE388" s="92"/>
      <c r="AF388" s="92"/>
      <c r="AG388" s="92"/>
      <c r="AH388" s="92"/>
      <c r="AI388" s="92"/>
      <c r="AJ388" s="92"/>
      <c r="AK388" s="92"/>
      <c r="AL388" s="92"/>
      <c r="AM388" s="92"/>
      <c r="AN388" s="92"/>
      <c r="AO388" s="92"/>
      <c r="AP388" s="92"/>
      <c r="AQ388" s="92"/>
      <c r="AR388" s="92"/>
      <c r="AS388" s="92"/>
      <c r="AT388" s="92"/>
      <c r="AU388" s="92"/>
      <c r="AV388" s="92"/>
      <c r="AW388" s="92"/>
      <c r="AX388" s="92"/>
      <c r="AY388" s="92"/>
      <c r="AZ388" s="92"/>
      <c r="BA388" s="92"/>
      <c r="BB388" s="92"/>
      <c r="BC388" s="92"/>
      <c r="BD388" s="92"/>
      <c r="BE388" s="92"/>
      <c r="BF388" s="92"/>
      <c r="BG388" s="92"/>
      <c r="BH388" s="92"/>
      <c r="BI388" s="92"/>
    </row>
    <row r="389" ht="9.75" customHeight="1">
      <c r="A389" s="92"/>
      <c r="B389" s="92"/>
      <c r="C389" s="92"/>
      <c r="D389" s="92"/>
      <c r="E389" s="92"/>
      <c r="F389" s="92"/>
      <c r="G389" s="92"/>
      <c r="H389" s="92"/>
      <c r="I389" s="92"/>
      <c r="J389" s="92"/>
      <c r="K389" s="92"/>
      <c r="L389" s="92"/>
      <c r="M389" s="92"/>
      <c r="N389" s="92"/>
      <c r="O389" s="92"/>
      <c r="P389" s="92"/>
      <c r="Q389" s="92"/>
      <c r="R389" s="92"/>
      <c r="S389" s="92"/>
      <c r="T389" s="92"/>
      <c r="U389" s="92"/>
      <c r="V389" s="92"/>
      <c r="W389" s="92"/>
      <c r="X389" s="92"/>
      <c r="Y389" s="92"/>
      <c r="Z389" s="92"/>
      <c r="AA389" s="92"/>
      <c r="AB389" s="92"/>
      <c r="AC389" s="92"/>
      <c r="AD389" s="92"/>
      <c r="AE389" s="92"/>
      <c r="AF389" s="92"/>
      <c r="AG389" s="92"/>
      <c r="AH389" s="92"/>
      <c r="AI389" s="92"/>
      <c r="AJ389" s="92"/>
      <c r="AK389" s="92"/>
      <c r="AL389" s="92"/>
      <c r="AM389" s="92"/>
      <c r="AN389" s="92"/>
      <c r="AO389" s="92"/>
      <c r="AP389" s="92"/>
      <c r="AQ389" s="92"/>
      <c r="AR389" s="92"/>
      <c r="AS389" s="92"/>
      <c r="AT389" s="92"/>
      <c r="AU389" s="92"/>
      <c r="AV389" s="92"/>
      <c r="AW389" s="92"/>
      <c r="AX389" s="92"/>
      <c r="AY389" s="92"/>
      <c r="AZ389" s="92"/>
      <c r="BA389" s="92"/>
      <c r="BB389" s="92"/>
      <c r="BC389" s="92"/>
      <c r="BD389" s="92"/>
      <c r="BE389" s="92"/>
      <c r="BF389" s="92"/>
      <c r="BG389" s="92"/>
      <c r="BH389" s="92"/>
      <c r="BI389" s="92"/>
    </row>
    <row r="390" ht="9.75" customHeight="1">
      <c r="A390" s="92"/>
      <c r="B390" s="92"/>
      <c r="C390" s="92"/>
      <c r="D390" s="92"/>
      <c r="E390" s="92"/>
      <c r="F390" s="92"/>
      <c r="G390" s="92"/>
      <c r="H390" s="92"/>
      <c r="I390" s="92"/>
      <c r="J390" s="92"/>
      <c r="K390" s="92"/>
      <c r="L390" s="92"/>
      <c r="M390" s="92"/>
      <c r="N390" s="92"/>
      <c r="O390" s="92"/>
      <c r="P390" s="92"/>
      <c r="Q390" s="92"/>
      <c r="R390" s="92"/>
      <c r="S390" s="92"/>
      <c r="T390" s="92"/>
      <c r="U390" s="92"/>
      <c r="V390" s="92"/>
      <c r="W390" s="92"/>
      <c r="X390" s="92"/>
      <c r="Y390" s="92"/>
      <c r="Z390" s="92"/>
      <c r="AA390" s="92"/>
      <c r="AB390" s="92"/>
      <c r="AC390" s="92"/>
      <c r="AD390" s="92"/>
      <c r="AE390" s="92"/>
      <c r="AF390" s="92"/>
      <c r="AG390" s="92"/>
      <c r="AH390" s="92"/>
      <c r="AI390" s="92"/>
      <c r="AJ390" s="92"/>
      <c r="AK390" s="92"/>
      <c r="AL390" s="92"/>
      <c r="AM390" s="92"/>
      <c r="AN390" s="92"/>
      <c r="AO390" s="92"/>
      <c r="AP390" s="92"/>
      <c r="AQ390" s="92"/>
      <c r="AR390" s="92"/>
      <c r="AS390" s="92"/>
      <c r="AT390" s="92"/>
      <c r="AU390" s="92"/>
      <c r="AV390" s="92"/>
      <c r="AW390" s="92"/>
      <c r="AX390" s="92"/>
      <c r="AY390" s="92"/>
      <c r="AZ390" s="92"/>
      <c r="BA390" s="92"/>
      <c r="BB390" s="92"/>
      <c r="BC390" s="92"/>
      <c r="BD390" s="92"/>
      <c r="BE390" s="92"/>
      <c r="BF390" s="92"/>
      <c r="BG390" s="92"/>
      <c r="BH390" s="92"/>
      <c r="BI390" s="92"/>
    </row>
    <row r="391" ht="9.75" customHeight="1">
      <c r="A391" s="92"/>
      <c r="B391" s="92"/>
      <c r="C391" s="92"/>
      <c r="D391" s="92"/>
      <c r="E391" s="92"/>
      <c r="F391" s="92"/>
      <c r="G391" s="92"/>
      <c r="H391" s="92"/>
      <c r="I391" s="92"/>
      <c r="J391" s="92"/>
      <c r="K391" s="92"/>
      <c r="L391" s="92"/>
      <c r="M391" s="92"/>
      <c r="N391" s="92"/>
      <c r="O391" s="92"/>
      <c r="P391" s="92"/>
      <c r="Q391" s="92"/>
      <c r="R391" s="92"/>
      <c r="S391" s="92"/>
      <c r="T391" s="92"/>
      <c r="U391" s="92"/>
      <c r="V391" s="92"/>
      <c r="W391" s="92"/>
      <c r="X391" s="92"/>
      <c r="Y391" s="92"/>
      <c r="Z391" s="92"/>
      <c r="AA391" s="92"/>
      <c r="AB391" s="92"/>
      <c r="AC391" s="92"/>
      <c r="AD391" s="92"/>
      <c r="AE391" s="92"/>
      <c r="AF391" s="92"/>
      <c r="AG391" s="92"/>
      <c r="AH391" s="92"/>
      <c r="AI391" s="92"/>
      <c r="AJ391" s="92"/>
      <c r="AK391" s="92"/>
      <c r="AL391" s="92"/>
      <c r="AM391" s="92"/>
      <c r="AN391" s="92"/>
      <c r="AO391" s="92"/>
      <c r="AP391" s="92"/>
      <c r="AQ391" s="92"/>
      <c r="AR391" s="92"/>
      <c r="AS391" s="92"/>
      <c r="AT391" s="92"/>
      <c r="AU391" s="92"/>
      <c r="AV391" s="92"/>
      <c r="AW391" s="92"/>
      <c r="AX391" s="92"/>
      <c r="AY391" s="92"/>
      <c r="AZ391" s="92"/>
      <c r="BA391" s="92"/>
      <c r="BB391" s="92"/>
      <c r="BC391" s="92"/>
      <c r="BD391" s="92"/>
      <c r="BE391" s="92"/>
      <c r="BF391" s="92"/>
      <c r="BG391" s="92"/>
      <c r="BH391" s="92"/>
      <c r="BI391" s="92"/>
    </row>
    <row r="392" ht="9.75" customHeight="1">
      <c r="A392" s="92"/>
      <c r="B392" s="92"/>
      <c r="C392" s="92"/>
      <c r="D392" s="92"/>
      <c r="E392" s="92"/>
      <c r="F392" s="92"/>
      <c r="G392" s="92"/>
      <c r="H392" s="92"/>
      <c r="I392" s="92"/>
      <c r="J392" s="92"/>
      <c r="K392" s="92"/>
      <c r="L392" s="92"/>
      <c r="M392" s="92"/>
      <c r="N392" s="92"/>
      <c r="O392" s="92"/>
      <c r="P392" s="92"/>
      <c r="Q392" s="92"/>
      <c r="R392" s="92"/>
      <c r="S392" s="92"/>
      <c r="T392" s="92"/>
      <c r="U392" s="92"/>
      <c r="V392" s="92"/>
      <c r="W392" s="92"/>
      <c r="X392" s="92"/>
      <c r="Y392" s="92"/>
      <c r="Z392" s="92"/>
      <c r="AA392" s="92"/>
      <c r="AB392" s="92"/>
      <c r="AC392" s="92"/>
      <c r="AD392" s="92"/>
      <c r="AE392" s="92"/>
      <c r="AF392" s="92"/>
      <c r="AG392" s="92"/>
      <c r="AH392" s="92"/>
      <c r="AI392" s="92"/>
      <c r="AJ392" s="92"/>
      <c r="AK392" s="92"/>
      <c r="AL392" s="92"/>
      <c r="AM392" s="92"/>
      <c r="AN392" s="92"/>
      <c r="AO392" s="92"/>
      <c r="AP392" s="92"/>
      <c r="AQ392" s="92"/>
      <c r="AR392" s="92"/>
      <c r="AS392" s="92"/>
      <c r="AT392" s="92"/>
      <c r="AU392" s="92"/>
      <c r="AV392" s="92"/>
      <c r="AW392" s="92"/>
      <c r="AX392" s="92"/>
      <c r="AY392" s="92"/>
      <c r="AZ392" s="92"/>
      <c r="BA392" s="92"/>
      <c r="BB392" s="92"/>
      <c r="BC392" s="92"/>
      <c r="BD392" s="92"/>
      <c r="BE392" s="92"/>
      <c r="BF392" s="92"/>
      <c r="BG392" s="92"/>
      <c r="BH392" s="92"/>
      <c r="BI392" s="92"/>
    </row>
    <row r="393" ht="9.75" customHeight="1">
      <c r="A393" s="92"/>
      <c r="B393" s="92"/>
      <c r="C393" s="92"/>
      <c r="D393" s="92"/>
      <c r="E393" s="92"/>
      <c r="F393" s="92"/>
      <c r="G393" s="92"/>
      <c r="H393" s="92"/>
      <c r="I393" s="92"/>
      <c r="J393" s="92"/>
      <c r="K393" s="92"/>
      <c r="L393" s="92"/>
      <c r="M393" s="92"/>
      <c r="N393" s="92"/>
      <c r="O393" s="92"/>
      <c r="P393" s="92"/>
      <c r="Q393" s="92"/>
      <c r="R393" s="92"/>
      <c r="S393" s="92"/>
      <c r="T393" s="92"/>
      <c r="U393" s="92"/>
      <c r="V393" s="92"/>
      <c r="W393" s="92"/>
      <c r="X393" s="92"/>
      <c r="Y393" s="92"/>
      <c r="Z393" s="92"/>
      <c r="AA393" s="92"/>
      <c r="AB393" s="92"/>
      <c r="AC393" s="92"/>
      <c r="AD393" s="92"/>
      <c r="AE393" s="92"/>
      <c r="AF393" s="92"/>
      <c r="AG393" s="92"/>
      <c r="AH393" s="92"/>
      <c r="AI393" s="92"/>
      <c r="AJ393" s="92"/>
      <c r="AK393" s="92"/>
      <c r="AL393" s="92"/>
      <c r="AM393" s="92"/>
      <c r="AN393" s="92"/>
      <c r="AO393" s="92"/>
      <c r="AP393" s="92"/>
      <c r="AQ393" s="92"/>
      <c r="AR393" s="92"/>
      <c r="AS393" s="92"/>
      <c r="AT393" s="92"/>
      <c r="AU393" s="92"/>
      <c r="AV393" s="92"/>
      <c r="AW393" s="92"/>
      <c r="AX393" s="92"/>
      <c r="AY393" s="92"/>
      <c r="AZ393" s="92"/>
      <c r="BA393" s="92"/>
      <c r="BB393" s="92"/>
      <c r="BC393" s="92"/>
      <c r="BD393" s="92"/>
      <c r="BE393" s="92"/>
      <c r="BF393" s="92"/>
      <c r="BG393" s="92"/>
      <c r="BH393" s="92"/>
      <c r="BI393" s="92"/>
    </row>
    <row r="394" ht="9.75" customHeight="1">
      <c r="A394" s="92"/>
      <c r="B394" s="92"/>
      <c r="C394" s="92"/>
      <c r="D394" s="92"/>
      <c r="E394" s="92"/>
      <c r="F394" s="92"/>
      <c r="G394" s="92"/>
      <c r="H394" s="92"/>
      <c r="I394" s="92"/>
      <c r="J394" s="92"/>
      <c r="K394" s="92"/>
      <c r="L394" s="92"/>
      <c r="M394" s="92"/>
      <c r="N394" s="92"/>
      <c r="O394" s="92"/>
      <c r="P394" s="92"/>
      <c r="Q394" s="92"/>
      <c r="R394" s="92"/>
      <c r="S394" s="92"/>
      <c r="T394" s="92"/>
      <c r="U394" s="92"/>
      <c r="V394" s="92"/>
      <c r="W394" s="92"/>
      <c r="X394" s="92"/>
      <c r="Y394" s="92"/>
      <c r="Z394" s="92"/>
      <c r="AA394" s="92"/>
      <c r="AB394" s="92"/>
      <c r="AC394" s="92"/>
      <c r="AD394" s="92"/>
      <c r="AE394" s="92"/>
      <c r="AF394" s="92"/>
      <c r="AG394" s="92"/>
      <c r="AH394" s="92"/>
      <c r="AI394" s="92"/>
      <c r="AJ394" s="92"/>
      <c r="AK394" s="92"/>
      <c r="AL394" s="92"/>
      <c r="AM394" s="92"/>
      <c r="AN394" s="92"/>
      <c r="AO394" s="92"/>
      <c r="AP394" s="92"/>
      <c r="AQ394" s="92"/>
      <c r="AR394" s="92"/>
      <c r="AS394" s="92"/>
      <c r="AT394" s="92"/>
      <c r="AU394" s="92"/>
      <c r="AV394" s="92"/>
      <c r="AW394" s="92"/>
      <c r="AX394" s="92"/>
      <c r="AY394" s="92"/>
      <c r="AZ394" s="92"/>
      <c r="BA394" s="92"/>
      <c r="BB394" s="92"/>
      <c r="BC394" s="92"/>
      <c r="BD394" s="92"/>
      <c r="BE394" s="92"/>
      <c r="BF394" s="92"/>
      <c r="BG394" s="92"/>
      <c r="BH394" s="92"/>
      <c r="BI394" s="92"/>
    </row>
    <row r="395" ht="9.75" customHeight="1">
      <c r="A395" s="92"/>
      <c r="B395" s="92"/>
      <c r="C395" s="92"/>
      <c r="D395" s="92"/>
      <c r="E395" s="92"/>
      <c r="F395" s="92"/>
      <c r="G395" s="92"/>
      <c r="H395" s="92"/>
      <c r="I395" s="92"/>
      <c r="J395" s="92"/>
      <c r="K395" s="92"/>
      <c r="L395" s="92"/>
      <c r="M395" s="92"/>
      <c r="N395" s="92"/>
      <c r="O395" s="92"/>
      <c r="P395" s="92"/>
      <c r="Q395" s="92"/>
      <c r="R395" s="92"/>
      <c r="S395" s="92"/>
      <c r="T395" s="92"/>
      <c r="U395" s="92"/>
      <c r="V395" s="92"/>
      <c r="W395" s="92"/>
      <c r="X395" s="92"/>
      <c r="Y395" s="92"/>
      <c r="Z395" s="92"/>
      <c r="AA395" s="92"/>
      <c r="AB395" s="92"/>
      <c r="AC395" s="92"/>
      <c r="AD395" s="92"/>
      <c r="AE395" s="92"/>
      <c r="AF395" s="92"/>
      <c r="AG395" s="92"/>
      <c r="AH395" s="92"/>
      <c r="AI395" s="92"/>
      <c r="AJ395" s="92"/>
      <c r="AK395" s="92"/>
      <c r="AL395" s="92"/>
      <c r="AM395" s="92"/>
      <c r="AN395" s="92"/>
      <c r="AO395" s="92"/>
      <c r="AP395" s="92"/>
      <c r="AQ395" s="92"/>
      <c r="AR395" s="92"/>
      <c r="AS395" s="92"/>
      <c r="AT395" s="92"/>
      <c r="AU395" s="92"/>
      <c r="AV395" s="92"/>
      <c r="AW395" s="92"/>
      <c r="AX395" s="92"/>
      <c r="AY395" s="92"/>
      <c r="AZ395" s="92"/>
      <c r="BA395" s="92"/>
      <c r="BB395" s="92"/>
      <c r="BC395" s="92"/>
      <c r="BD395" s="92"/>
      <c r="BE395" s="92"/>
      <c r="BF395" s="92"/>
      <c r="BG395" s="92"/>
      <c r="BH395" s="92"/>
      <c r="BI395" s="92"/>
    </row>
    <row r="396" ht="9.75" customHeight="1">
      <c r="A396" s="92"/>
      <c r="B396" s="92"/>
      <c r="C396" s="92"/>
      <c r="D396" s="92"/>
      <c r="E396" s="92"/>
      <c r="F396" s="92"/>
      <c r="G396" s="92"/>
      <c r="H396" s="92"/>
      <c r="I396" s="92"/>
      <c r="J396" s="92"/>
      <c r="K396" s="92"/>
      <c r="L396" s="92"/>
      <c r="M396" s="92"/>
      <c r="N396" s="92"/>
      <c r="O396" s="92"/>
      <c r="P396" s="92"/>
      <c r="Q396" s="92"/>
      <c r="R396" s="92"/>
      <c r="S396" s="92"/>
      <c r="T396" s="92"/>
      <c r="U396" s="92"/>
      <c r="V396" s="92"/>
      <c r="W396" s="92"/>
      <c r="X396" s="92"/>
      <c r="Y396" s="92"/>
      <c r="Z396" s="92"/>
      <c r="AA396" s="92"/>
      <c r="AB396" s="92"/>
      <c r="AC396" s="92"/>
      <c r="AD396" s="92"/>
      <c r="AE396" s="92"/>
      <c r="AF396" s="92"/>
      <c r="AG396" s="92"/>
      <c r="AH396" s="92"/>
      <c r="AI396" s="92"/>
      <c r="AJ396" s="92"/>
      <c r="AK396" s="92"/>
      <c r="AL396" s="92"/>
      <c r="AM396" s="92"/>
      <c r="AN396" s="92"/>
      <c r="AO396" s="92"/>
      <c r="AP396" s="92"/>
      <c r="AQ396" s="92"/>
      <c r="AR396" s="92"/>
      <c r="AS396" s="92"/>
      <c r="AT396" s="92"/>
      <c r="AU396" s="92"/>
      <c r="AV396" s="92"/>
      <c r="AW396" s="92"/>
      <c r="AX396" s="92"/>
      <c r="AY396" s="92"/>
      <c r="AZ396" s="92"/>
      <c r="BA396" s="92"/>
      <c r="BB396" s="92"/>
      <c r="BC396" s="92"/>
      <c r="BD396" s="92"/>
      <c r="BE396" s="92"/>
      <c r="BF396" s="92"/>
      <c r="BG396" s="92"/>
      <c r="BH396" s="92"/>
      <c r="BI396" s="92"/>
    </row>
    <row r="397" ht="9.75" customHeight="1">
      <c r="A397" s="92"/>
      <c r="B397" s="92"/>
      <c r="C397" s="92"/>
      <c r="D397" s="92"/>
      <c r="E397" s="92"/>
      <c r="F397" s="92"/>
      <c r="G397" s="92"/>
      <c r="H397" s="92"/>
      <c r="I397" s="92"/>
      <c r="J397" s="92"/>
      <c r="K397" s="92"/>
      <c r="L397" s="92"/>
      <c r="M397" s="92"/>
      <c r="N397" s="92"/>
      <c r="O397" s="92"/>
      <c r="P397" s="92"/>
      <c r="Q397" s="92"/>
      <c r="R397" s="92"/>
      <c r="S397" s="92"/>
      <c r="T397" s="92"/>
      <c r="U397" s="92"/>
      <c r="V397" s="92"/>
      <c r="W397" s="92"/>
      <c r="X397" s="92"/>
      <c r="Y397" s="92"/>
      <c r="Z397" s="92"/>
      <c r="AA397" s="92"/>
      <c r="AB397" s="92"/>
      <c r="AC397" s="92"/>
      <c r="AD397" s="92"/>
      <c r="AE397" s="92"/>
      <c r="AF397" s="92"/>
      <c r="AG397" s="92"/>
      <c r="AH397" s="92"/>
      <c r="AI397" s="92"/>
      <c r="AJ397" s="92"/>
      <c r="AK397" s="92"/>
      <c r="AL397" s="92"/>
      <c r="AM397" s="92"/>
      <c r="AN397" s="92"/>
      <c r="AO397" s="92"/>
      <c r="AP397" s="92"/>
      <c r="AQ397" s="92"/>
      <c r="AR397" s="92"/>
      <c r="AS397" s="92"/>
      <c r="AT397" s="92"/>
      <c r="AU397" s="92"/>
      <c r="AV397" s="92"/>
      <c r="AW397" s="92"/>
      <c r="AX397" s="92"/>
      <c r="AY397" s="92"/>
      <c r="AZ397" s="92"/>
      <c r="BA397" s="92"/>
      <c r="BB397" s="92"/>
      <c r="BC397" s="92"/>
      <c r="BD397" s="92"/>
      <c r="BE397" s="92"/>
      <c r="BF397" s="92"/>
      <c r="BG397" s="92"/>
      <c r="BH397" s="92"/>
      <c r="BI397" s="92"/>
    </row>
    <row r="398" ht="9.75" customHeight="1">
      <c r="A398" s="92"/>
      <c r="B398" s="92"/>
      <c r="C398" s="92"/>
      <c r="D398" s="92"/>
      <c r="E398" s="92"/>
      <c r="F398" s="92"/>
      <c r="G398" s="92"/>
      <c r="H398" s="92"/>
      <c r="I398" s="92"/>
      <c r="J398" s="92"/>
      <c r="K398" s="92"/>
      <c r="L398" s="92"/>
      <c r="M398" s="92"/>
      <c r="N398" s="92"/>
      <c r="O398" s="92"/>
      <c r="P398" s="92"/>
      <c r="Q398" s="92"/>
      <c r="R398" s="92"/>
      <c r="S398" s="92"/>
      <c r="T398" s="92"/>
      <c r="U398" s="92"/>
      <c r="V398" s="92"/>
      <c r="W398" s="92"/>
      <c r="X398" s="92"/>
      <c r="Y398" s="92"/>
      <c r="Z398" s="92"/>
      <c r="AA398" s="92"/>
      <c r="AB398" s="92"/>
      <c r="AC398" s="92"/>
      <c r="AD398" s="92"/>
      <c r="AE398" s="92"/>
      <c r="AF398" s="92"/>
      <c r="AG398" s="92"/>
      <c r="AH398" s="92"/>
      <c r="AI398" s="92"/>
      <c r="AJ398" s="92"/>
      <c r="AK398" s="92"/>
      <c r="AL398" s="92"/>
      <c r="AM398" s="92"/>
      <c r="AN398" s="92"/>
      <c r="AO398" s="92"/>
      <c r="AP398" s="92"/>
      <c r="AQ398" s="92"/>
      <c r="AR398" s="92"/>
      <c r="AS398" s="92"/>
      <c r="AT398" s="92"/>
      <c r="AU398" s="92"/>
      <c r="AV398" s="92"/>
      <c r="AW398" s="92"/>
      <c r="AX398" s="92"/>
      <c r="AY398" s="92"/>
      <c r="AZ398" s="92"/>
      <c r="BA398" s="92"/>
      <c r="BB398" s="92"/>
      <c r="BC398" s="92"/>
      <c r="BD398" s="92"/>
      <c r="BE398" s="92"/>
      <c r="BF398" s="92"/>
      <c r="BG398" s="92"/>
      <c r="BH398" s="92"/>
      <c r="BI398" s="92"/>
    </row>
    <row r="399" ht="9.75" customHeight="1">
      <c r="A399" s="92"/>
      <c r="B399" s="92"/>
      <c r="C399" s="92"/>
      <c r="D399" s="92"/>
      <c r="E399" s="92"/>
      <c r="F399" s="92"/>
      <c r="G399" s="92"/>
      <c r="H399" s="92"/>
      <c r="I399" s="92"/>
      <c r="J399" s="92"/>
      <c r="K399" s="92"/>
      <c r="L399" s="92"/>
      <c r="M399" s="92"/>
      <c r="N399" s="92"/>
      <c r="O399" s="92"/>
      <c r="P399" s="92"/>
      <c r="Q399" s="92"/>
      <c r="R399" s="92"/>
      <c r="S399" s="92"/>
      <c r="T399" s="92"/>
      <c r="U399" s="92"/>
      <c r="V399" s="92"/>
      <c r="W399" s="92"/>
      <c r="X399" s="92"/>
      <c r="Y399" s="92"/>
      <c r="Z399" s="92"/>
      <c r="AA399" s="92"/>
      <c r="AB399" s="92"/>
      <c r="AC399" s="92"/>
      <c r="AD399" s="92"/>
      <c r="AE399" s="92"/>
      <c r="AF399" s="92"/>
      <c r="AG399" s="92"/>
      <c r="AH399" s="92"/>
      <c r="AI399" s="92"/>
      <c r="AJ399" s="92"/>
      <c r="AK399" s="92"/>
      <c r="AL399" s="92"/>
      <c r="AM399" s="92"/>
      <c r="AN399" s="92"/>
      <c r="AO399" s="92"/>
      <c r="AP399" s="92"/>
      <c r="AQ399" s="92"/>
      <c r="AR399" s="92"/>
      <c r="AS399" s="92"/>
      <c r="AT399" s="92"/>
      <c r="AU399" s="92"/>
      <c r="AV399" s="92"/>
      <c r="AW399" s="92"/>
      <c r="AX399" s="92"/>
      <c r="AY399" s="92"/>
      <c r="AZ399" s="92"/>
      <c r="BA399" s="92"/>
      <c r="BB399" s="92"/>
      <c r="BC399" s="92"/>
      <c r="BD399" s="92"/>
      <c r="BE399" s="92"/>
      <c r="BF399" s="92"/>
      <c r="BG399" s="92"/>
      <c r="BH399" s="92"/>
      <c r="BI399" s="92"/>
    </row>
    <row r="400" ht="9.75" customHeight="1">
      <c r="A400" s="92"/>
      <c r="B400" s="92"/>
      <c r="C400" s="92"/>
      <c r="D400" s="92"/>
      <c r="E400" s="92"/>
      <c r="F400" s="92"/>
      <c r="G400" s="92"/>
      <c r="H400" s="92"/>
      <c r="I400" s="92"/>
      <c r="J400" s="92"/>
      <c r="K400" s="92"/>
      <c r="L400" s="92"/>
      <c r="M400" s="92"/>
      <c r="N400" s="92"/>
      <c r="O400" s="92"/>
      <c r="P400" s="92"/>
      <c r="Q400" s="92"/>
      <c r="R400" s="92"/>
      <c r="S400" s="92"/>
      <c r="T400" s="92"/>
      <c r="U400" s="92"/>
      <c r="V400" s="92"/>
      <c r="W400" s="92"/>
      <c r="X400" s="92"/>
      <c r="Y400" s="92"/>
      <c r="Z400" s="92"/>
      <c r="AA400" s="92"/>
      <c r="AB400" s="92"/>
      <c r="AC400" s="92"/>
      <c r="AD400" s="92"/>
      <c r="AE400" s="92"/>
      <c r="AF400" s="92"/>
      <c r="AG400" s="92"/>
      <c r="AH400" s="92"/>
      <c r="AI400" s="92"/>
      <c r="AJ400" s="92"/>
      <c r="AK400" s="92"/>
      <c r="AL400" s="92"/>
      <c r="AM400" s="92"/>
      <c r="AN400" s="92"/>
      <c r="AO400" s="92"/>
      <c r="AP400" s="92"/>
      <c r="AQ400" s="92"/>
      <c r="AR400" s="92"/>
      <c r="AS400" s="92"/>
      <c r="AT400" s="92"/>
      <c r="AU400" s="92"/>
      <c r="AV400" s="92"/>
      <c r="AW400" s="92"/>
      <c r="AX400" s="92"/>
      <c r="AY400" s="92"/>
      <c r="AZ400" s="92"/>
      <c r="BA400" s="92"/>
      <c r="BB400" s="92"/>
      <c r="BC400" s="92"/>
      <c r="BD400" s="92"/>
      <c r="BE400" s="92"/>
      <c r="BF400" s="92"/>
      <c r="BG400" s="92"/>
      <c r="BH400" s="92"/>
      <c r="BI400" s="92"/>
    </row>
    <row r="401" ht="9.75" customHeight="1">
      <c r="A401" s="92"/>
      <c r="B401" s="92"/>
      <c r="C401" s="92"/>
      <c r="D401" s="92"/>
      <c r="E401" s="92"/>
      <c r="F401" s="92"/>
      <c r="G401" s="92"/>
      <c r="H401" s="92"/>
      <c r="I401" s="92"/>
      <c r="J401" s="92"/>
      <c r="K401" s="92"/>
      <c r="L401" s="92"/>
      <c r="M401" s="92"/>
      <c r="N401" s="92"/>
      <c r="O401" s="92"/>
      <c r="P401" s="92"/>
      <c r="Q401" s="92"/>
      <c r="R401" s="92"/>
      <c r="S401" s="92"/>
      <c r="T401" s="92"/>
      <c r="U401" s="92"/>
      <c r="V401" s="92"/>
      <c r="W401" s="92"/>
      <c r="X401" s="92"/>
      <c r="Y401" s="92"/>
      <c r="Z401" s="92"/>
      <c r="AA401" s="92"/>
      <c r="AB401" s="92"/>
      <c r="AC401" s="92"/>
      <c r="AD401" s="92"/>
      <c r="AE401" s="92"/>
      <c r="AF401" s="92"/>
      <c r="AG401" s="92"/>
      <c r="AH401" s="92"/>
      <c r="AI401" s="92"/>
      <c r="AJ401" s="92"/>
      <c r="AK401" s="92"/>
      <c r="AL401" s="92"/>
      <c r="AM401" s="92"/>
      <c r="AN401" s="92"/>
      <c r="AO401" s="92"/>
      <c r="AP401" s="92"/>
      <c r="AQ401" s="92"/>
      <c r="AR401" s="92"/>
      <c r="AS401" s="92"/>
      <c r="AT401" s="92"/>
      <c r="AU401" s="92"/>
      <c r="AV401" s="92"/>
      <c r="AW401" s="92"/>
      <c r="AX401" s="92"/>
      <c r="AY401" s="92"/>
      <c r="AZ401" s="92"/>
      <c r="BA401" s="92"/>
      <c r="BB401" s="92"/>
      <c r="BC401" s="92"/>
      <c r="BD401" s="92"/>
      <c r="BE401" s="92"/>
      <c r="BF401" s="92"/>
      <c r="BG401" s="92"/>
      <c r="BH401" s="92"/>
      <c r="BI401" s="92"/>
    </row>
    <row r="402" ht="9.75" customHeight="1">
      <c r="A402" s="92"/>
      <c r="B402" s="92"/>
      <c r="C402" s="92"/>
      <c r="D402" s="92"/>
      <c r="E402" s="92"/>
      <c r="F402" s="92"/>
      <c r="G402" s="92"/>
      <c r="H402" s="92"/>
      <c r="I402" s="92"/>
      <c r="J402" s="92"/>
      <c r="K402" s="92"/>
      <c r="L402" s="92"/>
      <c r="M402" s="92"/>
      <c r="N402" s="92"/>
      <c r="O402" s="92"/>
      <c r="P402" s="92"/>
      <c r="Q402" s="92"/>
      <c r="R402" s="92"/>
      <c r="S402" s="92"/>
      <c r="T402" s="92"/>
      <c r="U402" s="92"/>
      <c r="V402" s="92"/>
      <c r="W402" s="92"/>
      <c r="X402" s="92"/>
      <c r="Y402" s="92"/>
      <c r="Z402" s="92"/>
      <c r="AA402" s="92"/>
      <c r="AB402" s="92"/>
      <c r="AC402" s="92"/>
      <c r="AD402" s="92"/>
      <c r="AE402" s="92"/>
      <c r="AF402" s="92"/>
      <c r="AG402" s="92"/>
      <c r="AH402" s="92"/>
      <c r="AI402" s="92"/>
      <c r="AJ402" s="92"/>
      <c r="AK402" s="92"/>
      <c r="AL402" s="92"/>
      <c r="AM402" s="92"/>
      <c r="AN402" s="92"/>
      <c r="AO402" s="92"/>
      <c r="AP402" s="92"/>
      <c r="AQ402" s="92"/>
      <c r="AR402" s="92"/>
      <c r="AS402" s="92"/>
      <c r="AT402" s="92"/>
      <c r="AU402" s="92"/>
      <c r="AV402" s="92"/>
      <c r="AW402" s="92"/>
      <c r="AX402" s="92"/>
      <c r="AY402" s="92"/>
      <c r="AZ402" s="92"/>
      <c r="BA402" s="92"/>
      <c r="BB402" s="92"/>
      <c r="BC402" s="92"/>
      <c r="BD402" s="92"/>
      <c r="BE402" s="92"/>
      <c r="BF402" s="92"/>
      <c r="BG402" s="92"/>
      <c r="BH402" s="92"/>
      <c r="BI402" s="92"/>
    </row>
    <row r="403" ht="9.75" customHeight="1">
      <c r="A403" s="92"/>
      <c r="B403" s="92"/>
      <c r="C403" s="92"/>
      <c r="D403" s="92"/>
      <c r="E403" s="92"/>
      <c r="F403" s="92"/>
      <c r="G403" s="92"/>
      <c r="H403" s="92"/>
      <c r="I403" s="92"/>
      <c r="J403" s="92"/>
      <c r="K403" s="92"/>
      <c r="L403" s="92"/>
      <c r="M403" s="92"/>
      <c r="N403" s="92"/>
      <c r="O403" s="92"/>
      <c r="P403" s="92"/>
      <c r="Q403" s="92"/>
      <c r="R403" s="92"/>
      <c r="S403" s="92"/>
      <c r="T403" s="92"/>
      <c r="U403" s="92"/>
      <c r="V403" s="92"/>
      <c r="W403" s="92"/>
      <c r="X403" s="92"/>
      <c r="Y403" s="92"/>
      <c r="Z403" s="92"/>
      <c r="AA403" s="92"/>
      <c r="AB403" s="92"/>
      <c r="AC403" s="92"/>
      <c r="AD403" s="92"/>
      <c r="AE403" s="92"/>
      <c r="AF403" s="92"/>
      <c r="AG403" s="92"/>
      <c r="AH403" s="92"/>
      <c r="AI403" s="92"/>
      <c r="AJ403" s="92"/>
      <c r="AK403" s="92"/>
      <c r="AL403" s="92"/>
      <c r="AM403" s="92"/>
      <c r="AN403" s="92"/>
      <c r="AO403" s="92"/>
      <c r="AP403" s="92"/>
      <c r="AQ403" s="92"/>
      <c r="AR403" s="92"/>
      <c r="AS403" s="92"/>
      <c r="AT403" s="92"/>
      <c r="AU403" s="92"/>
      <c r="AV403" s="92"/>
      <c r="AW403" s="92"/>
      <c r="AX403" s="92"/>
      <c r="AY403" s="92"/>
      <c r="AZ403" s="92"/>
      <c r="BA403" s="92"/>
      <c r="BB403" s="92"/>
      <c r="BC403" s="92"/>
      <c r="BD403" s="92"/>
      <c r="BE403" s="92"/>
      <c r="BF403" s="92"/>
      <c r="BG403" s="92"/>
      <c r="BH403" s="92"/>
      <c r="BI403" s="92"/>
    </row>
    <row r="404" ht="9.75" customHeight="1">
      <c r="A404" s="92"/>
      <c r="B404" s="92"/>
      <c r="C404" s="92"/>
      <c r="D404" s="92"/>
      <c r="E404" s="92"/>
      <c r="F404" s="92"/>
      <c r="G404" s="92"/>
      <c r="H404" s="92"/>
      <c r="I404" s="92"/>
      <c r="J404" s="92"/>
      <c r="K404" s="92"/>
      <c r="L404" s="92"/>
      <c r="M404" s="92"/>
      <c r="N404" s="92"/>
      <c r="O404" s="92"/>
      <c r="P404" s="92"/>
      <c r="Q404" s="92"/>
      <c r="R404" s="92"/>
      <c r="S404" s="92"/>
      <c r="T404" s="92"/>
      <c r="U404" s="92"/>
      <c r="V404" s="92"/>
      <c r="W404" s="92"/>
      <c r="X404" s="92"/>
      <c r="Y404" s="92"/>
      <c r="Z404" s="92"/>
      <c r="AA404" s="92"/>
      <c r="AB404" s="92"/>
      <c r="AC404" s="92"/>
      <c r="AD404" s="92"/>
      <c r="AE404" s="92"/>
      <c r="AF404" s="92"/>
      <c r="AG404" s="92"/>
      <c r="AH404" s="92"/>
      <c r="AI404" s="92"/>
      <c r="AJ404" s="92"/>
      <c r="AK404" s="92"/>
      <c r="AL404" s="92"/>
      <c r="AM404" s="92"/>
      <c r="AN404" s="92"/>
      <c r="AO404" s="92"/>
      <c r="AP404" s="92"/>
      <c r="AQ404" s="92"/>
      <c r="AR404" s="92"/>
      <c r="AS404" s="92"/>
      <c r="AT404" s="92"/>
      <c r="AU404" s="92"/>
      <c r="AV404" s="92"/>
      <c r="AW404" s="92"/>
      <c r="AX404" s="92"/>
      <c r="AY404" s="92"/>
      <c r="AZ404" s="92"/>
      <c r="BA404" s="92"/>
      <c r="BB404" s="92"/>
      <c r="BC404" s="92"/>
      <c r="BD404" s="92"/>
      <c r="BE404" s="92"/>
      <c r="BF404" s="92"/>
      <c r="BG404" s="92"/>
      <c r="BH404" s="92"/>
      <c r="BI404" s="92"/>
    </row>
    <row r="405" ht="9.75" customHeight="1">
      <c r="A405" s="92"/>
      <c r="B405" s="92"/>
      <c r="C405" s="92"/>
      <c r="D405" s="92"/>
      <c r="E405" s="92"/>
      <c r="F405" s="92"/>
      <c r="G405" s="92"/>
      <c r="H405" s="92"/>
      <c r="I405" s="92"/>
      <c r="J405" s="92"/>
      <c r="K405" s="92"/>
      <c r="L405" s="92"/>
      <c r="M405" s="92"/>
      <c r="N405" s="92"/>
      <c r="O405" s="92"/>
      <c r="P405" s="92"/>
      <c r="Q405" s="92"/>
      <c r="R405" s="92"/>
      <c r="S405" s="92"/>
      <c r="T405" s="92"/>
      <c r="U405" s="92"/>
      <c r="V405" s="92"/>
      <c r="W405" s="92"/>
      <c r="X405" s="92"/>
      <c r="Y405" s="92"/>
      <c r="Z405" s="92"/>
      <c r="AA405" s="92"/>
      <c r="AB405" s="92"/>
      <c r="AC405" s="92"/>
      <c r="AD405" s="92"/>
      <c r="AE405" s="92"/>
      <c r="AF405" s="92"/>
      <c r="AG405" s="92"/>
      <c r="AH405" s="92"/>
      <c r="AI405" s="92"/>
      <c r="AJ405" s="92"/>
      <c r="AK405" s="92"/>
      <c r="AL405" s="92"/>
      <c r="AM405" s="92"/>
      <c r="AN405" s="92"/>
      <c r="AO405" s="92"/>
      <c r="AP405" s="92"/>
      <c r="AQ405" s="92"/>
      <c r="AR405" s="92"/>
      <c r="AS405" s="92"/>
      <c r="AT405" s="92"/>
      <c r="AU405" s="92"/>
      <c r="AV405" s="92"/>
      <c r="AW405" s="92"/>
      <c r="AX405" s="92"/>
      <c r="AY405" s="92"/>
      <c r="AZ405" s="92"/>
      <c r="BA405" s="92"/>
      <c r="BB405" s="92"/>
      <c r="BC405" s="92"/>
      <c r="BD405" s="92"/>
      <c r="BE405" s="92"/>
      <c r="BF405" s="92"/>
      <c r="BG405" s="92"/>
      <c r="BH405" s="92"/>
      <c r="BI405" s="92"/>
    </row>
    <row r="406" ht="9.75" customHeight="1">
      <c r="A406" s="92"/>
      <c r="B406" s="92"/>
      <c r="C406" s="92"/>
      <c r="D406" s="92"/>
      <c r="E406" s="92"/>
      <c r="F406" s="92"/>
      <c r="G406" s="92"/>
      <c r="H406" s="92"/>
      <c r="I406" s="92"/>
      <c r="J406" s="92"/>
      <c r="K406" s="92"/>
      <c r="L406" s="92"/>
      <c r="M406" s="92"/>
      <c r="N406" s="92"/>
      <c r="O406" s="92"/>
      <c r="P406" s="92"/>
      <c r="Q406" s="92"/>
      <c r="R406" s="92"/>
      <c r="S406" s="92"/>
      <c r="T406" s="92"/>
      <c r="U406" s="92"/>
      <c r="V406" s="92"/>
      <c r="W406" s="92"/>
      <c r="X406" s="92"/>
      <c r="Y406" s="92"/>
      <c r="Z406" s="92"/>
      <c r="AA406" s="92"/>
      <c r="AB406" s="92"/>
      <c r="AC406" s="92"/>
      <c r="AD406" s="92"/>
      <c r="AE406" s="92"/>
      <c r="AF406" s="92"/>
      <c r="AG406" s="92"/>
      <c r="AH406" s="92"/>
      <c r="AI406" s="92"/>
      <c r="AJ406" s="92"/>
      <c r="AK406" s="92"/>
      <c r="AL406" s="92"/>
      <c r="AM406" s="92"/>
      <c r="AN406" s="92"/>
      <c r="AO406" s="92"/>
      <c r="AP406" s="92"/>
      <c r="AQ406" s="92"/>
      <c r="AR406" s="92"/>
      <c r="AS406" s="92"/>
      <c r="AT406" s="92"/>
      <c r="AU406" s="92"/>
      <c r="AV406" s="92"/>
      <c r="AW406" s="92"/>
      <c r="AX406" s="92"/>
      <c r="AY406" s="92"/>
      <c r="AZ406" s="92"/>
      <c r="BA406" s="92"/>
      <c r="BB406" s="92"/>
      <c r="BC406" s="92"/>
      <c r="BD406" s="92"/>
      <c r="BE406" s="92"/>
      <c r="BF406" s="92"/>
      <c r="BG406" s="92"/>
      <c r="BH406" s="92"/>
      <c r="BI406" s="92"/>
    </row>
    <row r="407" ht="9.75" customHeight="1">
      <c r="A407" s="92"/>
      <c r="B407" s="92"/>
      <c r="C407" s="92"/>
      <c r="D407" s="92"/>
      <c r="E407" s="92"/>
      <c r="F407" s="92"/>
      <c r="G407" s="92"/>
      <c r="H407" s="92"/>
      <c r="I407" s="92"/>
      <c r="J407" s="92"/>
      <c r="K407" s="92"/>
      <c r="L407" s="92"/>
      <c r="M407" s="92"/>
      <c r="N407" s="92"/>
      <c r="O407" s="92"/>
      <c r="P407" s="92"/>
      <c r="Q407" s="92"/>
      <c r="R407" s="92"/>
      <c r="S407" s="92"/>
      <c r="T407" s="92"/>
      <c r="U407" s="92"/>
      <c r="V407" s="92"/>
      <c r="W407" s="92"/>
      <c r="X407" s="92"/>
      <c r="Y407" s="92"/>
      <c r="Z407" s="92"/>
      <c r="AA407" s="92"/>
      <c r="AB407" s="92"/>
      <c r="AC407" s="92"/>
      <c r="AD407" s="92"/>
      <c r="AE407" s="92"/>
      <c r="AF407" s="92"/>
      <c r="AG407" s="92"/>
      <c r="AH407" s="92"/>
      <c r="AI407" s="92"/>
      <c r="AJ407" s="92"/>
      <c r="AK407" s="92"/>
      <c r="AL407" s="92"/>
      <c r="AM407" s="92"/>
      <c r="AN407" s="92"/>
      <c r="AO407" s="92"/>
      <c r="AP407" s="92"/>
      <c r="AQ407" s="92"/>
      <c r="AR407" s="92"/>
      <c r="AS407" s="92"/>
      <c r="AT407" s="92"/>
      <c r="AU407" s="92"/>
      <c r="AV407" s="92"/>
      <c r="AW407" s="92"/>
      <c r="AX407" s="92"/>
      <c r="AY407" s="92"/>
      <c r="AZ407" s="92"/>
      <c r="BA407" s="92"/>
      <c r="BB407" s="92"/>
      <c r="BC407" s="92"/>
      <c r="BD407" s="92"/>
      <c r="BE407" s="92"/>
      <c r="BF407" s="92"/>
      <c r="BG407" s="92"/>
      <c r="BH407" s="92"/>
      <c r="BI407" s="92"/>
    </row>
    <row r="408" ht="9.75" customHeight="1">
      <c r="A408" s="92"/>
      <c r="B408" s="92"/>
      <c r="C408" s="92"/>
      <c r="D408" s="92"/>
      <c r="E408" s="92"/>
      <c r="F408" s="92"/>
      <c r="G408" s="92"/>
      <c r="H408" s="92"/>
      <c r="I408" s="92"/>
      <c r="J408" s="92"/>
      <c r="K408" s="92"/>
      <c r="L408" s="92"/>
      <c r="M408" s="92"/>
      <c r="N408" s="92"/>
      <c r="O408" s="92"/>
      <c r="P408" s="92"/>
      <c r="Q408" s="92"/>
      <c r="R408" s="92"/>
      <c r="S408" s="92"/>
      <c r="T408" s="92"/>
      <c r="U408" s="92"/>
      <c r="V408" s="92"/>
      <c r="W408" s="92"/>
      <c r="X408" s="92"/>
      <c r="Y408" s="92"/>
      <c r="Z408" s="92"/>
      <c r="AA408" s="92"/>
      <c r="AB408" s="92"/>
      <c r="AC408" s="92"/>
      <c r="AD408" s="92"/>
      <c r="AE408" s="92"/>
      <c r="AF408" s="92"/>
      <c r="AG408" s="92"/>
      <c r="AH408" s="92"/>
      <c r="AI408" s="92"/>
      <c r="AJ408" s="92"/>
      <c r="AK408" s="92"/>
      <c r="AL408" s="92"/>
      <c r="AM408" s="92"/>
      <c r="AN408" s="92"/>
      <c r="AO408" s="92"/>
      <c r="AP408" s="92"/>
      <c r="AQ408" s="92"/>
      <c r="AR408" s="92"/>
      <c r="AS408" s="92"/>
      <c r="AT408" s="92"/>
      <c r="AU408" s="92"/>
      <c r="AV408" s="92"/>
      <c r="AW408" s="92"/>
      <c r="AX408" s="92"/>
      <c r="AY408" s="92"/>
      <c r="AZ408" s="92"/>
      <c r="BA408" s="92"/>
      <c r="BB408" s="92"/>
      <c r="BC408" s="92"/>
      <c r="BD408" s="92"/>
      <c r="BE408" s="92"/>
      <c r="BF408" s="92"/>
      <c r="BG408" s="92"/>
      <c r="BH408" s="92"/>
      <c r="BI408" s="92"/>
    </row>
    <row r="409" ht="9.75" customHeight="1">
      <c r="A409" s="92"/>
      <c r="B409" s="92"/>
      <c r="C409" s="92"/>
      <c r="D409" s="92"/>
      <c r="E409" s="92"/>
      <c r="F409" s="92"/>
      <c r="G409" s="92"/>
      <c r="H409" s="92"/>
      <c r="I409" s="92"/>
      <c r="J409" s="92"/>
      <c r="K409" s="92"/>
      <c r="L409" s="92"/>
      <c r="M409" s="92"/>
      <c r="N409" s="92"/>
      <c r="O409" s="92"/>
      <c r="P409" s="92"/>
      <c r="Q409" s="92"/>
      <c r="R409" s="92"/>
      <c r="S409" s="92"/>
      <c r="T409" s="92"/>
      <c r="U409" s="92"/>
      <c r="V409" s="92"/>
      <c r="W409" s="92"/>
      <c r="X409" s="92"/>
      <c r="Y409" s="92"/>
      <c r="Z409" s="92"/>
      <c r="AA409" s="92"/>
      <c r="AB409" s="92"/>
      <c r="AC409" s="92"/>
      <c r="AD409" s="92"/>
      <c r="AE409" s="92"/>
      <c r="AF409" s="92"/>
      <c r="AG409" s="92"/>
      <c r="AH409" s="92"/>
      <c r="AI409" s="92"/>
      <c r="AJ409" s="92"/>
      <c r="AK409" s="92"/>
      <c r="AL409" s="92"/>
      <c r="AM409" s="92"/>
      <c r="AN409" s="92"/>
      <c r="AO409" s="92"/>
      <c r="AP409" s="92"/>
      <c r="AQ409" s="92"/>
      <c r="AR409" s="92"/>
      <c r="AS409" s="92"/>
      <c r="AT409" s="92"/>
      <c r="AU409" s="92"/>
      <c r="AV409" s="92"/>
      <c r="AW409" s="92"/>
      <c r="AX409" s="92"/>
      <c r="AY409" s="92"/>
      <c r="AZ409" s="92"/>
      <c r="BA409" s="92"/>
      <c r="BB409" s="92"/>
      <c r="BC409" s="92"/>
      <c r="BD409" s="92"/>
      <c r="BE409" s="92"/>
      <c r="BF409" s="92"/>
      <c r="BG409" s="92"/>
      <c r="BH409" s="92"/>
      <c r="BI409" s="92"/>
    </row>
    <row r="410" ht="9.75" customHeight="1">
      <c r="A410" s="92"/>
      <c r="B410" s="92"/>
      <c r="C410" s="92"/>
      <c r="D410" s="92"/>
      <c r="E410" s="92"/>
      <c r="F410" s="92"/>
      <c r="G410" s="92"/>
      <c r="H410" s="92"/>
      <c r="I410" s="92"/>
      <c r="J410" s="92"/>
      <c r="K410" s="92"/>
      <c r="L410" s="92"/>
      <c r="M410" s="92"/>
      <c r="N410" s="92"/>
      <c r="O410" s="92"/>
      <c r="P410" s="92"/>
      <c r="Q410" s="92"/>
      <c r="R410" s="92"/>
      <c r="S410" s="92"/>
      <c r="T410" s="92"/>
      <c r="U410" s="92"/>
      <c r="V410" s="92"/>
      <c r="W410" s="92"/>
      <c r="X410" s="92"/>
      <c r="Y410" s="92"/>
      <c r="Z410" s="92"/>
      <c r="AA410" s="92"/>
      <c r="AB410" s="92"/>
      <c r="AC410" s="92"/>
      <c r="AD410" s="92"/>
      <c r="AE410" s="92"/>
      <c r="AF410" s="92"/>
      <c r="AG410" s="92"/>
      <c r="AH410" s="92"/>
      <c r="AI410" s="92"/>
      <c r="AJ410" s="92"/>
      <c r="AK410" s="92"/>
      <c r="AL410" s="92"/>
      <c r="AM410" s="92"/>
      <c r="AN410" s="92"/>
      <c r="AO410" s="92"/>
      <c r="AP410" s="92"/>
      <c r="AQ410" s="92"/>
      <c r="AR410" s="92"/>
      <c r="AS410" s="92"/>
      <c r="AT410" s="92"/>
      <c r="AU410" s="92"/>
      <c r="AV410" s="92"/>
      <c r="AW410" s="92"/>
      <c r="AX410" s="92"/>
      <c r="AY410" s="92"/>
      <c r="AZ410" s="92"/>
      <c r="BA410" s="92"/>
      <c r="BB410" s="92"/>
      <c r="BC410" s="92"/>
      <c r="BD410" s="92"/>
      <c r="BE410" s="92"/>
      <c r="BF410" s="92"/>
      <c r="BG410" s="92"/>
      <c r="BH410" s="92"/>
      <c r="BI410" s="92"/>
    </row>
    <row r="411" ht="9.75" customHeight="1">
      <c r="A411" s="92"/>
      <c r="B411" s="92"/>
      <c r="C411" s="92"/>
      <c r="D411" s="92"/>
      <c r="E411" s="92"/>
      <c r="F411" s="92"/>
      <c r="G411" s="92"/>
      <c r="H411" s="92"/>
      <c r="I411" s="92"/>
      <c r="J411" s="92"/>
      <c r="K411" s="92"/>
      <c r="L411" s="92"/>
      <c r="M411" s="92"/>
      <c r="N411" s="92"/>
      <c r="O411" s="92"/>
      <c r="P411" s="92"/>
      <c r="Q411" s="92"/>
      <c r="R411" s="92"/>
      <c r="S411" s="92"/>
      <c r="T411" s="92"/>
      <c r="U411" s="92"/>
      <c r="V411" s="92"/>
      <c r="W411" s="92"/>
      <c r="X411" s="92"/>
      <c r="Y411" s="92"/>
      <c r="Z411" s="92"/>
      <c r="AA411" s="92"/>
      <c r="AB411" s="92"/>
      <c r="AC411" s="92"/>
      <c r="AD411" s="92"/>
      <c r="AE411" s="92"/>
      <c r="AF411" s="92"/>
      <c r="AG411" s="92"/>
      <c r="AH411" s="92"/>
      <c r="AI411" s="92"/>
      <c r="AJ411" s="92"/>
      <c r="AK411" s="92"/>
      <c r="AL411" s="92"/>
      <c r="AM411" s="92"/>
      <c r="AN411" s="92"/>
      <c r="AO411" s="92"/>
      <c r="AP411" s="92"/>
      <c r="AQ411" s="92"/>
      <c r="AR411" s="92"/>
      <c r="AS411" s="92"/>
      <c r="AT411" s="92"/>
      <c r="AU411" s="92"/>
      <c r="AV411" s="92"/>
      <c r="AW411" s="92"/>
      <c r="AX411" s="92"/>
      <c r="AY411" s="92"/>
      <c r="AZ411" s="92"/>
      <c r="BA411" s="92"/>
      <c r="BB411" s="92"/>
      <c r="BC411" s="92"/>
      <c r="BD411" s="92"/>
      <c r="BE411" s="92"/>
      <c r="BF411" s="92"/>
      <c r="BG411" s="92"/>
      <c r="BH411" s="92"/>
      <c r="BI411" s="92"/>
    </row>
    <row r="412" ht="9.75" customHeight="1">
      <c r="A412" s="92"/>
      <c r="B412" s="92"/>
      <c r="C412" s="92"/>
      <c r="D412" s="92"/>
      <c r="E412" s="92"/>
      <c r="F412" s="92"/>
      <c r="G412" s="92"/>
      <c r="H412" s="92"/>
      <c r="I412" s="92"/>
      <c r="J412" s="92"/>
      <c r="K412" s="92"/>
      <c r="L412" s="92"/>
      <c r="M412" s="92"/>
      <c r="N412" s="92"/>
      <c r="O412" s="92"/>
      <c r="P412" s="92"/>
      <c r="Q412" s="92"/>
      <c r="R412" s="92"/>
      <c r="S412" s="92"/>
      <c r="T412" s="92"/>
      <c r="U412" s="92"/>
      <c r="V412" s="92"/>
      <c r="W412" s="92"/>
      <c r="X412" s="92"/>
      <c r="Y412" s="92"/>
      <c r="Z412" s="92"/>
      <c r="AA412" s="92"/>
      <c r="AB412" s="92"/>
      <c r="AC412" s="92"/>
      <c r="AD412" s="92"/>
      <c r="AE412" s="92"/>
      <c r="AF412" s="92"/>
      <c r="AG412" s="92"/>
      <c r="AH412" s="92"/>
      <c r="AI412" s="92"/>
      <c r="AJ412" s="92"/>
      <c r="AK412" s="92"/>
      <c r="AL412" s="92"/>
      <c r="AM412" s="92"/>
      <c r="AN412" s="92"/>
      <c r="AO412" s="92"/>
      <c r="AP412" s="92"/>
      <c r="AQ412" s="92"/>
      <c r="AR412" s="92"/>
      <c r="AS412" s="92"/>
      <c r="AT412" s="92"/>
      <c r="AU412" s="92"/>
      <c r="AV412" s="92"/>
      <c r="AW412" s="92"/>
      <c r="AX412" s="92"/>
      <c r="AY412" s="92"/>
      <c r="AZ412" s="92"/>
      <c r="BA412" s="92"/>
      <c r="BB412" s="92"/>
      <c r="BC412" s="92"/>
      <c r="BD412" s="92"/>
      <c r="BE412" s="92"/>
      <c r="BF412" s="92"/>
      <c r="BG412" s="92"/>
      <c r="BH412" s="92"/>
      <c r="BI412" s="92"/>
    </row>
    <row r="413" ht="9.75" customHeight="1">
      <c r="A413" s="92"/>
      <c r="B413" s="92"/>
      <c r="C413" s="92"/>
      <c r="D413" s="92"/>
      <c r="E413" s="92"/>
      <c r="F413" s="92"/>
      <c r="G413" s="92"/>
      <c r="H413" s="92"/>
      <c r="I413" s="92"/>
      <c r="J413" s="92"/>
      <c r="K413" s="92"/>
      <c r="L413" s="92"/>
      <c r="M413" s="92"/>
      <c r="N413" s="92"/>
      <c r="O413" s="92"/>
      <c r="P413" s="92"/>
      <c r="Q413" s="92"/>
      <c r="R413" s="92"/>
      <c r="S413" s="92"/>
      <c r="T413" s="92"/>
      <c r="U413" s="92"/>
      <c r="V413" s="92"/>
      <c r="W413" s="92"/>
      <c r="X413" s="92"/>
      <c r="Y413" s="92"/>
      <c r="Z413" s="92"/>
      <c r="AA413" s="92"/>
      <c r="AB413" s="92"/>
      <c r="AC413" s="92"/>
      <c r="AD413" s="92"/>
      <c r="AE413" s="92"/>
      <c r="AF413" s="92"/>
      <c r="AG413" s="92"/>
      <c r="AH413" s="92"/>
      <c r="AI413" s="92"/>
      <c r="AJ413" s="92"/>
      <c r="AK413" s="92"/>
      <c r="AL413" s="92"/>
      <c r="AM413" s="92"/>
      <c r="AN413" s="92"/>
      <c r="AO413" s="92"/>
      <c r="AP413" s="92"/>
      <c r="AQ413" s="92"/>
      <c r="AR413" s="92"/>
      <c r="AS413" s="92"/>
      <c r="AT413" s="92"/>
      <c r="AU413" s="92"/>
      <c r="AV413" s="92"/>
      <c r="AW413" s="92"/>
      <c r="AX413" s="92"/>
      <c r="AY413" s="92"/>
      <c r="AZ413" s="92"/>
      <c r="BA413" s="92"/>
      <c r="BB413" s="92"/>
      <c r="BC413" s="92"/>
      <c r="BD413" s="92"/>
      <c r="BE413" s="92"/>
      <c r="BF413" s="92"/>
      <c r="BG413" s="92"/>
      <c r="BH413" s="92"/>
      <c r="BI413" s="92"/>
    </row>
    <row r="414" ht="9.75" customHeight="1">
      <c r="A414" s="92"/>
      <c r="B414" s="92"/>
      <c r="C414" s="92"/>
      <c r="D414" s="92"/>
      <c r="E414" s="92"/>
      <c r="F414" s="92"/>
      <c r="G414" s="92"/>
      <c r="H414" s="92"/>
      <c r="I414" s="92"/>
      <c r="J414" s="92"/>
      <c r="K414" s="92"/>
      <c r="L414" s="92"/>
      <c r="M414" s="92"/>
      <c r="N414" s="92"/>
      <c r="O414" s="92"/>
      <c r="P414" s="92"/>
      <c r="Q414" s="92"/>
      <c r="R414" s="92"/>
      <c r="S414" s="92"/>
      <c r="T414" s="92"/>
      <c r="U414" s="92"/>
      <c r="V414" s="92"/>
      <c r="W414" s="92"/>
      <c r="X414" s="92"/>
      <c r="Y414" s="92"/>
      <c r="Z414" s="92"/>
      <c r="AA414" s="92"/>
      <c r="AB414" s="92"/>
      <c r="AC414" s="92"/>
      <c r="AD414" s="92"/>
      <c r="AE414" s="92"/>
      <c r="AF414" s="92"/>
      <c r="AG414" s="92"/>
      <c r="AH414" s="92"/>
      <c r="AI414" s="92"/>
      <c r="AJ414" s="92"/>
      <c r="AK414" s="92"/>
      <c r="AL414" s="92"/>
      <c r="AM414" s="92"/>
      <c r="AN414" s="92"/>
      <c r="AO414" s="92"/>
      <c r="AP414" s="92"/>
      <c r="AQ414" s="92"/>
      <c r="AR414" s="92"/>
      <c r="AS414" s="92"/>
      <c r="AT414" s="92"/>
      <c r="AU414" s="92"/>
      <c r="AV414" s="92"/>
      <c r="AW414" s="92"/>
      <c r="AX414" s="92"/>
      <c r="AY414" s="92"/>
      <c r="AZ414" s="92"/>
      <c r="BA414" s="92"/>
      <c r="BB414" s="92"/>
      <c r="BC414" s="92"/>
      <c r="BD414" s="92"/>
      <c r="BE414" s="92"/>
      <c r="BF414" s="92"/>
      <c r="BG414" s="92"/>
      <c r="BH414" s="92"/>
      <c r="BI414" s="92"/>
    </row>
    <row r="415" ht="9.75" customHeight="1">
      <c r="A415" s="92"/>
      <c r="B415" s="92"/>
      <c r="C415" s="92"/>
      <c r="D415" s="92"/>
      <c r="E415" s="92"/>
      <c r="F415" s="92"/>
      <c r="G415" s="92"/>
      <c r="H415" s="92"/>
      <c r="I415" s="92"/>
      <c r="J415" s="92"/>
      <c r="K415" s="92"/>
      <c r="L415" s="92"/>
      <c r="M415" s="92"/>
      <c r="N415" s="92"/>
      <c r="O415" s="92"/>
      <c r="P415" s="92"/>
      <c r="Q415" s="92"/>
      <c r="R415" s="92"/>
      <c r="S415" s="92"/>
      <c r="T415" s="92"/>
      <c r="U415" s="92"/>
      <c r="V415" s="92"/>
      <c r="W415" s="92"/>
      <c r="X415" s="92"/>
      <c r="Y415" s="92"/>
      <c r="Z415" s="92"/>
      <c r="AA415" s="92"/>
      <c r="AB415" s="92"/>
      <c r="AC415" s="92"/>
      <c r="AD415" s="92"/>
      <c r="AE415" s="92"/>
      <c r="AF415" s="92"/>
      <c r="AG415" s="92"/>
      <c r="AH415" s="92"/>
      <c r="AI415" s="92"/>
      <c r="AJ415" s="92"/>
      <c r="AK415" s="92"/>
      <c r="AL415" s="92"/>
      <c r="AM415" s="92"/>
      <c r="AN415" s="92"/>
      <c r="AO415" s="92"/>
      <c r="AP415" s="92"/>
      <c r="AQ415" s="92"/>
      <c r="AR415" s="92"/>
      <c r="AS415" s="92"/>
      <c r="AT415" s="92"/>
      <c r="AU415" s="92"/>
      <c r="AV415" s="92"/>
      <c r="AW415" s="92"/>
      <c r="AX415" s="92"/>
      <c r="AY415" s="92"/>
      <c r="AZ415" s="92"/>
      <c r="BA415" s="92"/>
      <c r="BB415" s="92"/>
      <c r="BC415" s="92"/>
      <c r="BD415" s="92"/>
      <c r="BE415" s="92"/>
      <c r="BF415" s="92"/>
      <c r="BG415" s="92"/>
      <c r="BH415" s="92"/>
      <c r="BI415" s="92"/>
    </row>
    <row r="416" ht="9.75" customHeight="1">
      <c r="A416" s="92"/>
      <c r="B416" s="92"/>
      <c r="C416" s="92"/>
      <c r="D416" s="92"/>
      <c r="E416" s="92"/>
      <c r="F416" s="92"/>
      <c r="G416" s="92"/>
      <c r="H416" s="92"/>
      <c r="I416" s="92"/>
      <c r="J416" s="92"/>
      <c r="K416" s="92"/>
      <c r="L416" s="92"/>
      <c r="M416" s="92"/>
      <c r="N416" s="92"/>
      <c r="O416" s="92"/>
      <c r="P416" s="92"/>
      <c r="Q416" s="92"/>
      <c r="R416" s="92"/>
      <c r="S416" s="92"/>
      <c r="T416" s="92"/>
      <c r="U416" s="92"/>
      <c r="V416" s="92"/>
      <c r="W416" s="92"/>
      <c r="X416" s="92"/>
      <c r="Y416" s="92"/>
      <c r="Z416" s="92"/>
      <c r="AA416" s="92"/>
      <c r="AB416" s="92"/>
      <c r="AC416" s="92"/>
      <c r="AD416" s="92"/>
      <c r="AE416" s="92"/>
      <c r="AF416" s="92"/>
      <c r="AG416" s="92"/>
      <c r="AH416" s="92"/>
      <c r="AI416" s="92"/>
      <c r="AJ416" s="92"/>
      <c r="AK416" s="92"/>
      <c r="AL416" s="92"/>
      <c r="AM416" s="92"/>
      <c r="AN416" s="92"/>
      <c r="AO416" s="92"/>
      <c r="AP416" s="92"/>
      <c r="AQ416" s="92"/>
      <c r="AR416" s="92"/>
      <c r="AS416" s="92"/>
      <c r="AT416" s="92"/>
      <c r="AU416" s="92"/>
      <c r="AV416" s="92"/>
      <c r="AW416" s="92"/>
      <c r="AX416" s="92"/>
      <c r="AY416" s="92"/>
      <c r="AZ416" s="92"/>
      <c r="BA416" s="92"/>
      <c r="BB416" s="92"/>
      <c r="BC416" s="92"/>
      <c r="BD416" s="92"/>
      <c r="BE416" s="92"/>
      <c r="BF416" s="92"/>
      <c r="BG416" s="92"/>
      <c r="BH416" s="92"/>
      <c r="BI416" s="92"/>
    </row>
    <row r="417" ht="9.75" customHeight="1">
      <c r="A417" s="92"/>
      <c r="B417" s="92"/>
      <c r="C417" s="92"/>
      <c r="D417" s="92"/>
      <c r="E417" s="92"/>
      <c r="F417" s="92"/>
      <c r="G417" s="92"/>
      <c r="H417" s="92"/>
      <c r="I417" s="92"/>
      <c r="J417" s="92"/>
      <c r="K417" s="92"/>
      <c r="L417" s="92"/>
      <c r="M417" s="92"/>
      <c r="N417" s="92"/>
      <c r="O417" s="92"/>
      <c r="P417" s="92"/>
      <c r="Q417" s="92"/>
      <c r="R417" s="92"/>
      <c r="S417" s="92"/>
      <c r="T417" s="92"/>
      <c r="U417" s="92"/>
      <c r="V417" s="92"/>
      <c r="W417" s="92"/>
      <c r="X417" s="92"/>
      <c r="Y417" s="92"/>
      <c r="Z417" s="92"/>
      <c r="AA417" s="92"/>
      <c r="AB417" s="92"/>
      <c r="AC417" s="92"/>
      <c r="AD417" s="92"/>
      <c r="AE417" s="92"/>
      <c r="AF417" s="92"/>
      <c r="AG417" s="92"/>
      <c r="AH417" s="92"/>
      <c r="AI417" s="92"/>
      <c r="AJ417" s="92"/>
      <c r="AK417" s="92"/>
      <c r="AL417" s="92"/>
      <c r="AM417" s="92"/>
      <c r="AN417" s="92"/>
      <c r="AO417" s="92"/>
      <c r="AP417" s="92"/>
      <c r="AQ417" s="92"/>
      <c r="AR417" s="92"/>
      <c r="AS417" s="92"/>
      <c r="AT417" s="92"/>
      <c r="AU417" s="92"/>
      <c r="AV417" s="92"/>
      <c r="AW417" s="92"/>
      <c r="AX417" s="92"/>
      <c r="AY417" s="92"/>
      <c r="AZ417" s="92"/>
      <c r="BA417" s="92"/>
      <c r="BB417" s="92"/>
      <c r="BC417" s="92"/>
      <c r="BD417" s="92"/>
      <c r="BE417" s="92"/>
      <c r="BF417" s="92"/>
      <c r="BG417" s="92"/>
      <c r="BH417" s="92"/>
      <c r="BI417" s="92"/>
    </row>
    <row r="418" ht="9.75" customHeight="1">
      <c r="A418" s="92"/>
      <c r="B418" s="92"/>
      <c r="C418" s="92"/>
      <c r="D418" s="92"/>
      <c r="E418" s="92"/>
      <c r="F418" s="92"/>
      <c r="G418" s="92"/>
      <c r="H418" s="92"/>
      <c r="I418" s="92"/>
      <c r="J418" s="92"/>
      <c r="K418" s="92"/>
      <c r="L418" s="92"/>
      <c r="M418" s="92"/>
      <c r="N418" s="92"/>
      <c r="O418" s="92"/>
      <c r="P418" s="92"/>
      <c r="Q418" s="92"/>
      <c r="R418" s="92"/>
      <c r="S418" s="92"/>
      <c r="T418" s="92"/>
      <c r="U418" s="92"/>
      <c r="V418" s="92"/>
      <c r="W418" s="92"/>
      <c r="X418" s="92"/>
      <c r="Y418" s="92"/>
      <c r="Z418" s="92"/>
      <c r="AA418" s="92"/>
      <c r="AB418" s="92"/>
      <c r="AC418" s="92"/>
      <c r="AD418" s="92"/>
      <c r="AE418" s="92"/>
      <c r="AF418" s="92"/>
      <c r="AG418" s="92"/>
      <c r="AH418" s="92"/>
      <c r="AI418" s="92"/>
      <c r="AJ418" s="92"/>
      <c r="AK418" s="92"/>
      <c r="AL418" s="92"/>
      <c r="AM418" s="92"/>
      <c r="AN418" s="92"/>
      <c r="AO418" s="92"/>
      <c r="AP418" s="92"/>
      <c r="AQ418" s="92"/>
      <c r="AR418" s="92"/>
      <c r="AS418" s="92"/>
      <c r="AT418" s="92"/>
      <c r="AU418" s="92"/>
      <c r="AV418" s="92"/>
      <c r="AW418" s="92"/>
      <c r="AX418" s="92"/>
      <c r="AY418" s="92"/>
      <c r="AZ418" s="92"/>
      <c r="BA418" s="92"/>
      <c r="BB418" s="92"/>
      <c r="BC418" s="92"/>
      <c r="BD418" s="92"/>
      <c r="BE418" s="92"/>
      <c r="BF418" s="92"/>
      <c r="BG418" s="92"/>
      <c r="BH418" s="92"/>
      <c r="BI418" s="92"/>
    </row>
    <row r="419" ht="9.75" customHeight="1">
      <c r="A419" s="92"/>
      <c r="B419" s="92"/>
      <c r="C419" s="92"/>
      <c r="D419" s="92"/>
      <c r="E419" s="92"/>
      <c r="F419" s="92"/>
      <c r="G419" s="92"/>
      <c r="H419" s="92"/>
      <c r="I419" s="92"/>
      <c r="J419" s="92"/>
      <c r="K419" s="92"/>
      <c r="L419" s="92"/>
      <c r="M419" s="92"/>
      <c r="N419" s="92"/>
      <c r="O419" s="92"/>
      <c r="P419" s="92"/>
      <c r="Q419" s="92"/>
      <c r="R419" s="92"/>
      <c r="S419" s="92"/>
      <c r="T419" s="92"/>
      <c r="U419" s="92"/>
      <c r="V419" s="92"/>
      <c r="W419" s="92"/>
      <c r="X419" s="92"/>
      <c r="Y419" s="92"/>
      <c r="Z419" s="92"/>
      <c r="AA419" s="92"/>
      <c r="AB419" s="92"/>
      <c r="AC419" s="92"/>
      <c r="AD419" s="92"/>
      <c r="AE419" s="92"/>
      <c r="AF419" s="92"/>
      <c r="AG419" s="92"/>
      <c r="AH419" s="92"/>
      <c r="AI419" s="92"/>
      <c r="AJ419" s="92"/>
      <c r="AK419" s="92"/>
      <c r="AL419" s="92"/>
      <c r="AM419" s="92"/>
      <c r="AN419" s="92"/>
      <c r="AO419" s="92"/>
      <c r="AP419" s="92"/>
      <c r="AQ419" s="92"/>
      <c r="AR419" s="92"/>
      <c r="AS419" s="92"/>
      <c r="AT419" s="92"/>
      <c r="AU419" s="92"/>
      <c r="AV419" s="92"/>
      <c r="AW419" s="92"/>
      <c r="AX419" s="92"/>
      <c r="AY419" s="92"/>
      <c r="AZ419" s="92"/>
      <c r="BA419" s="92"/>
      <c r="BB419" s="92"/>
      <c r="BC419" s="92"/>
      <c r="BD419" s="92"/>
      <c r="BE419" s="92"/>
      <c r="BF419" s="92"/>
      <c r="BG419" s="92"/>
      <c r="BH419" s="92"/>
      <c r="BI419" s="92"/>
    </row>
    <row r="420" ht="9.75" customHeight="1">
      <c r="A420" s="92"/>
      <c r="B420" s="92"/>
      <c r="C420" s="92"/>
      <c r="D420" s="92"/>
      <c r="E420" s="92"/>
      <c r="F420" s="92"/>
      <c r="G420" s="92"/>
      <c r="H420" s="92"/>
      <c r="I420" s="92"/>
      <c r="J420" s="92"/>
      <c r="K420" s="92"/>
      <c r="L420" s="92"/>
      <c r="M420" s="92"/>
      <c r="N420" s="92"/>
      <c r="O420" s="92"/>
      <c r="P420" s="92"/>
      <c r="Q420" s="92"/>
      <c r="R420" s="92"/>
      <c r="S420" s="92"/>
      <c r="T420" s="92"/>
      <c r="U420" s="92"/>
      <c r="V420" s="92"/>
      <c r="W420" s="92"/>
      <c r="X420" s="92"/>
      <c r="Y420" s="92"/>
      <c r="Z420" s="92"/>
      <c r="AA420" s="92"/>
      <c r="AB420" s="92"/>
      <c r="AC420" s="92"/>
      <c r="AD420" s="92"/>
      <c r="AE420" s="92"/>
      <c r="AF420" s="92"/>
      <c r="AG420" s="92"/>
      <c r="AH420" s="92"/>
      <c r="AI420" s="92"/>
      <c r="AJ420" s="92"/>
      <c r="AK420" s="92"/>
      <c r="AL420" s="92"/>
      <c r="AM420" s="92"/>
      <c r="AN420" s="92"/>
      <c r="AO420" s="92"/>
      <c r="AP420" s="92"/>
      <c r="AQ420" s="92"/>
      <c r="AR420" s="92"/>
      <c r="AS420" s="92"/>
      <c r="AT420" s="92"/>
      <c r="AU420" s="92"/>
      <c r="AV420" s="92"/>
      <c r="AW420" s="92"/>
      <c r="AX420" s="92"/>
      <c r="AY420" s="92"/>
      <c r="AZ420" s="92"/>
      <c r="BA420" s="92"/>
      <c r="BB420" s="92"/>
      <c r="BC420" s="92"/>
      <c r="BD420" s="92"/>
      <c r="BE420" s="92"/>
      <c r="BF420" s="92"/>
      <c r="BG420" s="92"/>
      <c r="BH420" s="92"/>
      <c r="BI420" s="92"/>
    </row>
    <row r="421" ht="9.75" customHeight="1">
      <c r="A421" s="92"/>
      <c r="B421" s="92"/>
      <c r="C421" s="92"/>
      <c r="D421" s="92"/>
      <c r="E421" s="92"/>
      <c r="F421" s="92"/>
      <c r="G421" s="92"/>
      <c r="H421" s="92"/>
      <c r="I421" s="92"/>
      <c r="J421" s="92"/>
      <c r="K421" s="92"/>
      <c r="L421" s="92"/>
      <c r="M421" s="92"/>
      <c r="N421" s="92"/>
      <c r="O421" s="92"/>
      <c r="P421" s="92"/>
      <c r="Q421" s="92"/>
      <c r="R421" s="92"/>
      <c r="S421" s="92"/>
      <c r="T421" s="92"/>
      <c r="U421" s="92"/>
      <c r="V421" s="92"/>
      <c r="W421" s="92"/>
      <c r="X421" s="92"/>
      <c r="Y421" s="92"/>
      <c r="Z421" s="92"/>
      <c r="AA421" s="92"/>
      <c r="AB421" s="92"/>
      <c r="AC421" s="92"/>
      <c r="AD421" s="92"/>
      <c r="AE421" s="92"/>
      <c r="AF421" s="92"/>
      <c r="AG421" s="92"/>
      <c r="AH421" s="92"/>
      <c r="AI421" s="92"/>
      <c r="AJ421" s="92"/>
      <c r="AK421" s="92"/>
      <c r="AL421" s="92"/>
      <c r="AM421" s="92"/>
      <c r="AN421" s="92"/>
      <c r="AO421" s="92"/>
      <c r="AP421" s="92"/>
      <c r="AQ421" s="92"/>
      <c r="AR421" s="92"/>
      <c r="AS421" s="92"/>
      <c r="AT421" s="92"/>
      <c r="AU421" s="92"/>
      <c r="AV421" s="92"/>
      <c r="AW421" s="92"/>
      <c r="AX421" s="92"/>
      <c r="AY421" s="92"/>
      <c r="AZ421" s="92"/>
      <c r="BA421" s="92"/>
      <c r="BB421" s="92"/>
      <c r="BC421" s="92"/>
      <c r="BD421" s="92"/>
      <c r="BE421" s="92"/>
      <c r="BF421" s="92"/>
      <c r="BG421" s="92"/>
      <c r="BH421" s="92"/>
      <c r="BI421" s="92"/>
    </row>
    <row r="422" ht="9.75" customHeight="1">
      <c r="A422" s="92"/>
      <c r="B422" s="92"/>
      <c r="C422" s="92"/>
      <c r="D422" s="92"/>
      <c r="E422" s="92"/>
      <c r="F422" s="92"/>
      <c r="G422" s="92"/>
      <c r="H422" s="92"/>
      <c r="I422" s="92"/>
      <c r="J422" s="92"/>
      <c r="K422" s="92"/>
      <c r="L422" s="92"/>
      <c r="M422" s="92"/>
      <c r="N422" s="92"/>
      <c r="O422" s="92"/>
      <c r="P422" s="92"/>
      <c r="Q422" s="92"/>
      <c r="R422" s="92"/>
      <c r="S422" s="92"/>
      <c r="T422" s="92"/>
      <c r="U422" s="92"/>
      <c r="V422" s="92"/>
      <c r="W422" s="92"/>
      <c r="X422" s="92"/>
      <c r="Y422" s="92"/>
      <c r="Z422" s="92"/>
      <c r="AA422" s="92"/>
      <c r="AB422" s="92"/>
      <c r="AC422" s="92"/>
      <c r="AD422" s="92"/>
      <c r="AE422" s="92"/>
      <c r="AF422" s="92"/>
      <c r="AG422" s="92"/>
      <c r="AH422" s="92"/>
      <c r="AI422" s="92"/>
      <c r="AJ422" s="92"/>
      <c r="AK422" s="92"/>
      <c r="AL422" s="92"/>
      <c r="AM422" s="92"/>
      <c r="AN422" s="92"/>
      <c r="AO422" s="92"/>
      <c r="AP422" s="92"/>
      <c r="AQ422" s="92"/>
      <c r="AR422" s="92"/>
      <c r="AS422" s="92"/>
      <c r="AT422" s="92"/>
      <c r="AU422" s="92"/>
      <c r="AV422" s="92"/>
      <c r="AW422" s="92"/>
      <c r="AX422" s="92"/>
      <c r="AY422" s="92"/>
      <c r="AZ422" s="92"/>
      <c r="BA422" s="92"/>
      <c r="BB422" s="92"/>
      <c r="BC422" s="92"/>
      <c r="BD422" s="92"/>
      <c r="BE422" s="92"/>
      <c r="BF422" s="92"/>
      <c r="BG422" s="92"/>
      <c r="BH422" s="92"/>
      <c r="BI422" s="92"/>
    </row>
    <row r="423" ht="9.75" customHeight="1">
      <c r="A423" s="92"/>
      <c r="B423" s="92"/>
      <c r="C423" s="92"/>
      <c r="D423" s="92"/>
      <c r="E423" s="92"/>
      <c r="F423" s="92"/>
      <c r="G423" s="92"/>
      <c r="H423" s="92"/>
      <c r="I423" s="92"/>
      <c r="J423" s="92"/>
      <c r="K423" s="92"/>
      <c r="L423" s="92"/>
      <c r="M423" s="92"/>
      <c r="N423" s="92"/>
      <c r="O423" s="92"/>
      <c r="P423" s="92"/>
      <c r="Q423" s="92"/>
      <c r="R423" s="92"/>
      <c r="S423" s="92"/>
      <c r="T423" s="92"/>
      <c r="U423" s="92"/>
      <c r="V423" s="92"/>
      <c r="W423" s="92"/>
      <c r="X423" s="92"/>
      <c r="Y423" s="92"/>
      <c r="Z423" s="92"/>
      <c r="AA423" s="92"/>
      <c r="AB423" s="92"/>
      <c r="AC423" s="92"/>
      <c r="AD423" s="92"/>
      <c r="AE423" s="92"/>
      <c r="AF423" s="92"/>
      <c r="AG423" s="92"/>
      <c r="AH423" s="92"/>
      <c r="AI423" s="92"/>
      <c r="AJ423" s="92"/>
      <c r="AK423" s="92"/>
      <c r="AL423" s="92"/>
      <c r="AM423" s="92"/>
      <c r="AN423" s="92"/>
      <c r="AO423" s="92"/>
      <c r="AP423" s="92"/>
      <c r="AQ423" s="92"/>
      <c r="AR423" s="92"/>
      <c r="AS423" s="92"/>
      <c r="AT423" s="92"/>
      <c r="AU423" s="92"/>
      <c r="AV423" s="92"/>
      <c r="AW423" s="92"/>
      <c r="AX423" s="92"/>
      <c r="AY423" s="92"/>
      <c r="AZ423" s="92"/>
      <c r="BA423" s="92"/>
      <c r="BB423" s="92"/>
      <c r="BC423" s="92"/>
      <c r="BD423" s="92"/>
      <c r="BE423" s="92"/>
      <c r="BF423" s="92"/>
      <c r="BG423" s="92"/>
      <c r="BH423" s="92"/>
      <c r="BI423" s="92"/>
    </row>
    <row r="424" ht="9.75" customHeight="1">
      <c r="A424" s="92"/>
      <c r="B424" s="92"/>
      <c r="C424" s="92"/>
      <c r="D424" s="92"/>
      <c r="E424" s="92"/>
      <c r="F424" s="92"/>
      <c r="G424" s="92"/>
      <c r="H424" s="92"/>
      <c r="I424" s="92"/>
      <c r="J424" s="92"/>
      <c r="K424" s="92"/>
      <c r="L424" s="92"/>
      <c r="M424" s="92"/>
      <c r="N424" s="92"/>
      <c r="O424" s="92"/>
      <c r="P424" s="92"/>
      <c r="Q424" s="92"/>
      <c r="R424" s="92"/>
      <c r="S424" s="92"/>
      <c r="T424" s="92"/>
      <c r="U424" s="92"/>
      <c r="V424" s="92"/>
      <c r="W424" s="92"/>
      <c r="X424" s="92"/>
      <c r="Y424" s="92"/>
      <c r="Z424" s="92"/>
      <c r="AA424" s="92"/>
      <c r="AB424" s="92"/>
      <c r="AC424" s="92"/>
      <c r="AD424" s="92"/>
      <c r="AE424" s="92"/>
      <c r="AF424" s="92"/>
      <c r="AG424" s="92"/>
      <c r="AH424" s="92"/>
      <c r="AI424" s="92"/>
      <c r="AJ424" s="92"/>
      <c r="AK424" s="92"/>
      <c r="AL424" s="92"/>
      <c r="AM424" s="92"/>
      <c r="AN424" s="92"/>
      <c r="AO424" s="92"/>
      <c r="AP424" s="92"/>
      <c r="AQ424" s="92"/>
      <c r="AR424" s="92"/>
      <c r="AS424" s="92"/>
      <c r="AT424" s="92"/>
      <c r="AU424" s="92"/>
      <c r="AV424" s="92"/>
      <c r="AW424" s="92"/>
      <c r="AX424" s="92"/>
      <c r="AY424" s="92"/>
      <c r="AZ424" s="92"/>
      <c r="BA424" s="92"/>
      <c r="BB424" s="92"/>
      <c r="BC424" s="92"/>
      <c r="BD424" s="92"/>
      <c r="BE424" s="92"/>
      <c r="BF424" s="92"/>
      <c r="BG424" s="92"/>
      <c r="BH424" s="92"/>
      <c r="BI424" s="92"/>
    </row>
    <row r="425" ht="9.75" customHeight="1">
      <c r="A425" s="92"/>
      <c r="B425" s="92"/>
      <c r="C425" s="92"/>
      <c r="D425" s="92"/>
      <c r="E425" s="92"/>
      <c r="F425" s="92"/>
      <c r="G425" s="92"/>
      <c r="H425" s="92"/>
      <c r="I425" s="92"/>
      <c r="J425" s="92"/>
      <c r="K425" s="92"/>
      <c r="L425" s="92"/>
      <c r="M425" s="92"/>
      <c r="N425" s="92"/>
      <c r="O425" s="92"/>
      <c r="P425" s="92"/>
      <c r="Q425" s="92"/>
      <c r="R425" s="92"/>
      <c r="S425" s="92"/>
      <c r="T425" s="92"/>
      <c r="U425" s="92"/>
      <c r="V425" s="92"/>
      <c r="W425" s="92"/>
      <c r="X425" s="92"/>
      <c r="Y425" s="92"/>
      <c r="Z425" s="92"/>
      <c r="AA425" s="92"/>
      <c r="AB425" s="92"/>
      <c r="AC425" s="92"/>
      <c r="AD425" s="92"/>
      <c r="AE425" s="92"/>
      <c r="AF425" s="92"/>
      <c r="AG425" s="92"/>
      <c r="AH425" s="92"/>
      <c r="AI425" s="92"/>
      <c r="AJ425" s="92"/>
      <c r="AK425" s="92"/>
      <c r="AL425" s="92"/>
      <c r="AM425" s="92"/>
      <c r="AN425" s="92"/>
      <c r="AO425" s="92"/>
      <c r="AP425" s="92"/>
      <c r="AQ425" s="92"/>
      <c r="AR425" s="92"/>
      <c r="AS425" s="92"/>
      <c r="AT425" s="92"/>
      <c r="AU425" s="92"/>
      <c r="AV425" s="92"/>
      <c r="AW425" s="92"/>
      <c r="AX425" s="92"/>
      <c r="AY425" s="92"/>
      <c r="AZ425" s="92"/>
      <c r="BA425" s="92"/>
      <c r="BB425" s="92"/>
      <c r="BC425" s="92"/>
      <c r="BD425" s="92"/>
      <c r="BE425" s="92"/>
      <c r="BF425" s="92"/>
      <c r="BG425" s="92"/>
      <c r="BH425" s="92"/>
      <c r="BI425" s="92"/>
    </row>
    <row r="426" ht="9.75" customHeight="1">
      <c r="A426" s="92"/>
      <c r="B426" s="92"/>
      <c r="C426" s="92"/>
      <c r="D426" s="92"/>
      <c r="E426" s="92"/>
      <c r="F426" s="92"/>
      <c r="G426" s="92"/>
      <c r="H426" s="92"/>
      <c r="I426" s="92"/>
      <c r="J426" s="92"/>
      <c r="K426" s="92"/>
      <c r="L426" s="92"/>
      <c r="M426" s="92"/>
      <c r="N426" s="92"/>
      <c r="O426" s="92"/>
      <c r="P426" s="92"/>
      <c r="Q426" s="92"/>
      <c r="R426" s="92"/>
      <c r="S426" s="92"/>
      <c r="T426" s="92"/>
      <c r="U426" s="92"/>
      <c r="V426" s="92"/>
      <c r="W426" s="92"/>
      <c r="X426" s="92"/>
      <c r="Y426" s="92"/>
      <c r="Z426" s="92"/>
      <c r="AA426" s="92"/>
      <c r="AB426" s="92"/>
      <c r="AC426" s="92"/>
      <c r="AD426" s="92"/>
      <c r="AE426" s="92"/>
      <c r="AF426" s="92"/>
      <c r="AG426" s="92"/>
      <c r="AH426" s="92"/>
      <c r="AI426" s="92"/>
      <c r="AJ426" s="92"/>
      <c r="AK426" s="92"/>
      <c r="AL426" s="92"/>
      <c r="AM426" s="92"/>
      <c r="AN426" s="92"/>
      <c r="AO426" s="92"/>
      <c r="AP426" s="92"/>
      <c r="AQ426" s="92"/>
      <c r="AR426" s="92"/>
      <c r="AS426" s="92"/>
      <c r="AT426" s="92"/>
      <c r="AU426" s="92"/>
      <c r="AV426" s="92"/>
      <c r="AW426" s="92"/>
      <c r="AX426" s="92"/>
      <c r="AY426" s="92"/>
      <c r="AZ426" s="92"/>
      <c r="BA426" s="92"/>
      <c r="BB426" s="92"/>
      <c r="BC426" s="92"/>
      <c r="BD426" s="92"/>
      <c r="BE426" s="92"/>
      <c r="BF426" s="92"/>
      <c r="BG426" s="92"/>
      <c r="BH426" s="92"/>
      <c r="BI426" s="92"/>
    </row>
    <row r="427" ht="9.75" customHeight="1">
      <c r="A427" s="92"/>
      <c r="B427" s="92"/>
      <c r="C427" s="92"/>
      <c r="D427" s="92"/>
      <c r="E427" s="92"/>
      <c r="F427" s="92"/>
      <c r="G427" s="92"/>
      <c r="H427" s="92"/>
      <c r="I427" s="92"/>
      <c r="J427" s="92"/>
      <c r="K427" s="92"/>
      <c r="L427" s="92"/>
      <c r="M427" s="92"/>
      <c r="N427" s="92"/>
      <c r="O427" s="92"/>
      <c r="P427" s="92"/>
      <c r="Q427" s="92"/>
      <c r="R427" s="92"/>
      <c r="S427" s="92"/>
      <c r="T427" s="92"/>
      <c r="U427" s="92"/>
      <c r="V427" s="92"/>
      <c r="W427" s="92"/>
      <c r="X427" s="92"/>
      <c r="Y427" s="92"/>
      <c r="Z427" s="92"/>
      <c r="AA427" s="92"/>
      <c r="AB427" s="92"/>
      <c r="AC427" s="92"/>
      <c r="AD427" s="92"/>
      <c r="AE427" s="92"/>
      <c r="AF427" s="92"/>
      <c r="AG427" s="92"/>
      <c r="AH427" s="92"/>
      <c r="AI427" s="92"/>
      <c r="AJ427" s="92"/>
      <c r="AK427" s="92"/>
      <c r="AL427" s="92"/>
      <c r="AM427" s="92"/>
      <c r="AN427" s="92"/>
      <c r="AO427" s="92"/>
      <c r="AP427" s="92"/>
      <c r="AQ427" s="92"/>
      <c r="AR427" s="92"/>
      <c r="AS427" s="92"/>
      <c r="AT427" s="92"/>
      <c r="AU427" s="92"/>
      <c r="AV427" s="92"/>
      <c r="AW427" s="92"/>
      <c r="AX427" s="92"/>
      <c r="AY427" s="92"/>
      <c r="AZ427" s="92"/>
      <c r="BA427" s="92"/>
      <c r="BB427" s="92"/>
      <c r="BC427" s="92"/>
      <c r="BD427" s="92"/>
      <c r="BE427" s="92"/>
      <c r="BF427" s="92"/>
      <c r="BG427" s="92"/>
      <c r="BH427" s="92"/>
      <c r="BI427" s="92"/>
    </row>
    <row r="428" ht="9.75" customHeight="1">
      <c r="A428" s="92"/>
      <c r="B428" s="92"/>
      <c r="C428" s="92"/>
      <c r="D428" s="92"/>
      <c r="E428" s="92"/>
      <c r="F428" s="92"/>
      <c r="G428" s="92"/>
      <c r="H428" s="92"/>
      <c r="I428" s="92"/>
      <c r="J428" s="92"/>
      <c r="K428" s="92"/>
      <c r="L428" s="92"/>
      <c r="M428" s="92"/>
      <c r="N428" s="92"/>
      <c r="O428" s="92"/>
      <c r="P428" s="92"/>
      <c r="Q428" s="92"/>
      <c r="R428" s="92"/>
      <c r="S428" s="92"/>
      <c r="T428" s="92"/>
      <c r="U428" s="92"/>
      <c r="V428" s="92"/>
      <c r="W428" s="92"/>
      <c r="X428" s="92"/>
      <c r="Y428" s="92"/>
      <c r="Z428" s="92"/>
      <c r="AA428" s="92"/>
      <c r="AB428" s="92"/>
      <c r="AC428" s="92"/>
      <c r="AD428" s="92"/>
      <c r="AE428" s="92"/>
      <c r="AF428" s="92"/>
      <c r="AG428" s="92"/>
      <c r="AH428" s="92"/>
      <c r="AI428" s="92"/>
      <c r="AJ428" s="92"/>
      <c r="AK428" s="92"/>
      <c r="AL428" s="92"/>
      <c r="AM428" s="92"/>
      <c r="AN428" s="92"/>
      <c r="AO428" s="92"/>
      <c r="AP428" s="92"/>
      <c r="AQ428" s="92"/>
      <c r="AR428" s="92"/>
      <c r="AS428" s="92"/>
      <c r="AT428" s="92"/>
      <c r="AU428" s="92"/>
      <c r="AV428" s="92"/>
      <c r="AW428" s="92"/>
      <c r="AX428" s="92"/>
      <c r="AY428" s="92"/>
      <c r="AZ428" s="92"/>
      <c r="BA428" s="92"/>
      <c r="BB428" s="92"/>
      <c r="BC428" s="92"/>
      <c r="BD428" s="92"/>
      <c r="BE428" s="92"/>
      <c r="BF428" s="92"/>
      <c r="BG428" s="92"/>
      <c r="BH428" s="92"/>
      <c r="BI428" s="92"/>
    </row>
    <row r="429" ht="9.75" customHeight="1">
      <c r="A429" s="92"/>
      <c r="B429" s="92"/>
      <c r="C429" s="92"/>
      <c r="D429" s="92"/>
      <c r="E429" s="92"/>
      <c r="F429" s="92"/>
      <c r="G429" s="92"/>
      <c r="H429" s="92"/>
      <c r="I429" s="92"/>
      <c r="J429" s="92"/>
      <c r="K429" s="92"/>
      <c r="L429" s="92"/>
      <c r="M429" s="92"/>
      <c r="N429" s="92"/>
      <c r="O429" s="92"/>
      <c r="P429" s="92"/>
      <c r="Q429" s="92"/>
      <c r="R429" s="92"/>
      <c r="S429" s="92"/>
      <c r="T429" s="92"/>
      <c r="U429" s="92"/>
      <c r="V429" s="92"/>
      <c r="W429" s="92"/>
      <c r="X429" s="92"/>
      <c r="Y429" s="92"/>
      <c r="Z429" s="92"/>
      <c r="AA429" s="92"/>
      <c r="AB429" s="92"/>
      <c r="AC429" s="92"/>
      <c r="AD429" s="92"/>
      <c r="AE429" s="92"/>
      <c r="AF429" s="92"/>
      <c r="AG429" s="92"/>
      <c r="AH429" s="92"/>
      <c r="AI429" s="92"/>
      <c r="AJ429" s="92"/>
      <c r="AK429" s="92"/>
      <c r="AL429" s="92"/>
      <c r="AM429" s="92"/>
      <c r="AN429" s="92"/>
      <c r="AO429" s="92"/>
      <c r="AP429" s="92"/>
      <c r="AQ429" s="92"/>
      <c r="AR429" s="92"/>
      <c r="AS429" s="92"/>
      <c r="AT429" s="92"/>
      <c r="AU429" s="92"/>
      <c r="AV429" s="92"/>
      <c r="AW429" s="92"/>
      <c r="AX429" s="92"/>
      <c r="AY429" s="92"/>
      <c r="AZ429" s="92"/>
      <c r="BA429" s="92"/>
      <c r="BB429" s="92"/>
      <c r="BC429" s="92"/>
      <c r="BD429" s="92"/>
      <c r="BE429" s="92"/>
      <c r="BF429" s="92"/>
      <c r="BG429" s="92"/>
      <c r="BH429" s="92"/>
      <c r="BI429" s="92"/>
    </row>
    <row r="430" ht="9.75" customHeight="1">
      <c r="A430" s="92"/>
      <c r="B430" s="92"/>
      <c r="C430" s="92"/>
      <c r="D430" s="92"/>
      <c r="E430" s="92"/>
      <c r="F430" s="92"/>
      <c r="G430" s="92"/>
      <c r="H430" s="92"/>
      <c r="I430" s="92"/>
      <c r="J430" s="92"/>
      <c r="K430" s="92"/>
      <c r="L430" s="92"/>
      <c r="M430" s="92"/>
      <c r="N430" s="92"/>
      <c r="O430" s="92"/>
      <c r="P430" s="92"/>
      <c r="Q430" s="92"/>
      <c r="R430" s="92"/>
      <c r="S430" s="92"/>
      <c r="T430" s="92"/>
      <c r="U430" s="92"/>
      <c r="V430" s="92"/>
      <c r="W430" s="92"/>
      <c r="X430" s="92"/>
      <c r="Y430" s="92"/>
      <c r="Z430" s="92"/>
      <c r="AA430" s="92"/>
      <c r="AB430" s="92"/>
      <c r="AC430" s="92"/>
      <c r="AD430" s="92"/>
      <c r="AE430" s="92"/>
      <c r="AF430" s="92"/>
      <c r="AG430" s="92"/>
      <c r="AH430" s="92"/>
      <c r="AI430" s="92"/>
      <c r="AJ430" s="92"/>
      <c r="AK430" s="92"/>
      <c r="AL430" s="92"/>
      <c r="AM430" s="92"/>
      <c r="AN430" s="92"/>
      <c r="AO430" s="92"/>
      <c r="AP430" s="92"/>
      <c r="AQ430" s="92"/>
      <c r="AR430" s="92"/>
      <c r="AS430" s="92"/>
      <c r="AT430" s="92"/>
      <c r="AU430" s="92"/>
      <c r="AV430" s="92"/>
      <c r="AW430" s="92"/>
      <c r="AX430" s="92"/>
      <c r="AY430" s="92"/>
      <c r="AZ430" s="92"/>
      <c r="BA430" s="92"/>
      <c r="BB430" s="92"/>
      <c r="BC430" s="92"/>
      <c r="BD430" s="92"/>
      <c r="BE430" s="92"/>
      <c r="BF430" s="92"/>
      <c r="BG430" s="92"/>
      <c r="BH430" s="92"/>
      <c r="BI430" s="92"/>
    </row>
    <row r="431" ht="9.75" customHeight="1">
      <c r="A431" s="92"/>
      <c r="B431" s="92"/>
      <c r="C431" s="92"/>
      <c r="D431" s="92"/>
      <c r="E431" s="92"/>
      <c r="F431" s="92"/>
      <c r="G431" s="92"/>
      <c r="H431" s="92"/>
      <c r="I431" s="92"/>
      <c r="J431" s="92"/>
      <c r="K431" s="92"/>
      <c r="L431" s="92"/>
      <c r="M431" s="92"/>
      <c r="N431" s="92"/>
      <c r="O431" s="92"/>
      <c r="P431" s="92"/>
      <c r="Q431" s="92"/>
      <c r="R431" s="92"/>
      <c r="S431" s="92"/>
      <c r="T431" s="92"/>
      <c r="U431" s="92"/>
      <c r="V431" s="92"/>
      <c r="W431" s="92"/>
      <c r="X431" s="92"/>
      <c r="Y431" s="92"/>
      <c r="Z431" s="92"/>
      <c r="AA431" s="92"/>
      <c r="AB431" s="92"/>
      <c r="AC431" s="92"/>
      <c r="AD431" s="92"/>
      <c r="AE431" s="92"/>
      <c r="AF431" s="92"/>
      <c r="AG431" s="92"/>
      <c r="AH431" s="92"/>
      <c r="AI431" s="92"/>
      <c r="AJ431" s="92"/>
      <c r="AK431" s="92"/>
      <c r="AL431" s="92"/>
      <c r="AM431" s="92"/>
      <c r="AN431" s="92"/>
      <c r="AO431" s="92"/>
      <c r="AP431" s="92"/>
      <c r="AQ431" s="92"/>
      <c r="AR431" s="92"/>
      <c r="AS431" s="92"/>
      <c r="AT431" s="92"/>
      <c r="AU431" s="92"/>
      <c r="AV431" s="92"/>
      <c r="AW431" s="92"/>
      <c r="AX431" s="92"/>
      <c r="AY431" s="92"/>
      <c r="AZ431" s="92"/>
      <c r="BA431" s="92"/>
      <c r="BB431" s="92"/>
      <c r="BC431" s="92"/>
      <c r="BD431" s="92"/>
      <c r="BE431" s="92"/>
      <c r="BF431" s="92"/>
      <c r="BG431" s="92"/>
      <c r="BH431" s="92"/>
      <c r="BI431" s="92"/>
    </row>
    <row r="432" ht="9.75" customHeight="1">
      <c r="A432" s="92"/>
      <c r="B432" s="92"/>
      <c r="C432" s="92"/>
      <c r="D432" s="92"/>
      <c r="E432" s="92"/>
      <c r="F432" s="92"/>
      <c r="G432" s="92"/>
      <c r="H432" s="92"/>
      <c r="I432" s="92"/>
      <c r="J432" s="92"/>
      <c r="K432" s="92"/>
      <c r="L432" s="92"/>
      <c r="M432" s="92"/>
      <c r="N432" s="92"/>
      <c r="O432" s="92"/>
      <c r="P432" s="92"/>
      <c r="Q432" s="92"/>
      <c r="R432" s="92"/>
      <c r="S432" s="92"/>
      <c r="T432" s="92"/>
      <c r="U432" s="92"/>
      <c r="V432" s="92"/>
      <c r="W432" s="92"/>
      <c r="X432" s="92"/>
      <c r="Y432" s="92"/>
      <c r="Z432" s="92"/>
      <c r="AA432" s="92"/>
      <c r="AB432" s="92"/>
      <c r="AC432" s="92"/>
      <c r="AD432" s="92"/>
      <c r="AE432" s="92"/>
      <c r="AF432" s="92"/>
      <c r="AG432" s="92"/>
      <c r="AH432" s="92"/>
      <c r="AI432" s="92"/>
      <c r="AJ432" s="92"/>
      <c r="AK432" s="92"/>
      <c r="AL432" s="92"/>
      <c r="AM432" s="92"/>
      <c r="AN432" s="92"/>
      <c r="AO432" s="92"/>
      <c r="AP432" s="92"/>
      <c r="AQ432" s="92"/>
      <c r="AR432" s="92"/>
      <c r="AS432" s="92"/>
      <c r="AT432" s="92"/>
      <c r="AU432" s="92"/>
      <c r="AV432" s="92"/>
      <c r="AW432" s="92"/>
      <c r="AX432" s="92"/>
      <c r="AY432" s="92"/>
      <c r="AZ432" s="92"/>
      <c r="BA432" s="92"/>
      <c r="BB432" s="92"/>
      <c r="BC432" s="92"/>
      <c r="BD432" s="92"/>
      <c r="BE432" s="92"/>
      <c r="BF432" s="92"/>
      <c r="BG432" s="92"/>
      <c r="BH432" s="92"/>
      <c r="BI432" s="92"/>
    </row>
    <row r="433" ht="9.75" customHeight="1">
      <c r="A433" s="92"/>
      <c r="B433" s="92"/>
      <c r="C433" s="92"/>
      <c r="D433" s="92"/>
      <c r="E433" s="92"/>
      <c r="F433" s="92"/>
      <c r="G433" s="92"/>
      <c r="H433" s="92"/>
      <c r="I433" s="92"/>
      <c r="J433" s="92"/>
      <c r="K433" s="92"/>
      <c r="L433" s="92"/>
      <c r="M433" s="92"/>
      <c r="N433" s="92"/>
      <c r="O433" s="92"/>
      <c r="P433" s="92"/>
      <c r="Q433" s="92"/>
      <c r="R433" s="92"/>
      <c r="S433" s="92"/>
      <c r="T433" s="92"/>
      <c r="U433" s="92"/>
      <c r="V433" s="92"/>
      <c r="W433" s="92"/>
      <c r="X433" s="92"/>
      <c r="Y433" s="92"/>
      <c r="Z433" s="92"/>
      <c r="AA433" s="92"/>
      <c r="AB433" s="92"/>
      <c r="AC433" s="92"/>
      <c r="AD433" s="92"/>
      <c r="AE433" s="92"/>
      <c r="AF433" s="92"/>
      <c r="AG433" s="92"/>
      <c r="AH433" s="92"/>
      <c r="AI433" s="92"/>
      <c r="AJ433" s="92"/>
      <c r="AK433" s="92"/>
      <c r="AL433" s="92"/>
      <c r="AM433" s="92"/>
      <c r="AN433" s="92"/>
      <c r="AO433" s="92"/>
      <c r="AP433" s="92"/>
      <c r="AQ433" s="92"/>
      <c r="AR433" s="92"/>
      <c r="AS433" s="92"/>
      <c r="AT433" s="92"/>
      <c r="AU433" s="92"/>
      <c r="AV433" s="92"/>
      <c r="AW433" s="92"/>
      <c r="AX433" s="92"/>
      <c r="AY433" s="92"/>
      <c r="AZ433" s="92"/>
      <c r="BA433" s="92"/>
      <c r="BB433" s="92"/>
      <c r="BC433" s="92"/>
      <c r="BD433" s="92"/>
      <c r="BE433" s="92"/>
      <c r="BF433" s="92"/>
      <c r="BG433" s="92"/>
      <c r="BH433" s="92"/>
      <c r="BI433" s="92"/>
    </row>
    <row r="434" ht="9.75" customHeight="1">
      <c r="A434" s="92"/>
      <c r="B434" s="92"/>
      <c r="C434" s="92"/>
      <c r="D434" s="92"/>
      <c r="E434" s="92"/>
      <c r="F434" s="92"/>
      <c r="G434" s="92"/>
      <c r="H434" s="92"/>
      <c r="I434" s="92"/>
      <c r="J434" s="92"/>
      <c r="K434" s="92"/>
      <c r="L434" s="92"/>
      <c r="M434" s="92"/>
      <c r="N434" s="92"/>
      <c r="O434" s="92"/>
      <c r="P434" s="92"/>
      <c r="Q434" s="92"/>
      <c r="R434" s="92"/>
      <c r="S434" s="92"/>
      <c r="T434" s="92"/>
      <c r="U434" s="92"/>
      <c r="V434" s="92"/>
      <c r="W434" s="92"/>
      <c r="X434" s="92"/>
      <c r="Y434" s="92"/>
      <c r="Z434" s="92"/>
      <c r="AA434" s="92"/>
      <c r="AB434" s="92"/>
      <c r="AC434" s="92"/>
      <c r="AD434" s="92"/>
      <c r="AE434" s="92"/>
      <c r="AF434" s="92"/>
      <c r="AG434" s="92"/>
      <c r="AH434" s="92"/>
      <c r="AI434" s="92"/>
      <c r="AJ434" s="92"/>
      <c r="AK434" s="92"/>
      <c r="AL434" s="92"/>
      <c r="AM434" s="92"/>
      <c r="AN434" s="92"/>
      <c r="AO434" s="92"/>
      <c r="AP434" s="92"/>
      <c r="AQ434" s="92"/>
      <c r="AR434" s="92"/>
      <c r="AS434" s="92"/>
      <c r="AT434" s="92"/>
      <c r="AU434" s="92"/>
      <c r="AV434" s="92"/>
      <c r="AW434" s="92"/>
      <c r="AX434" s="92"/>
      <c r="AY434" s="92"/>
      <c r="AZ434" s="92"/>
      <c r="BA434" s="92"/>
      <c r="BB434" s="92"/>
      <c r="BC434" s="92"/>
      <c r="BD434" s="92"/>
      <c r="BE434" s="92"/>
      <c r="BF434" s="92"/>
      <c r="BG434" s="92"/>
      <c r="BH434" s="92"/>
      <c r="BI434" s="92"/>
    </row>
    <row r="435" ht="9.75" customHeight="1">
      <c r="A435" s="92"/>
      <c r="B435" s="92"/>
      <c r="C435" s="92"/>
      <c r="D435" s="92"/>
      <c r="E435" s="92"/>
      <c r="F435" s="92"/>
      <c r="G435" s="92"/>
      <c r="H435" s="92"/>
      <c r="I435" s="92"/>
      <c r="J435" s="92"/>
      <c r="K435" s="92"/>
      <c r="L435" s="92"/>
      <c r="M435" s="92"/>
      <c r="N435" s="92"/>
      <c r="O435" s="92"/>
      <c r="P435" s="92"/>
      <c r="Q435" s="92"/>
      <c r="R435" s="92"/>
      <c r="S435" s="92"/>
      <c r="T435" s="92"/>
      <c r="U435" s="92"/>
      <c r="V435" s="92"/>
      <c r="W435" s="92"/>
      <c r="X435" s="92"/>
      <c r="Y435" s="92"/>
      <c r="Z435" s="92"/>
      <c r="AA435" s="92"/>
      <c r="AB435" s="92"/>
      <c r="AC435" s="92"/>
      <c r="AD435" s="92"/>
      <c r="AE435" s="92"/>
      <c r="AF435" s="92"/>
      <c r="AG435" s="92"/>
      <c r="AH435" s="92"/>
      <c r="AI435" s="92"/>
      <c r="AJ435" s="92"/>
      <c r="AK435" s="92"/>
      <c r="AL435" s="92"/>
      <c r="AM435" s="92"/>
      <c r="AN435" s="92"/>
      <c r="AO435" s="92"/>
      <c r="AP435" s="92"/>
      <c r="AQ435" s="92"/>
      <c r="AR435" s="92"/>
      <c r="AS435" s="92"/>
      <c r="AT435" s="92"/>
      <c r="AU435" s="92"/>
      <c r="AV435" s="92"/>
      <c r="AW435" s="92"/>
      <c r="AX435" s="92"/>
      <c r="AY435" s="92"/>
      <c r="AZ435" s="92"/>
      <c r="BA435" s="92"/>
      <c r="BB435" s="92"/>
      <c r="BC435" s="92"/>
      <c r="BD435" s="92"/>
      <c r="BE435" s="92"/>
      <c r="BF435" s="92"/>
      <c r="BG435" s="92"/>
      <c r="BH435" s="92"/>
      <c r="BI435" s="92"/>
    </row>
    <row r="436" ht="9.75" customHeight="1">
      <c r="A436" s="92"/>
      <c r="B436" s="92"/>
      <c r="C436" s="92"/>
      <c r="D436" s="92"/>
      <c r="E436" s="92"/>
      <c r="F436" s="92"/>
      <c r="G436" s="92"/>
      <c r="H436" s="92"/>
      <c r="I436" s="92"/>
      <c r="J436" s="92"/>
      <c r="K436" s="92"/>
      <c r="L436" s="92"/>
      <c r="M436" s="92"/>
      <c r="N436" s="92"/>
      <c r="O436" s="92"/>
      <c r="P436" s="92"/>
      <c r="Q436" s="92"/>
      <c r="R436" s="92"/>
      <c r="S436" s="92"/>
      <c r="T436" s="92"/>
      <c r="U436" s="92"/>
      <c r="V436" s="92"/>
      <c r="W436" s="92"/>
      <c r="X436" s="92"/>
      <c r="Y436" s="92"/>
      <c r="Z436" s="92"/>
      <c r="AA436" s="92"/>
      <c r="AB436" s="92"/>
      <c r="AC436" s="92"/>
      <c r="AD436" s="92"/>
      <c r="AE436" s="92"/>
      <c r="AF436" s="92"/>
      <c r="AG436" s="92"/>
      <c r="AH436" s="92"/>
      <c r="AI436" s="92"/>
      <c r="AJ436" s="92"/>
      <c r="AK436" s="92"/>
      <c r="AL436" s="92"/>
      <c r="AM436" s="92"/>
      <c r="AN436" s="92"/>
      <c r="AO436" s="92"/>
      <c r="AP436" s="92"/>
      <c r="AQ436" s="92"/>
      <c r="AR436" s="92"/>
      <c r="AS436" s="92"/>
      <c r="AT436" s="92"/>
      <c r="AU436" s="92"/>
      <c r="AV436" s="92"/>
      <c r="AW436" s="92"/>
      <c r="AX436" s="92"/>
      <c r="AY436" s="92"/>
      <c r="AZ436" s="92"/>
      <c r="BA436" s="92"/>
      <c r="BB436" s="92"/>
      <c r="BC436" s="92"/>
      <c r="BD436" s="92"/>
      <c r="BE436" s="92"/>
      <c r="BF436" s="92"/>
      <c r="BG436" s="92"/>
      <c r="BH436" s="92"/>
      <c r="BI436" s="92"/>
    </row>
    <row r="437" ht="9.75" customHeight="1">
      <c r="A437" s="92"/>
      <c r="B437" s="92"/>
      <c r="C437" s="92"/>
      <c r="D437" s="92"/>
      <c r="E437" s="92"/>
      <c r="F437" s="92"/>
      <c r="G437" s="92"/>
      <c r="H437" s="92"/>
      <c r="I437" s="92"/>
      <c r="J437" s="92"/>
      <c r="K437" s="92"/>
      <c r="L437" s="92"/>
      <c r="M437" s="92"/>
      <c r="N437" s="92"/>
      <c r="O437" s="92"/>
      <c r="P437" s="92"/>
      <c r="Q437" s="92"/>
      <c r="R437" s="92"/>
      <c r="S437" s="92"/>
      <c r="T437" s="92"/>
      <c r="U437" s="92"/>
      <c r="V437" s="92"/>
      <c r="W437" s="92"/>
      <c r="X437" s="92"/>
      <c r="Y437" s="92"/>
      <c r="Z437" s="92"/>
      <c r="AA437" s="92"/>
      <c r="AB437" s="92"/>
      <c r="AC437" s="92"/>
      <c r="AD437" s="92"/>
      <c r="AE437" s="92"/>
      <c r="AF437" s="92"/>
      <c r="AG437" s="92"/>
      <c r="AH437" s="92"/>
      <c r="AI437" s="92"/>
      <c r="AJ437" s="92"/>
      <c r="AK437" s="92"/>
      <c r="AL437" s="92"/>
      <c r="AM437" s="92"/>
      <c r="AN437" s="92"/>
      <c r="AO437" s="92"/>
      <c r="AP437" s="92"/>
      <c r="AQ437" s="92"/>
      <c r="AR437" s="92"/>
      <c r="AS437" s="92"/>
      <c r="AT437" s="92"/>
      <c r="AU437" s="92"/>
      <c r="AV437" s="92"/>
      <c r="AW437" s="92"/>
      <c r="AX437" s="92"/>
      <c r="AY437" s="92"/>
      <c r="AZ437" s="92"/>
      <c r="BA437" s="92"/>
      <c r="BB437" s="92"/>
      <c r="BC437" s="92"/>
      <c r="BD437" s="92"/>
      <c r="BE437" s="92"/>
      <c r="BF437" s="92"/>
      <c r="BG437" s="92"/>
      <c r="BH437" s="92"/>
      <c r="BI437" s="92"/>
    </row>
    <row r="438" ht="9.75" customHeight="1">
      <c r="A438" s="92"/>
      <c r="B438" s="92"/>
      <c r="C438" s="92"/>
      <c r="D438" s="92"/>
      <c r="E438" s="92"/>
      <c r="F438" s="92"/>
      <c r="G438" s="92"/>
      <c r="H438" s="92"/>
      <c r="I438" s="92"/>
      <c r="J438" s="92"/>
      <c r="K438" s="92"/>
      <c r="L438" s="92"/>
      <c r="M438" s="92"/>
      <c r="N438" s="92"/>
      <c r="O438" s="92"/>
      <c r="P438" s="92"/>
      <c r="Q438" s="92"/>
      <c r="R438" s="92"/>
      <c r="S438" s="92"/>
      <c r="T438" s="92"/>
      <c r="U438" s="92"/>
      <c r="V438" s="92"/>
      <c r="W438" s="92"/>
      <c r="X438" s="92"/>
      <c r="Y438" s="92"/>
      <c r="Z438" s="92"/>
      <c r="AA438" s="92"/>
      <c r="AB438" s="92"/>
      <c r="AC438" s="92"/>
      <c r="AD438" s="92"/>
      <c r="AE438" s="92"/>
      <c r="AF438" s="92"/>
      <c r="AG438" s="92"/>
      <c r="AH438" s="92"/>
      <c r="AI438" s="92"/>
      <c r="AJ438" s="92"/>
      <c r="AK438" s="92"/>
      <c r="AL438" s="92"/>
      <c r="AM438" s="92"/>
      <c r="AN438" s="92"/>
      <c r="AO438" s="92"/>
      <c r="AP438" s="92"/>
      <c r="AQ438" s="92"/>
      <c r="AR438" s="92"/>
      <c r="AS438" s="92"/>
      <c r="AT438" s="92"/>
      <c r="AU438" s="92"/>
      <c r="AV438" s="92"/>
      <c r="AW438" s="92"/>
      <c r="AX438" s="92"/>
      <c r="AY438" s="92"/>
      <c r="AZ438" s="92"/>
      <c r="BA438" s="92"/>
      <c r="BB438" s="92"/>
      <c r="BC438" s="92"/>
      <c r="BD438" s="92"/>
      <c r="BE438" s="92"/>
      <c r="BF438" s="92"/>
      <c r="BG438" s="92"/>
      <c r="BH438" s="92"/>
      <c r="BI438" s="92"/>
    </row>
    <row r="439" ht="9.75" customHeight="1">
      <c r="A439" s="92"/>
      <c r="B439" s="92"/>
      <c r="C439" s="92"/>
      <c r="D439" s="92"/>
      <c r="E439" s="92"/>
      <c r="F439" s="92"/>
      <c r="G439" s="92"/>
      <c r="H439" s="92"/>
      <c r="I439" s="92"/>
      <c r="J439" s="92"/>
      <c r="K439" s="92"/>
      <c r="L439" s="92"/>
      <c r="M439" s="92"/>
      <c r="N439" s="92"/>
      <c r="O439" s="92"/>
      <c r="P439" s="92"/>
      <c r="Q439" s="92"/>
      <c r="R439" s="92"/>
      <c r="S439" s="92"/>
      <c r="T439" s="92"/>
      <c r="U439" s="92"/>
      <c r="V439" s="92"/>
      <c r="W439" s="92"/>
      <c r="X439" s="92"/>
      <c r="Y439" s="92"/>
      <c r="Z439" s="92"/>
      <c r="AA439" s="92"/>
      <c r="AB439" s="92"/>
      <c r="AC439" s="92"/>
      <c r="AD439" s="92"/>
      <c r="AE439" s="92"/>
      <c r="AF439" s="92"/>
      <c r="AG439" s="92"/>
      <c r="AH439" s="92"/>
      <c r="AI439" s="92"/>
      <c r="AJ439" s="92"/>
      <c r="AK439" s="92"/>
      <c r="AL439" s="92"/>
      <c r="AM439" s="92"/>
      <c r="AN439" s="92"/>
      <c r="AO439" s="92"/>
      <c r="AP439" s="92"/>
      <c r="AQ439" s="92"/>
      <c r="AR439" s="92"/>
      <c r="AS439" s="92"/>
      <c r="AT439" s="92"/>
      <c r="AU439" s="92"/>
      <c r="AV439" s="92"/>
      <c r="AW439" s="92"/>
      <c r="AX439" s="92"/>
      <c r="AY439" s="92"/>
      <c r="AZ439" s="92"/>
      <c r="BA439" s="92"/>
      <c r="BB439" s="92"/>
      <c r="BC439" s="92"/>
      <c r="BD439" s="92"/>
      <c r="BE439" s="92"/>
      <c r="BF439" s="92"/>
      <c r="BG439" s="92"/>
      <c r="BH439" s="92"/>
      <c r="BI439" s="92"/>
    </row>
    <row r="440" ht="9.75" customHeight="1">
      <c r="A440" s="92"/>
      <c r="B440" s="92"/>
      <c r="C440" s="92"/>
      <c r="D440" s="92"/>
      <c r="E440" s="92"/>
      <c r="F440" s="92"/>
      <c r="G440" s="92"/>
      <c r="H440" s="92"/>
      <c r="I440" s="92"/>
      <c r="J440" s="92"/>
      <c r="K440" s="92"/>
      <c r="L440" s="92"/>
      <c r="M440" s="92"/>
      <c r="N440" s="92"/>
      <c r="O440" s="92"/>
      <c r="P440" s="92"/>
      <c r="Q440" s="92"/>
      <c r="R440" s="92"/>
      <c r="S440" s="92"/>
      <c r="T440" s="92"/>
      <c r="U440" s="92"/>
      <c r="V440" s="92"/>
      <c r="W440" s="92"/>
      <c r="X440" s="92"/>
      <c r="Y440" s="92"/>
      <c r="Z440" s="92"/>
      <c r="AA440" s="92"/>
      <c r="AB440" s="92"/>
      <c r="AC440" s="92"/>
      <c r="AD440" s="92"/>
      <c r="AE440" s="92"/>
      <c r="AF440" s="92"/>
      <c r="AG440" s="92"/>
      <c r="AH440" s="92"/>
      <c r="AI440" s="92"/>
      <c r="AJ440" s="92"/>
      <c r="AK440" s="92"/>
      <c r="AL440" s="92"/>
      <c r="AM440" s="92"/>
      <c r="AN440" s="92"/>
      <c r="AO440" s="92"/>
      <c r="AP440" s="92"/>
      <c r="AQ440" s="92"/>
      <c r="AR440" s="92"/>
      <c r="AS440" s="92"/>
      <c r="AT440" s="92"/>
      <c r="AU440" s="92"/>
      <c r="AV440" s="92"/>
      <c r="AW440" s="92"/>
      <c r="AX440" s="92"/>
      <c r="AY440" s="92"/>
      <c r="AZ440" s="92"/>
      <c r="BA440" s="92"/>
      <c r="BB440" s="92"/>
      <c r="BC440" s="92"/>
      <c r="BD440" s="92"/>
      <c r="BE440" s="92"/>
      <c r="BF440" s="92"/>
      <c r="BG440" s="92"/>
      <c r="BH440" s="92"/>
      <c r="BI440" s="92"/>
    </row>
    <row r="441" ht="9.75" customHeight="1">
      <c r="A441" s="92"/>
      <c r="B441" s="92"/>
      <c r="C441" s="92"/>
      <c r="D441" s="92"/>
      <c r="E441" s="92"/>
      <c r="F441" s="92"/>
      <c r="G441" s="92"/>
      <c r="H441" s="92"/>
      <c r="I441" s="92"/>
      <c r="J441" s="92"/>
      <c r="K441" s="92"/>
      <c r="L441" s="92"/>
      <c r="M441" s="92"/>
      <c r="N441" s="92"/>
      <c r="O441" s="92"/>
      <c r="P441" s="92"/>
      <c r="Q441" s="92"/>
      <c r="R441" s="92"/>
      <c r="S441" s="92"/>
      <c r="T441" s="92"/>
      <c r="U441" s="92"/>
      <c r="V441" s="92"/>
      <c r="W441" s="92"/>
      <c r="X441" s="92"/>
      <c r="Y441" s="92"/>
      <c r="Z441" s="92"/>
      <c r="AA441" s="92"/>
      <c r="AB441" s="92"/>
      <c r="AC441" s="92"/>
      <c r="AD441" s="92"/>
      <c r="AE441" s="92"/>
      <c r="AF441" s="92"/>
      <c r="AG441" s="92"/>
      <c r="AH441" s="92"/>
      <c r="AI441" s="92"/>
      <c r="AJ441" s="92"/>
      <c r="AK441" s="92"/>
      <c r="AL441" s="92"/>
      <c r="AM441" s="92"/>
      <c r="AN441" s="92"/>
      <c r="AO441" s="92"/>
      <c r="AP441" s="92"/>
      <c r="AQ441" s="92"/>
      <c r="AR441" s="92"/>
      <c r="AS441" s="92"/>
      <c r="AT441" s="92"/>
      <c r="AU441" s="92"/>
      <c r="AV441" s="92"/>
      <c r="AW441" s="92"/>
      <c r="AX441" s="92"/>
      <c r="AY441" s="92"/>
      <c r="AZ441" s="92"/>
      <c r="BA441" s="92"/>
      <c r="BB441" s="92"/>
      <c r="BC441" s="92"/>
      <c r="BD441" s="92"/>
      <c r="BE441" s="92"/>
      <c r="BF441" s="92"/>
      <c r="BG441" s="92"/>
      <c r="BH441" s="92"/>
      <c r="BI441" s="92"/>
    </row>
    <row r="442" ht="9.75" customHeight="1">
      <c r="A442" s="92"/>
      <c r="B442" s="92"/>
      <c r="C442" s="92"/>
      <c r="D442" s="92"/>
      <c r="E442" s="92"/>
      <c r="F442" s="92"/>
      <c r="G442" s="92"/>
      <c r="H442" s="92"/>
      <c r="I442" s="92"/>
      <c r="J442" s="92"/>
      <c r="K442" s="92"/>
      <c r="L442" s="92"/>
      <c r="M442" s="92"/>
      <c r="N442" s="92"/>
      <c r="O442" s="92"/>
      <c r="P442" s="92"/>
      <c r="Q442" s="92"/>
      <c r="R442" s="92"/>
      <c r="S442" s="92"/>
      <c r="T442" s="92"/>
      <c r="U442" s="92"/>
      <c r="V442" s="92"/>
      <c r="W442" s="92"/>
      <c r="X442" s="92"/>
      <c r="Y442" s="92"/>
      <c r="Z442" s="92"/>
      <c r="AA442" s="92"/>
      <c r="AB442" s="92"/>
      <c r="AC442" s="92"/>
      <c r="AD442" s="92"/>
      <c r="AE442" s="92"/>
      <c r="AF442" s="92"/>
      <c r="AG442" s="92"/>
      <c r="AH442" s="92"/>
      <c r="AI442" s="92"/>
      <c r="AJ442" s="92"/>
      <c r="AK442" s="92"/>
      <c r="AL442" s="92"/>
      <c r="AM442" s="92"/>
      <c r="AN442" s="92"/>
      <c r="AO442" s="92"/>
      <c r="AP442" s="92"/>
      <c r="AQ442" s="92"/>
      <c r="AR442" s="92"/>
      <c r="AS442" s="92"/>
      <c r="AT442" s="92"/>
      <c r="AU442" s="92"/>
      <c r="AV442" s="92"/>
      <c r="AW442" s="92"/>
      <c r="AX442" s="92"/>
      <c r="AY442" s="92"/>
      <c r="AZ442" s="92"/>
      <c r="BA442" s="92"/>
      <c r="BB442" s="92"/>
      <c r="BC442" s="92"/>
      <c r="BD442" s="92"/>
      <c r="BE442" s="92"/>
      <c r="BF442" s="92"/>
      <c r="BG442" s="92"/>
      <c r="BH442" s="92"/>
      <c r="BI442" s="92"/>
    </row>
    <row r="443" ht="9.75" customHeight="1">
      <c r="A443" s="92"/>
      <c r="B443" s="92"/>
      <c r="C443" s="92"/>
      <c r="D443" s="92"/>
      <c r="E443" s="92"/>
      <c r="F443" s="92"/>
      <c r="G443" s="92"/>
      <c r="H443" s="92"/>
      <c r="I443" s="92"/>
      <c r="J443" s="92"/>
      <c r="K443" s="92"/>
      <c r="L443" s="92"/>
      <c r="M443" s="92"/>
      <c r="N443" s="92"/>
      <c r="O443" s="92"/>
      <c r="P443" s="92"/>
      <c r="Q443" s="92"/>
      <c r="R443" s="92"/>
      <c r="S443" s="92"/>
      <c r="T443" s="92"/>
      <c r="U443" s="92"/>
      <c r="V443" s="92"/>
      <c r="W443" s="92"/>
      <c r="X443" s="92"/>
      <c r="Y443" s="92"/>
      <c r="Z443" s="92"/>
      <c r="AA443" s="92"/>
      <c r="AB443" s="92"/>
      <c r="AC443" s="92"/>
      <c r="AD443" s="92"/>
      <c r="AE443" s="92"/>
      <c r="AF443" s="92"/>
      <c r="AG443" s="92"/>
      <c r="AH443" s="92"/>
      <c r="AI443" s="92"/>
      <c r="AJ443" s="92"/>
      <c r="AK443" s="92"/>
      <c r="AL443" s="92"/>
      <c r="AM443" s="92"/>
      <c r="AN443" s="92"/>
      <c r="AO443" s="92"/>
      <c r="AP443" s="92"/>
      <c r="AQ443" s="92"/>
      <c r="AR443" s="92"/>
      <c r="AS443" s="92"/>
      <c r="AT443" s="92"/>
      <c r="AU443" s="92"/>
      <c r="AV443" s="92"/>
      <c r="AW443" s="92"/>
      <c r="AX443" s="92"/>
      <c r="AY443" s="92"/>
      <c r="AZ443" s="92"/>
      <c r="BA443" s="92"/>
      <c r="BB443" s="92"/>
      <c r="BC443" s="92"/>
      <c r="BD443" s="92"/>
      <c r="BE443" s="92"/>
      <c r="BF443" s="92"/>
      <c r="BG443" s="92"/>
      <c r="BH443" s="92"/>
      <c r="BI443" s="92"/>
    </row>
    <row r="444" ht="9.75" customHeight="1">
      <c r="A444" s="92"/>
      <c r="B444" s="92"/>
      <c r="C444" s="92"/>
      <c r="D444" s="92"/>
      <c r="E444" s="92"/>
      <c r="F444" s="92"/>
      <c r="G444" s="92"/>
      <c r="H444" s="92"/>
      <c r="I444" s="92"/>
      <c r="J444" s="92"/>
      <c r="K444" s="92"/>
      <c r="L444" s="92"/>
      <c r="M444" s="92"/>
      <c r="N444" s="92"/>
      <c r="O444" s="92"/>
      <c r="P444" s="92"/>
      <c r="Q444" s="92"/>
      <c r="R444" s="92"/>
      <c r="S444" s="92"/>
      <c r="T444" s="92"/>
      <c r="U444" s="92"/>
      <c r="V444" s="92"/>
      <c r="W444" s="92"/>
      <c r="X444" s="92"/>
      <c r="Y444" s="92"/>
      <c r="Z444" s="92"/>
      <c r="AA444" s="92"/>
      <c r="AB444" s="92"/>
      <c r="AC444" s="92"/>
      <c r="AD444" s="92"/>
      <c r="AE444" s="92"/>
      <c r="AF444" s="92"/>
      <c r="AG444" s="92"/>
      <c r="AH444" s="92"/>
      <c r="AI444" s="92"/>
      <c r="AJ444" s="92"/>
      <c r="AK444" s="92"/>
      <c r="AL444" s="92"/>
      <c r="AM444" s="92"/>
      <c r="AN444" s="92"/>
      <c r="AO444" s="92"/>
      <c r="AP444" s="92"/>
      <c r="AQ444" s="92"/>
      <c r="AR444" s="92"/>
      <c r="AS444" s="92"/>
      <c r="AT444" s="92"/>
      <c r="AU444" s="92"/>
      <c r="AV444" s="92"/>
      <c r="AW444" s="92"/>
      <c r="AX444" s="92"/>
      <c r="AY444" s="92"/>
      <c r="AZ444" s="92"/>
      <c r="BA444" s="92"/>
      <c r="BB444" s="92"/>
      <c r="BC444" s="92"/>
      <c r="BD444" s="92"/>
      <c r="BE444" s="92"/>
      <c r="BF444" s="92"/>
      <c r="BG444" s="92"/>
      <c r="BH444" s="92"/>
      <c r="BI444" s="92"/>
    </row>
    <row r="445" ht="9.75" customHeight="1">
      <c r="A445" s="92"/>
      <c r="B445" s="92"/>
      <c r="C445" s="92"/>
      <c r="D445" s="92"/>
      <c r="E445" s="92"/>
      <c r="F445" s="92"/>
      <c r="G445" s="92"/>
      <c r="H445" s="92"/>
      <c r="I445" s="92"/>
      <c r="J445" s="92"/>
      <c r="K445" s="92"/>
      <c r="L445" s="92"/>
      <c r="M445" s="92"/>
      <c r="N445" s="92"/>
      <c r="O445" s="92"/>
      <c r="P445" s="92"/>
      <c r="Q445" s="92"/>
      <c r="R445" s="92"/>
      <c r="S445" s="92"/>
      <c r="T445" s="92"/>
      <c r="U445" s="92"/>
      <c r="V445" s="92"/>
      <c r="W445" s="92"/>
      <c r="X445" s="92"/>
      <c r="Y445" s="92"/>
      <c r="Z445" s="92"/>
      <c r="AA445" s="92"/>
      <c r="AB445" s="92"/>
      <c r="AC445" s="92"/>
      <c r="AD445" s="92"/>
      <c r="AE445" s="92"/>
      <c r="AF445" s="92"/>
      <c r="AG445" s="92"/>
      <c r="AH445" s="92"/>
      <c r="AI445" s="92"/>
      <c r="AJ445" s="92"/>
      <c r="AK445" s="92"/>
      <c r="AL445" s="92"/>
      <c r="AM445" s="92"/>
      <c r="AN445" s="92"/>
      <c r="AO445" s="92"/>
      <c r="AP445" s="92"/>
      <c r="AQ445" s="92"/>
      <c r="AR445" s="92"/>
      <c r="AS445" s="92"/>
      <c r="AT445" s="92"/>
      <c r="AU445" s="92"/>
      <c r="AV445" s="92"/>
      <c r="AW445" s="92"/>
      <c r="AX445" s="92"/>
      <c r="AY445" s="92"/>
      <c r="AZ445" s="92"/>
      <c r="BA445" s="92"/>
      <c r="BB445" s="92"/>
      <c r="BC445" s="92"/>
      <c r="BD445" s="92"/>
      <c r="BE445" s="92"/>
      <c r="BF445" s="92"/>
      <c r="BG445" s="92"/>
      <c r="BH445" s="92"/>
      <c r="BI445" s="92"/>
    </row>
    <row r="446" ht="9.75" customHeight="1">
      <c r="A446" s="92"/>
      <c r="B446" s="92"/>
      <c r="C446" s="92"/>
      <c r="D446" s="92"/>
      <c r="E446" s="92"/>
      <c r="F446" s="92"/>
      <c r="G446" s="92"/>
      <c r="H446" s="92"/>
      <c r="I446" s="92"/>
      <c r="J446" s="92"/>
      <c r="K446" s="92"/>
      <c r="L446" s="92"/>
      <c r="M446" s="92"/>
      <c r="N446" s="92"/>
      <c r="O446" s="92"/>
      <c r="P446" s="92"/>
      <c r="Q446" s="92"/>
      <c r="R446" s="92"/>
      <c r="S446" s="92"/>
      <c r="T446" s="92"/>
      <c r="U446" s="92"/>
      <c r="V446" s="92"/>
      <c r="W446" s="92"/>
      <c r="X446" s="92"/>
      <c r="Y446" s="92"/>
      <c r="Z446" s="92"/>
      <c r="AA446" s="92"/>
      <c r="AB446" s="92"/>
      <c r="AC446" s="92"/>
      <c r="AD446" s="92"/>
      <c r="AE446" s="92"/>
      <c r="AF446" s="92"/>
      <c r="AG446" s="92"/>
      <c r="AH446" s="92"/>
      <c r="AI446" s="92"/>
      <c r="AJ446" s="92"/>
      <c r="AK446" s="92"/>
      <c r="AL446" s="92"/>
      <c r="AM446" s="92"/>
      <c r="AN446" s="92"/>
      <c r="AO446" s="92"/>
      <c r="AP446" s="92"/>
      <c r="AQ446" s="92"/>
      <c r="AR446" s="92"/>
      <c r="AS446" s="92"/>
      <c r="AT446" s="92"/>
      <c r="AU446" s="92"/>
      <c r="AV446" s="92"/>
      <c r="AW446" s="92"/>
      <c r="AX446" s="92"/>
      <c r="AY446" s="92"/>
      <c r="AZ446" s="92"/>
      <c r="BA446" s="92"/>
      <c r="BB446" s="92"/>
      <c r="BC446" s="92"/>
      <c r="BD446" s="92"/>
      <c r="BE446" s="92"/>
      <c r="BF446" s="92"/>
      <c r="BG446" s="92"/>
      <c r="BH446" s="92"/>
      <c r="BI446" s="92"/>
    </row>
    <row r="447" ht="9.75" customHeight="1">
      <c r="A447" s="92"/>
      <c r="B447" s="92"/>
      <c r="C447" s="92"/>
      <c r="D447" s="92"/>
      <c r="E447" s="92"/>
      <c r="F447" s="92"/>
      <c r="G447" s="92"/>
      <c r="H447" s="92"/>
      <c r="I447" s="92"/>
      <c r="J447" s="92"/>
      <c r="K447" s="92"/>
      <c r="L447" s="92"/>
      <c r="M447" s="92"/>
      <c r="N447" s="92"/>
      <c r="O447" s="92"/>
      <c r="P447" s="92"/>
      <c r="Q447" s="92"/>
      <c r="R447" s="92"/>
      <c r="S447" s="92"/>
      <c r="T447" s="92"/>
      <c r="U447" s="92"/>
      <c r="V447" s="92"/>
      <c r="W447" s="92"/>
      <c r="X447" s="92"/>
      <c r="Y447" s="92"/>
      <c r="Z447" s="92"/>
      <c r="AA447" s="92"/>
      <c r="AB447" s="92"/>
      <c r="AC447" s="92"/>
      <c r="AD447" s="92"/>
      <c r="AE447" s="92"/>
      <c r="AF447" s="92"/>
      <c r="AG447" s="92"/>
      <c r="AH447" s="92"/>
      <c r="AI447" s="92"/>
      <c r="AJ447" s="92"/>
      <c r="AK447" s="92"/>
      <c r="AL447" s="92"/>
      <c r="AM447" s="92"/>
      <c r="AN447" s="92"/>
      <c r="AO447" s="92"/>
      <c r="AP447" s="92"/>
      <c r="AQ447" s="92"/>
      <c r="AR447" s="92"/>
      <c r="AS447" s="92"/>
      <c r="AT447" s="92"/>
      <c r="AU447" s="92"/>
      <c r="AV447" s="92"/>
      <c r="AW447" s="92"/>
      <c r="AX447" s="92"/>
      <c r="AY447" s="92"/>
      <c r="AZ447" s="92"/>
      <c r="BA447" s="92"/>
      <c r="BB447" s="92"/>
      <c r="BC447" s="92"/>
      <c r="BD447" s="92"/>
      <c r="BE447" s="92"/>
      <c r="BF447" s="92"/>
      <c r="BG447" s="92"/>
      <c r="BH447" s="92"/>
      <c r="BI447" s="92"/>
    </row>
    <row r="448" ht="9.75" customHeight="1">
      <c r="A448" s="92"/>
      <c r="B448" s="92"/>
      <c r="C448" s="92"/>
      <c r="D448" s="92"/>
      <c r="E448" s="92"/>
      <c r="F448" s="92"/>
      <c r="G448" s="92"/>
      <c r="H448" s="92"/>
      <c r="I448" s="92"/>
      <c r="J448" s="92"/>
      <c r="K448" s="92"/>
      <c r="L448" s="92"/>
      <c r="M448" s="92"/>
      <c r="N448" s="92"/>
      <c r="O448" s="92"/>
      <c r="P448" s="92"/>
      <c r="Q448" s="92"/>
      <c r="R448" s="92"/>
      <c r="S448" s="92"/>
      <c r="T448" s="92"/>
      <c r="U448" s="92"/>
      <c r="V448" s="92"/>
      <c r="W448" s="92"/>
      <c r="X448" s="92"/>
      <c r="Y448" s="92"/>
      <c r="Z448" s="92"/>
      <c r="AA448" s="92"/>
      <c r="AB448" s="92"/>
      <c r="AC448" s="92"/>
      <c r="AD448" s="92"/>
      <c r="AE448" s="92"/>
      <c r="AF448" s="92"/>
      <c r="AG448" s="92"/>
      <c r="AH448" s="92"/>
      <c r="AI448" s="92"/>
      <c r="AJ448" s="92"/>
      <c r="AK448" s="92"/>
      <c r="AL448" s="92"/>
      <c r="AM448" s="92"/>
      <c r="AN448" s="92"/>
      <c r="AO448" s="92"/>
      <c r="AP448" s="92"/>
      <c r="AQ448" s="92"/>
      <c r="AR448" s="92"/>
      <c r="AS448" s="92"/>
      <c r="AT448" s="92"/>
      <c r="AU448" s="92"/>
      <c r="AV448" s="92"/>
      <c r="AW448" s="92"/>
      <c r="AX448" s="92"/>
      <c r="AY448" s="92"/>
      <c r="AZ448" s="92"/>
      <c r="BA448" s="92"/>
      <c r="BB448" s="92"/>
      <c r="BC448" s="92"/>
      <c r="BD448" s="92"/>
      <c r="BE448" s="92"/>
      <c r="BF448" s="92"/>
      <c r="BG448" s="92"/>
      <c r="BH448" s="92"/>
      <c r="BI448" s="92"/>
    </row>
    <row r="449" ht="9.75" customHeight="1">
      <c r="A449" s="92"/>
      <c r="B449" s="92"/>
      <c r="C449" s="92"/>
      <c r="D449" s="92"/>
      <c r="E449" s="92"/>
      <c r="F449" s="92"/>
      <c r="G449" s="92"/>
      <c r="H449" s="92"/>
      <c r="I449" s="92"/>
      <c r="J449" s="92"/>
      <c r="K449" s="92"/>
      <c r="L449" s="92"/>
      <c r="M449" s="92"/>
      <c r="N449" s="92"/>
      <c r="O449" s="92"/>
      <c r="P449" s="92"/>
      <c r="Q449" s="92"/>
      <c r="R449" s="92"/>
      <c r="S449" s="92"/>
      <c r="T449" s="92"/>
      <c r="U449" s="92"/>
      <c r="V449" s="92"/>
      <c r="W449" s="92"/>
      <c r="X449" s="92"/>
      <c r="Y449" s="92"/>
      <c r="Z449" s="92"/>
      <c r="AA449" s="92"/>
      <c r="AB449" s="92"/>
      <c r="AC449" s="92"/>
      <c r="AD449" s="92"/>
      <c r="AE449" s="92"/>
      <c r="AF449" s="92"/>
      <c r="AG449" s="92"/>
      <c r="AH449" s="92"/>
      <c r="AI449" s="92"/>
      <c r="AJ449" s="92"/>
      <c r="AK449" s="92"/>
      <c r="AL449" s="92"/>
      <c r="AM449" s="92"/>
      <c r="AN449" s="92"/>
      <c r="AO449" s="92"/>
      <c r="AP449" s="92"/>
      <c r="AQ449" s="92"/>
      <c r="AR449" s="92"/>
      <c r="AS449" s="92"/>
      <c r="AT449" s="92"/>
      <c r="AU449" s="92"/>
      <c r="AV449" s="92"/>
      <c r="AW449" s="92"/>
      <c r="AX449" s="92"/>
      <c r="AY449" s="92"/>
      <c r="AZ449" s="92"/>
      <c r="BA449" s="92"/>
      <c r="BB449" s="92"/>
      <c r="BC449" s="92"/>
      <c r="BD449" s="92"/>
      <c r="BE449" s="92"/>
      <c r="BF449" s="92"/>
      <c r="BG449" s="92"/>
      <c r="BH449" s="92"/>
      <c r="BI449" s="92"/>
    </row>
    <row r="450" ht="9.75" customHeight="1">
      <c r="A450" s="92"/>
      <c r="B450" s="92"/>
      <c r="C450" s="92"/>
      <c r="D450" s="92"/>
      <c r="E450" s="92"/>
      <c r="F450" s="92"/>
      <c r="G450" s="92"/>
      <c r="H450" s="92"/>
      <c r="I450" s="92"/>
      <c r="J450" s="92"/>
      <c r="K450" s="92"/>
      <c r="L450" s="92"/>
      <c r="M450" s="92"/>
      <c r="N450" s="92"/>
      <c r="O450" s="92"/>
      <c r="P450" s="92"/>
      <c r="Q450" s="92"/>
      <c r="R450" s="92"/>
      <c r="S450" s="92"/>
      <c r="T450" s="92"/>
      <c r="U450" s="92"/>
      <c r="V450" s="92"/>
      <c r="W450" s="92"/>
      <c r="X450" s="92"/>
      <c r="Y450" s="92"/>
      <c r="Z450" s="92"/>
      <c r="AA450" s="92"/>
      <c r="AB450" s="92"/>
      <c r="AC450" s="92"/>
      <c r="AD450" s="92"/>
      <c r="AE450" s="92"/>
      <c r="AF450" s="92"/>
      <c r="AG450" s="92"/>
      <c r="AH450" s="92"/>
      <c r="AI450" s="92"/>
      <c r="AJ450" s="92"/>
      <c r="AK450" s="92"/>
      <c r="AL450" s="92"/>
      <c r="AM450" s="92"/>
      <c r="AN450" s="92"/>
      <c r="AO450" s="92"/>
      <c r="AP450" s="92"/>
      <c r="AQ450" s="92"/>
      <c r="AR450" s="92"/>
      <c r="AS450" s="92"/>
      <c r="AT450" s="92"/>
      <c r="AU450" s="92"/>
      <c r="AV450" s="92"/>
      <c r="AW450" s="92"/>
      <c r="AX450" s="92"/>
      <c r="AY450" s="92"/>
      <c r="AZ450" s="92"/>
      <c r="BA450" s="92"/>
      <c r="BB450" s="92"/>
      <c r="BC450" s="92"/>
      <c r="BD450" s="92"/>
      <c r="BE450" s="92"/>
      <c r="BF450" s="92"/>
      <c r="BG450" s="92"/>
      <c r="BH450" s="92"/>
      <c r="BI450" s="92"/>
    </row>
    <row r="451" ht="9.75" customHeight="1">
      <c r="A451" s="92"/>
      <c r="B451" s="92"/>
      <c r="C451" s="92"/>
      <c r="D451" s="92"/>
      <c r="E451" s="92"/>
      <c r="F451" s="92"/>
      <c r="G451" s="92"/>
      <c r="H451" s="92"/>
      <c r="I451" s="92"/>
      <c r="J451" s="92"/>
      <c r="K451" s="92"/>
      <c r="L451" s="92"/>
      <c r="M451" s="92"/>
      <c r="N451" s="92"/>
      <c r="O451" s="92"/>
      <c r="P451" s="92"/>
      <c r="Q451" s="92"/>
      <c r="R451" s="92"/>
      <c r="S451" s="92"/>
      <c r="T451" s="92"/>
      <c r="U451" s="92"/>
      <c r="V451" s="92"/>
      <c r="W451" s="92"/>
      <c r="X451" s="92"/>
      <c r="Y451" s="92"/>
      <c r="Z451" s="92"/>
      <c r="AA451" s="92"/>
      <c r="AB451" s="92"/>
      <c r="AC451" s="92"/>
      <c r="AD451" s="92"/>
      <c r="AE451" s="92"/>
      <c r="AF451" s="92"/>
      <c r="AG451" s="92"/>
      <c r="AH451" s="92"/>
      <c r="AI451" s="92"/>
      <c r="AJ451" s="92"/>
      <c r="AK451" s="92"/>
      <c r="AL451" s="92"/>
      <c r="AM451" s="92"/>
      <c r="AN451" s="92"/>
      <c r="AO451" s="92"/>
      <c r="AP451" s="92"/>
      <c r="AQ451" s="92"/>
      <c r="AR451" s="92"/>
      <c r="AS451" s="92"/>
      <c r="AT451" s="92"/>
      <c r="AU451" s="92"/>
      <c r="AV451" s="92"/>
      <c r="AW451" s="92"/>
      <c r="AX451" s="92"/>
      <c r="AY451" s="92"/>
      <c r="AZ451" s="92"/>
      <c r="BA451" s="92"/>
      <c r="BB451" s="92"/>
      <c r="BC451" s="92"/>
      <c r="BD451" s="92"/>
      <c r="BE451" s="92"/>
      <c r="BF451" s="92"/>
      <c r="BG451" s="92"/>
      <c r="BH451" s="92"/>
      <c r="BI451" s="92"/>
    </row>
    <row r="452" ht="9.75" customHeight="1">
      <c r="A452" s="92"/>
      <c r="B452" s="92"/>
      <c r="C452" s="92"/>
      <c r="D452" s="92"/>
      <c r="E452" s="92"/>
      <c r="F452" s="92"/>
      <c r="G452" s="92"/>
      <c r="H452" s="92"/>
      <c r="I452" s="92"/>
      <c r="J452" s="92"/>
      <c r="K452" s="92"/>
      <c r="L452" s="92"/>
      <c r="M452" s="92"/>
      <c r="N452" s="92"/>
      <c r="O452" s="92"/>
      <c r="P452" s="92"/>
      <c r="Q452" s="92"/>
      <c r="R452" s="92"/>
      <c r="S452" s="92"/>
      <c r="T452" s="92"/>
      <c r="U452" s="92"/>
      <c r="V452" s="92"/>
      <c r="W452" s="92"/>
      <c r="X452" s="92"/>
      <c r="Y452" s="92"/>
      <c r="Z452" s="92"/>
      <c r="AA452" s="92"/>
      <c r="AB452" s="92"/>
      <c r="AC452" s="92"/>
      <c r="AD452" s="92"/>
      <c r="AE452" s="92"/>
      <c r="AF452" s="92"/>
      <c r="AG452" s="92"/>
      <c r="AH452" s="92"/>
      <c r="AI452" s="92"/>
      <c r="AJ452" s="92"/>
      <c r="AK452" s="92"/>
      <c r="AL452" s="92"/>
      <c r="AM452" s="92"/>
      <c r="AN452" s="92"/>
      <c r="AO452" s="92"/>
      <c r="AP452" s="92"/>
      <c r="AQ452" s="92"/>
      <c r="AR452" s="92"/>
      <c r="AS452" s="92"/>
      <c r="AT452" s="92"/>
      <c r="AU452" s="92"/>
      <c r="AV452" s="92"/>
      <c r="AW452" s="92"/>
      <c r="AX452" s="92"/>
      <c r="AY452" s="92"/>
      <c r="AZ452" s="92"/>
      <c r="BA452" s="92"/>
      <c r="BB452" s="92"/>
      <c r="BC452" s="92"/>
      <c r="BD452" s="92"/>
      <c r="BE452" s="92"/>
      <c r="BF452" s="92"/>
      <c r="BG452" s="92"/>
      <c r="BH452" s="92"/>
      <c r="BI452" s="92"/>
    </row>
    <row r="453" ht="9.75" customHeight="1">
      <c r="A453" s="92"/>
      <c r="B453" s="92"/>
      <c r="C453" s="92"/>
      <c r="D453" s="92"/>
      <c r="E453" s="92"/>
      <c r="F453" s="92"/>
      <c r="G453" s="92"/>
      <c r="H453" s="92"/>
      <c r="I453" s="92"/>
      <c r="J453" s="92"/>
      <c r="K453" s="92"/>
      <c r="L453" s="92"/>
      <c r="M453" s="92"/>
      <c r="N453" s="92"/>
      <c r="O453" s="92"/>
      <c r="P453" s="92"/>
      <c r="Q453" s="92"/>
      <c r="R453" s="92"/>
      <c r="S453" s="92"/>
      <c r="T453" s="92"/>
      <c r="U453" s="92"/>
      <c r="V453" s="92"/>
      <c r="W453" s="92"/>
      <c r="X453" s="92"/>
      <c r="Y453" s="92"/>
      <c r="Z453" s="92"/>
      <c r="AA453" s="92"/>
      <c r="AB453" s="92"/>
      <c r="AC453" s="92"/>
      <c r="AD453" s="92"/>
      <c r="AE453" s="92"/>
      <c r="AF453" s="92"/>
      <c r="AG453" s="92"/>
      <c r="AH453" s="92"/>
      <c r="AI453" s="92"/>
      <c r="AJ453" s="92"/>
      <c r="AK453" s="92"/>
      <c r="AL453" s="92"/>
      <c r="AM453" s="92"/>
      <c r="AN453" s="92"/>
      <c r="AO453" s="92"/>
      <c r="AP453" s="92"/>
      <c r="AQ453" s="92"/>
      <c r="AR453" s="92"/>
      <c r="AS453" s="92"/>
      <c r="AT453" s="92"/>
      <c r="AU453" s="92"/>
      <c r="AV453" s="92"/>
      <c r="AW453" s="92"/>
      <c r="AX453" s="92"/>
      <c r="AY453" s="92"/>
      <c r="AZ453" s="92"/>
      <c r="BA453" s="92"/>
      <c r="BB453" s="92"/>
      <c r="BC453" s="92"/>
      <c r="BD453" s="92"/>
      <c r="BE453" s="92"/>
      <c r="BF453" s="92"/>
      <c r="BG453" s="92"/>
      <c r="BH453" s="92"/>
      <c r="BI453" s="92"/>
    </row>
    <row r="454" ht="9.75" customHeight="1">
      <c r="A454" s="92"/>
      <c r="B454" s="92"/>
      <c r="C454" s="92"/>
      <c r="D454" s="92"/>
      <c r="E454" s="92"/>
      <c r="F454" s="92"/>
      <c r="G454" s="92"/>
      <c r="H454" s="92"/>
      <c r="I454" s="92"/>
      <c r="J454" s="92"/>
      <c r="K454" s="92"/>
      <c r="L454" s="92"/>
      <c r="M454" s="92"/>
      <c r="N454" s="92"/>
      <c r="O454" s="92"/>
      <c r="P454" s="92"/>
      <c r="Q454" s="92"/>
      <c r="R454" s="92"/>
      <c r="S454" s="92"/>
      <c r="T454" s="92"/>
      <c r="U454" s="92"/>
      <c r="V454" s="92"/>
      <c r="W454" s="92"/>
      <c r="X454" s="92"/>
      <c r="Y454" s="92"/>
      <c r="Z454" s="92"/>
      <c r="AA454" s="92"/>
      <c r="AB454" s="92"/>
      <c r="AC454" s="92"/>
      <c r="AD454" s="92"/>
      <c r="AE454" s="92"/>
      <c r="AF454" s="92"/>
      <c r="AG454" s="92"/>
      <c r="AH454" s="92"/>
      <c r="AI454" s="92"/>
      <c r="AJ454" s="92"/>
      <c r="AK454" s="92"/>
      <c r="AL454" s="92"/>
      <c r="AM454" s="92"/>
      <c r="AN454" s="92"/>
      <c r="AO454" s="92"/>
      <c r="AP454" s="92"/>
      <c r="AQ454" s="92"/>
      <c r="AR454" s="92"/>
      <c r="AS454" s="92"/>
      <c r="AT454" s="92"/>
      <c r="AU454" s="92"/>
      <c r="AV454" s="92"/>
      <c r="AW454" s="92"/>
      <c r="AX454" s="92"/>
      <c r="AY454" s="92"/>
      <c r="AZ454" s="92"/>
      <c r="BA454" s="92"/>
      <c r="BB454" s="92"/>
      <c r="BC454" s="92"/>
      <c r="BD454" s="92"/>
      <c r="BE454" s="92"/>
      <c r="BF454" s="92"/>
      <c r="BG454" s="92"/>
      <c r="BH454" s="92"/>
      <c r="BI454" s="92"/>
    </row>
    <row r="455" ht="9.75" customHeight="1">
      <c r="A455" s="92"/>
      <c r="B455" s="92"/>
      <c r="C455" s="92"/>
      <c r="D455" s="92"/>
      <c r="E455" s="92"/>
      <c r="F455" s="92"/>
      <c r="G455" s="92"/>
      <c r="H455" s="92"/>
      <c r="I455" s="92"/>
      <c r="J455" s="92"/>
      <c r="K455" s="92"/>
      <c r="L455" s="92"/>
      <c r="M455" s="92"/>
      <c r="N455" s="92"/>
      <c r="O455" s="92"/>
      <c r="P455" s="92"/>
      <c r="Q455" s="92"/>
      <c r="R455" s="92"/>
      <c r="S455" s="92"/>
      <c r="T455" s="92"/>
      <c r="U455" s="92"/>
      <c r="V455" s="92"/>
      <c r="W455" s="92"/>
      <c r="X455" s="92"/>
      <c r="Y455" s="92"/>
      <c r="Z455" s="92"/>
      <c r="AA455" s="92"/>
      <c r="AB455" s="92"/>
      <c r="AC455" s="92"/>
      <c r="AD455" s="92"/>
      <c r="AE455" s="92"/>
      <c r="AF455" s="92"/>
      <c r="AG455" s="92"/>
      <c r="AH455" s="92"/>
      <c r="AI455" s="92"/>
      <c r="AJ455" s="92"/>
      <c r="AK455" s="92"/>
      <c r="AL455" s="92"/>
      <c r="AM455" s="92"/>
      <c r="AN455" s="92"/>
      <c r="AO455" s="92"/>
      <c r="AP455" s="92"/>
      <c r="AQ455" s="92"/>
      <c r="AR455" s="92"/>
      <c r="AS455" s="92"/>
      <c r="AT455" s="92"/>
      <c r="AU455" s="92"/>
      <c r="AV455" s="92"/>
      <c r="AW455" s="92"/>
      <c r="AX455" s="92"/>
      <c r="AY455" s="92"/>
      <c r="AZ455" s="92"/>
      <c r="BA455" s="92"/>
      <c r="BB455" s="92"/>
      <c r="BC455" s="92"/>
      <c r="BD455" s="92"/>
      <c r="BE455" s="92"/>
      <c r="BF455" s="92"/>
      <c r="BG455" s="92"/>
      <c r="BH455" s="92"/>
      <c r="BI455" s="92"/>
    </row>
    <row r="456" ht="9.75" customHeight="1">
      <c r="A456" s="92"/>
      <c r="B456" s="92"/>
      <c r="C456" s="92"/>
      <c r="D456" s="92"/>
      <c r="E456" s="92"/>
      <c r="F456" s="92"/>
      <c r="G456" s="92"/>
      <c r="H456" s="92"/>
      <c r="I456" s="92"/>
      <c r="J456" s="92"/>
      <c r="K456" s="92"/>
      <c r="L456" s="92"/>
      <c r="M456" s="92"/>
      <c r="N456" s="92"/>
      <c r="O456" s="92"/>
      <c r="P456" s="92"/>
      <c r="Q456" s="92"/>
      <c r="R456" s="92"/>
      <c r="S456" s="92"/>
      <c r="T456" s="92"/>
      <c r="U456" s="92"/>
      <c r="V456" s="92"/>
      <c r="W456" s="92"/>
      <c r="X456" s="92"/>
      <c r="Y456" s="92"/>
      <c r="Z456" s="92"/>
      <c r="AA456" s="92"/>
      <c r="AB456" s="92"/>
      <c r="AC456" s="92"/>
      <c r="AD456" s="92"/>
      <c r="AE456" s="92"/>
      <c r="AF456" s="92"/>
      <c r="AG456" s="92"/>
      <c r="AH456" s="92"/>
      <c r="AI456" s="92"/>
      <c r="AJ456" s="92"/>
      <c r="AK456" s="92"/>
      <c r="AL456" s="92"/>
      <c r="AM456" s="92"/>
      <c r="AN456" s="92"/>
      <c r="AO456" s="92"/>
      <c r="AP456" s="92"/>
      <c r="AQ456" s="92"/>
      <c r="AR456" s="92"/>
      <c r="AS456" s="92"/>
      <c r="AT456" s="92"/>
      <c r="AU456" s="92"/>
      <c r="AV456" s="92"/>
      <c r="AW456" s="92"/>
      <c r="AX456" s="92"/>
      <c r="AY456" s="92"/>
      <c r="AZ456" s="92"/>
      <c r="BA456" s="92"/>
      <c r="BB456" s="92"/>
      <c r="BC456" s="92"/>
      <c r="BD456" s="92"/>
      <c r="BE456" s="92"/>
      <c r="BF456" s="92"/>
      <c r="BG456" s="92"/>
      <c r="BH456" s="92"/>
      <c r="BI456" s="92"/>
    </row>
    <row r="457" ht="9.75" customHeight="1">
      <c r="A457" s="92"/>
      <c r="B457" s="92"/>
      <c r="C457" s="92"/>
      <c r="D457" s="92"/>
      <c r="E457" s="92"/>
      <c r="F457" s="92"/>
      <c r="G457" s="92"/>
      <c r="H457" s="92"/>
      <c r="I457" s="92"/>
      <c r="J457" s="92"/>
      <c r="K457" s="92"/>
      <c r="L457" s="92"/>
      <c r="M457" s="92"/>
      <c r="N457" s="92"/>
      <c r="O457" s="92"/>
      <c r="P457" s="92"/>
      <c r="Q457" s="92"/>
      <c r="R457" s="92"/>
      <c r="S457" s="92"/>
      <c r="T457" s="92"/>
      <c r="U457" s="92"/>
      <c r="V457" s="92"/>
      <c r="W457" s="92"/>
      <c r="X457" s="92"/>
      <c r="Y457" s="92"/>
      <c r="Z457" s="92"/>
      <c r="AA457" s="92"/>
      <c r="AB457" s="92"/>
      <c r="AC457" s="92"/>
      <c r="AD457" s="92"/>
      <c r="AE457" s="92"/>
      <c r="AF457" s="92"/>
      <c r="AG457" s="92"/>
      <c r="AH457" s="92"/>
      <c r="AI457" s="92"/>
      <c r="AJ457" s="92"/>
      <c r="AK457" s="92"/>
      <c r="AL457" s="92"/>
      <c r="AM457" s="92"/>
      <c r="AN457" s="92"/>
      <c r="AO457" s="92"/>
      <c r="AP457" s="92"/>
      <c r="AQ457" s="92"/>
      <c r="AR457" s="92"/>
      <c r="AS457" s="92"/>
      <c r="AT457" s="92"/>
      <c r="AU457" s="92"/>
      <c r="AV457" s="92"/>
      <c r="AW457" s="92"/>
      <c r="AX457" s="92"/>
      <c r="AY457" s="92"/>
      <c r="AZ457" s="92"/>
      <c r="BA457" s="92"/>
      <c r="BB457" s="92"/>
      <c r="BC457" s="92"/>
      <c r="BD457" s="92"/>
      <c r="BE457" s="92"/>
      <c r="BF457" s="92"/>
      <c r="BG457" s="92"/>
      <c r="BH457" s="92"/>
      <c r="BI457" s="92"/>
    </row>
    <row r="458" ht="9.75" customHeight="1">
      <c r="A458" s="92"/>
      <c r="B458" s="92"/>
      <c r="C458" s="92"/>
      <c r="D458" s="92"/>
      <c r="E458" s="92"/>
      <c r="F458" s="92"/>
      <c r="G458" s="92"/>
      <c r="H458" s="92"/>
      <c r="I458" s="92"/>
      <c r="J458" s="92"/>
      <c r="K458" s="92"/>
      <c r="L458" s="92"/>
      <c r="M458" s="92"/>
      <c r="N458" s="92"/>
      <c r="O458" s="92"/>
      <c r="P458" s="92"/>
      <c r="Q458" s="92"/>
      <c r="R458" s="92"/>
      <c r="S458" s="92"/>
      <c r="T458" s="92"/>
      <c r="U458" s="92"/>
      <c r="V458" s="92"/>
      <c r="W458" s="92"/>
      <c r="X458" s="92"/>
      <c r="Y458" s="92"/>
      <c r="Z458" s="92"/>
      <c r="AA458" s="92"/>
      <c r="AB458" s="92"/>
      <c r="AC458" s="92"/>
      <c r="AD458" s="92"/>
      <c r="AE458" s="92"/>
      <c r="AF458" s="92"/>
      <c r="AG458" s="92"/>
      <c r="AH458" s="92"/>
      <c r="AI458" s="92"/>
      <c r="AJ458" s="92"/>
      <c r="AK458" s="92"/>
      <c r="AL458" s="92"/>
      <c r="AM458" s="92"/>
      <c r="AN458" s="92"/>
      <c r="AO458" s="92"/>
      <c r="AP458" s="92"/>
      <c r="AQ458" s="92"/>
      <c r="AR458" s="92"/>
      <c r="AS458" s="92"/>
      <c r="AT458" s="92"/>
      <c r="AU458" s="92"/>
      <c r="AV458" s="92"/>
      <c r="AW458" s="92"/>
      <c r="AX458" s="92"/>
      <c r="AY458" s="92"/>
      <c r="AZ458" s="92"/>
      <c r="BA458" s="92"/>
      <c r="BB458" s="92"/>
      <c r="BC458" s="92"/>
      <c r="BD458" s="92"/>
      <c r="BE458" s="92"/>
      <c r="BF458" s="92"/>
      <c r="BG458" s="92"/>
      <c r="BH458" s="92"/>
      <c r="BI458" s="92"/>
    </row>
    <row r="459" ht="9.75" customHeight="1">
      <c r="A459" s="92"/>
      <c r="B459" s="92"/>
      <c r="C459" s="92"/>
      <c r="D459" s="92"/>
      <c r="E459" s="92"/>
      <c r="F459" s="92"/>
      <c r="G459" s="92"/>
      <c r="H459" s="92"/>
      <c r="I459" s="92"/>
      <c r="J459" s="92"/>
      <c r="K459" s="92"/>
      <c r="L459" s="92"/>
      <c r="M459" s="92"/>
      <c r="N459" s="92"/>
      <c r="O459" s="92"/>
      <c r="P459" s="92"/>
      <c r="Q459" s="92"/>
      <c r="R459" s="92"/>
      <c r="S459" s="92"/>
      <c r="T459" s="92"/>
      <c r="U459" s="92"/>
      <c r="V459" s="92"/>
      <c r="W459" s="92"/>
      <c r="X459" s="92"/>
      <c r="Y459" s="92"/>
      <c r="Z459" s="92"/>
      <c r="AA459" s="92"/>
      <c r="AB459" s="92"/>
      <c r="AC459" s="92"/>
      <c r="AD459" s="92"/>
      <c r="AE459" s="92"/>
      <c r="AF459" s="92"/>
      <c r="AG459" s="92"/>
      <c r="AH459" s="92"/>
      <c r="AI459" s="92"/>
      <c r="AJ459" s="92"/>
      <c r="AK459" s="92"/>
      <c r="AL459" s="92"/>
      <c r="AM459" s="92"/>
      <c r="AN459" s="92"/>
      <c r="AO459" s="92"/>
      <c r="AP459" s="92"/>
      <c r="AQ459" s="92"/>
      <c r="AR459" s="92"/>
      <c r="AS459" s="92"/>
      <c r="AT459" s="92"/>
      <c r="AU459" s="92"/>
      <c r="AV459" s="92"/>
      <c r="AW459" s="92"/>
      <c r="AX459" s="92"/>
      <c r="AY459" s="92"/>
      <c r="AZ459" s="92"/>
      <c r="BA459" s="92"/>
      <c r="BB459" s="92"/>
      <c r="BC459" s="92"/>
      <c r="BD459" s="92"/>
      <c r="BE459" s="92"/>
      <c r="BF459" s="92"/>
      <c r="BG459" s="92"/>
      <c r="BH459" s="92"/>
      <c r="BI459" s="92"/>
    </row>
    <row r="460" ht="9.75" customHeight="1">
      <c r="A460" s="92"/>
      <c r="B460" s="92"/>
      <c r="C460" s="92"/>
      <c r="D460" s="92"/>
      <c r="E460" s="92"/>
      <c r="F460" s="92"/>
      <c r="G460" s="92"/>
      <c r="H460" s="92"/>
      <c r="I460" s="92"/>
      <c r="J460" s="92"/>
      <c r="K460" s="92"/>
      <c r="L460" s="92"/>
      <c r="M460" s="92"/>
      <c r="N460" s="92"/>
      <c r="O460" s="92"/>
      <c r="P460" s="92"/>
      <c r="Q460" s="92"/>
      <c r="R460" s="92"/>
      <c r="S460" s="92"/>
      <c r="T460" s="92"/>
      <c r="U460" s="92"/>
      <c r="V460" s="92"/>
      <c r="W460" s="92"/>
      <c r="X460" s="92"/>
      <c r="Y460" s="92"/>
      <c r="Z460" s="92"/>
      <c r="AA460" s="92"/>
      <c r="AB460" s="92"/>
      <c r="AC460" s="92"/>
      <c r="AD460" s="92"/>
      <c r="AE460" s="92"/>
      <c r="AF460" s="92"/>
      <c r="AG460" s="92"/>
      <c r="AH460" s="92"/>
      <c r="AI460" s="92"/>
      <c r="AJ460" s="92"/>
      <c r="AK460" s="92"/>
      <c r="AL460" s="92"/>
      <c r="AM460" s="92"/>
      <c r="AN460" s="92"/>
      <c r="AO460" s="92"/>
      <c r="AP460" s="92"/>
      <c r="AQ460" s="92"/>
      <c r="AR460" s="92"/>
      <c r="AS460" s="92"/>
      <c r="AT460" s="92"/>
      <c r="AU460" s="92"/>
      <c r="AV460" s="92"/>
      <c r="AW460" s="92"/>
      <c r="AX460" s="92"/>
      <c r="AY460" s="92"/>
      <c r="AZ460" s="92"/>
      <c r="BA460" s="92"/>
      <c r="BB460" s="92"/>
      <c r="BC460" s="92"/>
      <c r="BD460" s="92"/>
      <c r="BE460" s="92"/>
      <c r="BF460" s="92"/>
      <c r="BG460" s="92"/>
      <c r="BH460" s="92"/>
      <c r="BI460" s="92"/>
    </row>
    <row r="461" ht="9.75" customHeight="1">
      <c r="A461" s="92"/>
      <c r="B461" s="92"/>
      <c r="C461" s="92"/>
      <c r="D461" s="92"/>
      <c r="E461" s="92"/>
      <c r="F461" s="92"/>
      <c r="G461" s="92"/>
      <c r="H461" s="92"/>
      <c r="I461" s="92"/>
      <c r="J461" s="92"/>
      <c r="K461" s="92"/>
      <c r="L461" s="92"/>
      <c r="M461" s="92"/>
      <c r="N461" s="92"/>
      <c r="O461" s="92"/>
      <c r="P461" s="92"/>
      <c r="Q461" s="92"/>
      <c r="R461" s="92"/>
      <c r="S461" s="92"/>
      <c r="T461" s="92"/>
      <c r="U461" s="92"/>
      <c r="V461" s="92"/>
      <c r="W461" s="92"/>
      <c r="X461" s="92"/>
      <c r="Y461" s="92"/>
      <c r="Z461" s="92"/>
      <c r="AA461" s="92"/>
      <c r="AB461" s="92"/>
      <c r="AC461" s="92"/>
      <c r="AD461" s="92"/>
      <c r="AE461" s="92"/>
      <c r="AF461" s="92"/>
      <c r="AG461" s="92"/>
      <c r="AH461" s="92"/>
      <c r="AI461" s="92"/>
      <c r="AJ461" s="92"/>
      <c r="AK461" s="92"/>
      <c r="AL461" s="92"/>
      <c r="AM461" s="92"/>
      <c r="AN461" s="92"/>
      <c r="AO461" s="92"/>
      <c r="AP461" s="92"/>
      <c r="AQ461" s="92"/>
      <c r="AR461" s="92"/>
      <c r="AS461" s="92"/>
      <c r="AT461" s="92"/>
      <c r="AU461" s="92"/>
      <c r="AV461" s="92"/>
      <c r="AW461" s="92"/>
      <c r="AX461" s="92"/>
      <c r="AY461" s="92"/>
      <c r="AZ461" s="92"/>
      <c r="BA461" s="92"/>
      <c r="BB461" s="92"/>
      <c r="BC461" s="92"/>
      <c r="BD461" s="92"/>
      <c r="BE461" s="92"/>
      <c r="BF461" s="92"/>
      <c r="BG461" s="92"/>
      <c r="BH461" s="92"/>
      <c r="BI461" s="92"/>
    </row>
    <row r="462" ht="9.75" customHeight="1">
      <c r="A462" s="92"/>
      <c r="B462" s="92"/>
      <c r="C462" s="92"/>
      <c r="D462" s="92"/>
      <c r="E462" s="92"/>
      <c r="F462" s="92"/>
      <c r="G462" s="92"/>
      <c r="H462" s="92"/>
      <c r="I462" s="92"/>
      <c r="J462" s="92"/>
      <c r="K462" s="92"/>
      <c r="L462" s="92"/>
      <c r="M462" s="92"/>
      <c r="N462" s="92"/>
      <c r="O462" s="92"/>
      <c r="P462" s="92"/>
      <c r="Q462" s="92"/>
      <c r="R462" s="92"/>
      <c r="S462" s="92"/>
      <c r="T462" s="92"/>
      <c r="U462" s="92"/>
      <c r="V462" s="92"/>
      <c r="W462" s="92"/>
      <c r="X462" s="92"/>
      <c r="Y462" s="92"/>
      <c r="Z462" s="92"/>
      <c r="AA462" s="92"/>
      <c r="AB462" s="92"/>
      <c r="AC462" s="92"/>
      <c r="AD462" s="92"/>
      <c r="AE462" s="92"/>
      <c r="AF462" s="92"/>
      <c r="AG462" s="92"/>
      <c r="AH462" s="92"/>
      <c r="AI462" s="92"/>
      <c r="AJ462" s="92"/>
      <c r="AK462" s="92"/>
      <c r="AL462" s="92"/>
      <c r="AM462" s="92"/>
      <c r="AN462" s="92"/>
      <c r="AO462" s="92"/>
      <c r="AP462" s="92"/>
      <c r="AQ462" s="92"/>
      <c r="AR462" s="92"/>
      <c r="AS462" s="92"/>
      <c r="AT462" s="92"/>
      <c r="AU462" s="92"/>
      <c r="AV462" s="92"/>
      <c r="AW462" s="92"/>
      <c r="AX462" s="92"/>
      <c r="AY462" s="92"/>
      <c r="AZ462" s="92"/>
      <c r="BA462" s="92"/>
      <c r="BB462" s="92"/>
      <c r="BC462" s="92"/>
      <c r="BD462" s="92"/>
      <c r="BE462" s="92"/>
      <c r="BF462" s="92"/>
      <c r="BG462" s="92"/>
      <c r="BH462" s="92"/>
      <c r="BI462" s="92"/>
    </row>
    <row r="463" ht="9.75" customHeight="1">
      <c r="A463" s="92"/>
      <c r="B463" s="92"/>
      <c r="C463" s="92"/>
      <c r="D463" s="92"/>
      <c r="E463" s="92"/>
      <c r="F463" s="92"/>
      <c r="G463" s="92"/>
      <c r="H463" s="92"/>
      <c r="I463" s="92"/>
      <c r="J463" s="92"/>
      <c r="K463" s="92"/>
      <c r="L463" s="92"/>
      <c r="M463" s="92"/>
      <c r="N463" s="92"/>
      <c r="O463" s="92"/>
      <c r="P463" s="92"/>
      <c r="Q463" s="92"/>
      <c r="R463" s="92"/>
      <c r="S463" s="92"/>
      <c r="T463" s="92"/>
      <c r="U463" s="92"/>
      <c r="V463" s="92"/>
      <c r="W463" s="92"/>
      <c r="X463" s="92"/>
      <c r="Y463" s="92"/>
      <c r="Z463" s="92"/>
      <c r="AA463" s="92"/>
      <c r="AB463" s="92"/>
      <c r="AC463" s="92"/>
      <c r="AD463" s="92"/>
      <c r="AE463" s="92"/>
      <c r="AF463" s="92"/>
      <c r="AG463" s="92"/>
      <c r="AH463" s="92"/>
      <c r="AI463" s="92"/>
      <c r="AJ463" s="92"/>
      <c r="AK463" s="92"/>
      <c r="AL463" s="92"/>
      <c r="AM463" s="92"/>
      <c r="AN463" s="92"/>
      <c r="AO463" s="92"/>
      <c r="AP463" s="92"/>
      <c r="AQ463" s="92"/>
      <c r="AR463" s="92"/>
      <c r="AS463" s="92"/>
      <c r="AT463" s="92"/>
      <c r="AU463" s="92"/>
      <c r="AV463" s="92"/>
      <c r="AW463" s="92"/>
      <c r="AX463" s="92"/>
      <c r="AY463" s="92"/>
      <c r="AZ463" s="92"/>
      <c r="BA463" s="92"/>
      <c r="BB463" s="92"/>
      <c r="BC463" s="92"/>
      <c r="BD463" s="92"/>
      <c r="BE463" s="92"/>
      <c r="BF463" s="92"/>
      <c r="BG463" s="92"/>
      <c r="BH463" s="92"/>
      <c r="BI463" s="92"/>
    </row>
    <row r="464" ht="9.75" customHeight="1">
      <c r="A464" s="92"/>
      <c r="B464" s="92"/>
      <c r="C464" s="92"/>
      <c r="D464" s="92"/>
      <c r="E464" s="92"/>
      <c r="F464" s="92"/>
      <c r="G464" s="92"/>
      <c r="H464" s="92"/>
      <c r="I464" s="92"/>
      <c r="J464" s="92"/>
      <c r="K464" s="92"/>
      <c r="L464" s="92"/>
      <c r="M464" s="92"/>
      <c r="N464" s="92"/>
      <c r="O464" s="92"/>
      <c r="P464" s="92"/>
      <c r="Q464" s="92"/>
      <c r="R464" s="92"/>
      <c r="S464" s="92"/>
      <c r="T464" s="92"/>
      <c r="U464" s="92"/>
      <c r="V464" s="92"/>
      <c r="W464" s="92"/>
      <c r="X464" s="92"/>
      <c r="Y464" s="92"/>
      <c r="Z464" s="92"/>
      <c r="AA464" s="92"/>
      <c r="AB464" s="92"/>
      <c r="AC464" s="92"/>
      <c r="AD464" s="92"/>
      <c r="AE464" s="92"/>
      <c r="AF464" s="92"/>
      <c r="AG464" s="92"/>
      <c r="AH464" s="92"/>
      <c r="AI464" s="92"/>
      <c r="AJ464" s="92"/>
      <c r="AK464" s="92"/>
      <c r="AL464" s="92"/>
      <c r="AM464" s="92"/>
      <c r="AN464" s="92"/>
      <c r="AO464" s="92"/>
      <c r="AP464" s="92"/>
      <c r="AQ464" s="92"/>
      <c r="AR464" s="92"/>
      <c r="AS464" s="92"/>
      <c r="AT464" s="92"/>
      <c r="AU464" s="92"/>
      <c r="AV464" s="92"/>
      <c r="AW464" s="92"/>
      <c r="AX464" s="92"/>
      <c r="AY464" s="92"/>
      <c r="AZ464" s="92"/>
      <c r="BA464" s="92"/>
      <c r="BB464" s="92"/>
      <c r="BC464" s="92"/>
      <c r="BD464" s="92"/>
      <c r="BE464" s="92"/>
      <c r="BF464" s="92"/>
      <c r="BG464" s="92"/>
      <c r="BH464" s="92"/>
      <c r="BI464" s="92"/>
    </row>
    <row r="465" ht="9.75" customHeight="1">
      <c r="A465" s="92"/>
      <c r="B465" s="92"/>
      <c r="C465" s="92"/>
      <c r="D465" s="92"/>
      <c r="E465" s="92"/>
      <c r="F465" s="92"/>
      <c r="G465" s="92"/>
      <c r="H465" s="92"/>
      <c r="I465" s="92"/>
      <c r="J465" s="92"/>
      <c r="K465" s="92"/>
      <c r="L465" s="92"/>
      <c r="M465" s="92"/>
      <c r="N465" s="92"/>
      <c r="O465" s="92"/>
      <c r="P465" s="92"/>
      <c r="Q465" s="92"/>
      <c r="R465" s="92"/>
      <c r="S465" s="92"/>
      <c r="T465" s="92"/>
      <c r="U465" s="92"/>
      <c r="V465" s="92"/>
      <c r="W465" s="92"/>
      <c r="X465" s="92"/>
      <c r="Y465" s="92"/>
      <c r="Z465" s="92"/>
      <c r="AA465" s="92"/>
      <c r="AB465" s="92"/>
      <c r="AC465" s="92"/>
      <c r="AD465" s="92"/>
      <c r="AE465" s="92"/>
      <c r="AF465" s="92"/>
      <c r="AG465" s="92"/>
      <c r="AH465" s="92"/>
      <c r="AI465" s="92"/>
      <c r="AJ465" s="92"/>
      <c r="AK465" s="92"/>
      <c r="AL465" s="92"/>
      <c r="AM465" s="92"/>
      <c r="AN465" s="92"/>
      <c r="AO465" s="92"/>
      <c r="AP465" s="92"/>
      <c r="AQ465" s="92"/>
      <c r="AR465" s="92"/>
      <c r="AS465" s="92"/>
      <c r="AT465" s="92"/>
      <c r="AU465" s="92"/>
      <c r="AV465" s="92"/>
      <c r="AW465" s="92"/>
      <c r="AX465" s="92"/>
      <c r="AY465" s="92"/>
      <c r="AZ465" s="92"/>
      <c r="BA465" s="92"/>
      <c r="BB465" s="92"/>
      <c r="BC465" s="92"/>
      <c r="BD465" s="92"/>
      <c r="BE465" s="92"/>
      <c r="BF465" s="92"/>
      <c r="BG465" s="92"/>
      <c r="BH465" s="92"/>
      <c r="BI465" s="92"/>
    </row>
    <row r="466" ht="9.75" customHeight="1">
      <c r="A466" s="92"/>
      <c r="B466" s="92"/>
      <c r="C466" s="92"/>
      <c r="D466" s="92"/>
      <c r="E466" s="92"/>
      <c r="F466" s="92"/>
      <c r="G466" s="92"/>
      <c r="H466" s="92"/>
      <c r="I466" s="92"/>
      <c r="J466" s="92"/>
      <c r="K466" s="92"/>
      <c r="L466" s="92"/>
      <c r="M466" s="92"/>
      <c r="N466" s="92"/>
      <c r="O466" s="92"/>
      <c r="P466" s="92"/>
      <c r="Q466" s="92"/>
      <c r="R466" s="92"/>
      <c r="S466" s="92"/>
      <c r="T466" s="92"/>
      <c r="U466" s="92"/>
      <c r="V466" s="92"/>
      <c r="W466" s="92"/>
      <c r="X466" s="92"/>
      <c r="Y466" s="92"/>
      <c r="Z466" s="92"/>
      <c r="AA466" s="92"/>
      <c r="AB466" s="92"/>
      <c r="AC466" s="92"/>
      <c r="AD466" s="92"/>
      <c r="AE466" s="92"/>
      <c r="AF466" s="92"/>
      <c r="AG466" s="92"/>
      <c r="AH466" s="92"/>
      <c r="AI466" s="92"/>
      <c r="AJ466" s="92"/>
      <c r="AK466" s="92"/>
      <c r="AL466" s="92"/>
      <c r="AM466" s="92"/>
      <c r="AN466" s="92"/>
      <c r="AO466" s="92"/>
      <c r="AP466" s="92"/>
      <c r="AQ466" s="92"/>
      <c r="AR466" s="92"/>
      <c r="AS466" s="92"/>
      <c r="AT466" s="92"/>
      <c r="AU466" s="92"/>
      <c r="AV466" s="92"/>
      <c r="AW466" s="92"/>
      <c r="AX466" s="92"/>
      <c r="AY466" s="92"/>
      <c r="AZ466" s="92"/>
      <c r="BA466" s="92"/>
      <c r="BB466" s="92"/>
      <c r="BC466" s="92"/>
      <c r="BD466" s="92"/>
      <c r="BE466" s="92"/>
      <c r="BF466" s="92"/>
      <c r="BG466" s="92"/>
      <c r="BH466" s="92"/>
      <c r="BI466" s="92"/>
    </row>
    <row r="467" ht="9.75" customHeight="1">
      <c r="A467" s="92"/>
      <c r="B467" s="92"/>
      <c r="C467" s="92"/>
      <c r="D467" s="92"/>
      <c r="E467" s="92"/>
      <c r="F467" s="92"/>
      <c r="G467" s="92"/>
      <c r="H467" s="92"/>
      <c r="I467" s="92"/>
      <c r="J467" s="92"/>
      <c r="K467" s="92"/>
      <c r="L467" s="92"/>
      <c r="M467" s="92"/>
      <c r="N467" s="92"/>
      <c r="O467" s="92"/>
      <c r="P467" s="92"/>
      <c r="Q467" s="92"/>
      <c r="R467" s="92"/>
      <c r="S467" s="92"/>
      <c r="T467" s="92"/>
      <c r="U467" s="92"/>
      <c r="V467" s="92"/>
      <c r="W467" s="92"/>
      <c r="X467" s="92"/>
      <c r="Y467" s="92"/>
      <c r="Z467" s="92"/>
      <c r="AA467" s="92"/>
      <c r="AB467" s="92"/>
      <c r="AC467" s="92"/>
      <c r="AD467" s="92"/>
      <c r="AE467" s="92"/>
      <c r="AF467" s="92"/>
      <c r="AG467" s="92"/>
      <c r="AH467" s="92"/>
      <c r="AI467" s="92"/>
      <c r="AJ467" s="92"/>
      <c r="AK467" s="92"/>
      <c r="AL467" s="92"/>
      <c r="AM467" s="92"/>
      <c r="AN467" s="92"/>
      <c r="AO467" s="92"/>
      <c r="AP467" s="92"/>
      <c r="AQ467" s="92"/>
      <c r="AR467" s="92"/>
      <c r="AS467" s="92"/>
      <c r="AT467" s="92"/>
      <c r="AU467" s="92"/>
      <c r="AV467" s="92"/>
      <c r="AW467" s="92"/>
      <c r="AX467" s="92"/>
      <c r="AY467" s="92"/>
      <c r="AZ467" s="92"/>
      <c r="BA467" s="92"/>
      <c r="BB467" s="92"/>
      <c r="BC467" s="92"/>
      <c r="BD467" s="92"/>
      <c r="BE467" s="92"/>
      <c r="BF467" s="92"/>
      <c r="BG467" s="92"/>
      <c r="BH467" s="92"/>
      <c r="BI467" s="92"/>
    </row>
    <row r="468" ht="9.75" customHeight="1">
      <c r="A468" s="92"/>
      <c r="B468" s="92"/>
      <c r="C468" s="92"/>
      <c r="D468" s="92"/>
      <c r="E468" s="92"/>
      <c r="F468" s="92"/>
      <c r="G468" s="92"/>
      <c r="H468" s="92"/>
      <c r="I468" s="92"/>
      <c r="J468" s="92"/>
      <c r="K468" s="92"/>
      <c r="L468" s="92"/>
      <c r="M468" s="92"/>
      <c r="N468" s="92"/>
      <c r="O468" s="92"/>
      <c r="P468" s="92"/>
      <c r="Q468" s="92"/>
      <c r="R468" s="92"/>
      <c r="S468" s="92"/>
      <c r="T468" s="92"/>
      <c r="U468" s="92"/>
      <c r="V468" s="92"/>
      <c r="W468" s="92"/>
      <c r="X468" s="92"/>
      <c r="Y468" s="92"/>
      <c r="Z468" s="92"/>
      <c r="AA468" s="92"/>
      <c r="AB468" s="92"/>
      <c r="AC468" s="92"/>
      <c r="AD468" s="92"/>
      <c r="AE468" s="92"/>
      <c r="AF468" s="92"/>
      <c r="AG468" s="92"/>
      <c r="AH468" s="92"/>
      <c r="AI468" s="92"/>
      <c r="AJ468" s="92"/>
      <c r="AK468" s="92"/>
      <c r="AL468" s="92"/>
      <c r="AM468" s="92"/>
      <c r="AN468" s="92"/>
      <c r="AO468" s="92"/>
      <c r="AP468" s="92"/>
      <c r="AQ468" s="92"/>
      <c r="AR468" s="92"/>
      <c r="AS468" s="92"/>
      <c r="AT468" s="92"/>
      <c r="AU468" s="92"/>
      <c r="AV468" s="92"/>
      <c r="AW468" s="92"/>
      <c r="AX468" s="92"/>
      <c r="AY468" s="92"/>
      <c r="AZ468" s="92"/>
      <c r="BA468" s="92"/>
      <c r="BB468" s="92"/>
      <c r="BC468" s="92"/>
      <c r="BD468" s="92"/>
      <c r="BE468" s="92"/>
      <c r="BF468" s="92"/>
      <c r="BG468" s="92"/>
      <c r="BH468" s="92"/>
      <c r="BI468" s="92"/>
    </row>
    <row r="469" ht="9.75" customHeight="1">
      <c r="A469" s="92"/>
      <c r="B469" s="92"/>
      <c r="C469" s="92"/>
      <c r="D469" s="92"/>
      <c r="E469" s="92"/>
      <c r="F469" s="92"/>
      <c r="G469" s="92"/>
      <c r="H469" s="92"/>
      <c r="I469" s="92"/>
      <c r="J469" s="92"/>
      <c r="K469" s="92"/>
      <c r="L469" s="92"/>
      <c r="M469" s="92"/>
      <c r="N469" s="92"/>
      <c r="O469" s="92"/>
      <c r="P469" s="92"/>
      <c r="Q469" s="92"/>
      <c r="R469" s="92"/>
      <c r="S469" s="92"/>
      <c r="T469" s="92"/>
      <c r="U469" s="92"/>
      <c r="V469" s="92"/>
      <c r="W469" s="92"/>
      <c r="X469" s="92"/>
      <c r="Y469" s="92"/>
      <c r="Z469" s="92"/>
      <c r="AA469" s="92"/>
      <c r="AB469" s="92"/>
      <c r="AC469" s="92"/>
      <c r="AD469" s="92"/>
      <c r="AE469" s="92"/>
      <c r="AF469" s="92"/>
      <c r="AG469" s="92"/>
      <c r="AH469" s="92"/>
      <c r="AI469" s="92"/>
      <c r="AJ469" s="92"/>
      <c r="AK469" s="92"/>
      <c r="AL469" s="92"/>
      <c r="AM469" s="92"/>
      <c r="AN469" s="92"/>
      <c r="AO469" s="92"/>
      <c r="AP469" s="92"/>
      <c r="AQ469" s="92"/>
      <c r="AR469" s="92"/>
      <c r="AS469" s="92"/>
      <c r="AT469" s="92"/>
      <c r="AU469" s="92"/>
      <c r="AV469" s="92"/>
      <c r="AW469" s="92"/>
      <c r="AX469" s="92"/>
      <c r="AY469" s="92"/>
      <c r="AZ469" s="92"/>
      <c r="BA469" s="92"/>
      <c r="BB469" s="92"/>
      <c r="BC469" s="92"/>
      <c r="BD469" s="92"/>
      <c r="BE469" s="92"/>
      <c r="BF469" s="92"/>
      <c r="BG469" s="92"/>
      <c r="BH469" s="92"/>
      <c r="BI469" s="92"/>
    </row>
    <row r="470" ht="9.75" customHeight="1">
      <c r="A470" s="92"/>
      <c r="B470" s="92"/>
      <c r="C470" s="92"/>
      <c r="D470" s="92"/>
      <c r="E470" s="92"/>
      <c r="F470" s="92"/>
      <c r="G470" s="92"/>
      <c r="H470" s="92"/>
      <c r="I470" s="92"/>
      <c r="J470" s="92"/>
      <c r="K470" s="92"/>
      <c r="L470" s="92"/>
      <c r="M470" s="92"/>
      <c r="N470" s="92"/>
      <c r="O470" s="92"/>
      <c r="P470" s="92"/>
      <c r="Q470" s="92"/>
      <c r="R470" s="92"/>
      <c r="S470" s="92"/>
      <c r="T470" s="92"/>
      <c r="U470" s="92"/>
      <c r="V470" s="92"/>
      <c r="W470" s="92"/>
      <c r="X470" s="92"/>
      <c r="Y470" s="92"/>
      <c r="Z470" s="92"/>
      <c r="AA470" s="92"/>
      <c r="AB470" s="92"/>
      <c r="AC470" s="92"/>
      <c r="AD470" s="92"/>
      <c r="AE470" s="92"/>
      <c r="AF470" s="92"/>
      <c r="AG470" s="92"/>
      <c r="AH470" s="92"/>
      <c r="AI470" s="92"/>
      <c r="AJ470" s="92"/>
      <c r="AK470" s="92"/>
      <c r="AL470" s="92"/>
      <c r="AM470" s="92"/>
      <c r="AN470" s="92"/>
      <c r="AO470" s="92"/>
      <c r="AP470" s="92"/>
      <c r="AQ470" s="92"/>
      <c r="AR470" s="92"/>
      <c r="AS470" s="92"/>
      <c r="AT470" s="92"/>
      <c r="AU470" s="92"/>
      <c r="AV470" s="92"/>
      <c r="AW470" s="92"/>
      <c r="AX470" s="92"/>
      <c r="AY470" s="92"/>
      <c r="AZ470" s="92"/>
      <c r="BA470" s="92"/>
      <c r="BB470" s="92"/>
      <c r="BC470" s="92"/>
      <c r="BD470" s="92"/>
      <c r="BE470" s="92"/>
      <c r="BF470" s="92"/>
      <c r="BG470" s="92"/>
      <c r="BH470" s="92"/>
      <c r="BI470" s="92"/>
    </row>
    <row r="471" ht="9.75" customHeight="1">
      <c r="A471" s="92"/>
      <c r="B471" s="92"/>
      <c r="C471" s="92"/>
      <c r="D471" s="92"/>
      <c r="E471" s="92"/>
      <c r="F471" s="92"/>
      <c r="G471" s="92"/>
      <c r="H471" s="92"/>
      <c r="I471" s="92"/>
      <c r="J471" s="92"/>
      <c r="K471" s="92"/>
      <c r="L471" s="92"/>
      <c r="M471" s="92"/>
      <c r="N471" s="92"/>
      <c r="O471" s="92"/>
      <c r="P471" s="92"/>
      <c r="Q471" s="92"/>
      <c r="R471" s="92"/>
      <c r="S471" s="92"/>
      <c r="T471" s="92"/>
      <c r="U471" s="92"/>
      <c r="V471" s="92"/>
      <c r="W471" s="92"/>
      <c r="X471" s="92"/>
      <c r="Y471" s="92"/>
      <c r="Z471" s="92"/>
      <c r="AA471" s="92"/>
      <c r="AB471" s="92"/>
      <c r="AC471" s="92"/>
      <c r="AD471" s="92"/>
      <c r="AE471" s="92"/>
      <c r="AF471" s="92"/>
      <c r="AG471" s="92"/>
      <c r="AH471" s="92"/>
      <c r="AI471" s="92"/>
      <c r="AJ471" s="92"/>
      <c r="AK471" s="92"/>
      <c r="AL471" s="92"/>
      <c r="AM471" s="92"/>
      <c r="AN471" s="92"/>
      <c r="AO471" s="92"/>
      <c r="AP471" s="92"/>
      <c r="AQ471" s="92"/>
      <c r="AR471" s="92"/>
      <c r="AS471" s="92"/>
      <c r="AT471" s="92"/>
      <c r="AU471" s="92"/>
      <c r="AV471" s="92"/>
      <c r="AW471" s="92"/>
      <c r="AX471" s="92"/>
      <c r="AY471" s="92"/>
      <c r="AZ471" s="92"/>
      <c r="BA471" s="92"/>
      <c r="BB471" s="92"/>
      <c r="BC471" s="92"/>
      <c r="BD471" s="92"/>
      <c r="BE471" s="92"/>
      <c r="BF471" s="92"/>
      <c r="BG471" s="92"/>
      <c r="BH471" s="92"/>
      <c r="BI471" s="92"/>
    </row>
    <row r="472" ht="9.75" customHeight="1">
      <c r="A472" s="92"/>
      <c r="B472" s="92"/>
      <c r="C472" s="92"/>
      <c r="D472" s="92"/>
      <c r="E472" s="92"/>
      <c r="F472" s="92"/>
      <c r="G472" s="92"/>
      <c r="H472" s="92"/>
      <c r="I472" s="92"/>
      <c r="J472" s="92"/>
      <c r="K472" s="92"/>
      <c r="L472" s="92"/>
      <c r="M472" s="92"/>
      <c r="N472" s="92"/>
      <c r="O472" s="92"/>
      <c r="P472" s="92"/>
      <c r="Q472" s="92"/>
      <c r="R472" s="92"/>
      <c r="S472" s="92"/>
      <c r="T472" s="92"/>
      <c r="U472" s="92"/>
      <c r="V472" s="92"/>
      <c r="W472" s="92"/>
      <c r="X472" s="92"/>
      <c r="Y472" s="92"/>
      <c r="Z472" s="92"/>
      <c r="AA472" s="92"/>
      <c r="AB472" s="92"/>
      <c r="AC472" s="92"/>
      <c r="AD472" s="92"/>
      <c r="AE472" s="92"/>
      <c r="AF472" s="92"/>
      <c r="AG472" s="92"/>
      <c r="AH472" s="92"/>
      <c r="AI472" s="92"/>
      <c r="AJ472" s="92"/>
      <c r="AK472" s="92"/>
      <c r="AL472" s="92"/>
      <c r="AM472" s="92"/>
      <c r="AN472" s="92"/>
      <c r="AO472" s="92"/>
      <c r="AP472" s="92"/>
      <c r="AQ472" s="92"/>
      <c r="AR472" s="92"/>
      <c r="AS472" s="92"/>
      <c r="AT472" s="92"/>
      <c r="AU472" s="92"/>
      <c r="AV472" s="92"/>
      <c r="AW472" s="92"/>
      <c r="AX472" s="92"/>
      <c r="AY472" s="92"/>
      <c r="AZ472" s="92"/>
      <c r="BA472" s="92"/>
      <c r="BB472" s="92"/>
      <c r="BC472" s="92"/>
      <c r="BD472" s="92"/>
      <c r="BE472" s="92"/>
      <c r="BF472" s="92"/>
      <c r="BG472" s="92"/>
      <c r="BH472" s="92"/>
      <c r="BI472" s="92"/>
    </row>
    <row r="473" ht="9.75" customHeight="1">
      <c r="A473" s="92"/>
      <c r="B473" s="92"/>
      <c r="C473" s="92"/>
      <c r="D473" s="92"/>
      <c r="E473" s="92"/>
      <c r="F473" s="92"/>
      <c r="G473" s="92"/>
      <c r="H473" s="92"/>
      <c r="I473" s="92"/>
      <c r="J473" s="92"/>
      <c r="K473" s="92"/>
      <c r="L473" s="92"/>
      <c r="M473" s="92"/>
      <c r="N473" s="92"/>
      <c r="O473" s="92"/>
      <c r="P473" s="92"/>
      <c r="Q473" s="92"/>
      <c r="R473" s="92"/>
      <c r="S473" s="92"/>
      <c r="T473" s="92"/>
      <c r="U473" s="92"/>
      <c r="V473" s="92"/>
      <c r="W473" s="92"/>
      <c r="X473" s="92"/>
      <c r="Y473" s="92"/>
      <c r="Z473" s="92"/>
      <c r="AA473" s="92"/>
      <c r="AB473" s="92"/>
      <c r="AC473" s="92"/>
      <c r="AD473" s="92"/>
      <c r="AE473" s="92"/>
      <c r="AF473" s="92"/>
      <c r="AG473" s="92"/>
      <c r="AH473" s="92"/>
      <c r="AI473" s="92"/>
      <c r="AJ473" s="92"/>
      <c r="AK473" s="92"/>
      <c r="AL473" s="92"/>
      <c r="AM473" s="92"/>
      <c r="AN473" s="92"/>
      <c r="AO473" s="92"/>
      <c r="AP473" s="92"/>
      <c r="AQ473" s="92"/>
      <c r="AR473" s="92"/>
      <c r="AS473" s="92"/>
      <c r="AT473" s="92"/>
      <c r="AU473" s="92"/>
      <c r="AV473" s="92"/>
      <c r="AW473" s="92"/>
      <c r="AX473" s="92"/>
      <c r="AY473" s="92"/>
      <c r="AZ473" s="92"/>
      <c r="BA473" s="92"/>
      <c r="BB473" s="92"/>
      <c r="BC473" s="92"/>
      <c r="BD473" s="92"/>
      <c r="BE473" s="92"/>
      <c r="BF473" s="92"/>
      <c r="BG473" s="92"/>
      <c r="BH473" s="92"/>
      <c r="BI473" s="92"/>
    </row>
    <row r="474" ht="9.75" customHeight="1">
      <c r="A474" s="92"/>
      <c r="B474" s="92"/>
      <c r="C474" s="92"/>
      <c r="D474" s="92"/>
      <c r="E474" s="92"/>
      <c r="F474" s="92"/>
      <c r="G474" s="92"/>
      <c r="H474" s="92"/>
      <c r="I474" s="92"/>
      <c r="J474" s="92"/>
      <c r="K474" s="92"/>
      <c r="L474" s="92"/>
      <c r="M474" s="92"/>
      <c r="N474" s="92"/>
      <c r="O474" s="92"/>
      <c r="P474" s="92"/>
      <c r="Q474" s="92"/>
      <c r="R474" s="92"/>
      <c r="S474" s="92"/>
      <c r="T474" s="92"/>
      <c r="U474" s="92"/>
      <c r="V474" s="92"/>
      <c r="W474" s="92"/>
      <c r="X474" s="92"/>
      <c r="Y474" s="92"/>
      <c r="Z474" s="92"/>
      <c r="AA474" s="92"/>
      <c r="AB474" s="92"/>
      <c r="AC474" s="92"/>
      <c r="AD474" s="92"/>
      <c r="AE474" s="92"/>
      <c r="AF474" s="92"/>
      <c r="AG474" s="92"/>
      <c r="AH474" s="92"/>
      <c r="AI474" s="92"/>
      <c r="AJ474" s="92"/>
      <c r="AK474" s="92"/>
      <c r="AL474" s="92"/>
      <c r="AM474" s="92"/>
      <c r="AN474" s="92"/>
      <c r="AO474" s="92"/>
      <c r="AP474" s="92"/>
      <c r="AQ474" s="92"/>
      <c r="AR474" s="92"/>
      <c r="AS474" s="92"/>
      <c r="AT474" s="92"/>
      <c r="AU474" s="92"/>
      <c r="AV474" s="92"/>
      <c r="AW474" s="92"/>
      <c r="AX474" s="92"/>
      <c r="AY474" s="92"/>
      <c r="AZ474" s="92"/>
      <c r="BA474" s="92"/>
      <c r="BB474" s="92"/>
      <c r="BC474" s="92"/>
      <c r="BD474" s="92"/>
      <c r="BE474" s="92"/>
      <c r="BF474" s="92"/>
      <c r="BG474" s="92"/>
      <c r="BH474" s="92"/>
      <c r="BI474" s="92"/>
    </row>
    <row r="475" ht="9.75" customHeight="1">
      <c r="A475" s="92"/>
      <c r="B475" s="92"/>
      <c r="C475" s="92"/>
      <c r="D475" s="92"/>
      <c r="E475" s="92"/>
      <c r="F475" s="92"/>
      <c r="G475" s="92"/>
      <c r="H475" s="92"/>
      <c r="I475" s="92"/>
      <c r="J475" s="92"/>
      <c r="K475" s="92"/>
      <c r="L475" s="92"/>
      <c r="M475" s="92"/>
      <c r="N475" s="92"/>
      <c r="O475" s="92"/>
      <c r="P475" s="92"/>
      <c r="Q475" s="92"/>
      <c r="R475" s="92"/>
      <c r="S475" s="92"/>
      <c r="T475" s="92"/>
      <c r="U475" s="92"/>
      <c r="V475" s="92"/>
      <c r="W475" s="92"/>
      <c r="X475" s="92"/>
      <c r="Y475" s="92"/>
      <c r="Z475" s="92"/>
      <c r="AA475" s="92"/>
      <c r="AB475" s="92"/>
      <c r="AC475" s="92"/>
      <c r="AD475" s="92"/>
      <c r="AE475" s="92"/>
      <c r="AF475" s="92"/>
      <c r="AG475" s="92"/>
      <c r="AH475" s="92"/>
      <c r="AI475" s="92"/>
      <c r="AJ475" s="92"/>
      <c r="AK475" s="92"/>
      <c r="AL475" s="92"/>
      <c r="AM475" s="92"/>
      <c r="AN475" s="92"/>
      <c r="AO475" s="92"/>
      <c r="AP475" s="92"/>
      <c r="AQ475" s="92"/>
      <c r="AR475" s="92"/>
      <c r="AS475" s="92"/>
      <c r="AT475" s="92"/>
      <c r="AU475" s="92"/>
      <c r="AV475" s="92"/>
      <c r="AW475" s="92"/>
      <c r="AX475" s="92"/>
      <c r="AY475" s="92"/>
      <c r="AZ475" s="92"/>
      <c r="BA475" s="92"/>
      <c r="BB475" s="92"/>
      <c r="BC475" s="92"/>
      <c r="BD475" s="92"/>
      <c r="BE475" s="92"/>
      <c r="BF475" s="92"/>
      <c r="BG475" s="92"/>
      <c r="BH475" s="92"/>
      <c r="BI475" s="92"/>
    </row>
    <row r="476" ht="9.75" customHeight="1">
      <c r="A476" s="92"/>
      <c r="B476" s="92"/>
      <c r="C476" s="92"/>
      <c r="D476" s="92"/>
      <c r="E476" s="92"/>
      <c r="F476" s="92"/>
      <c r="G476" s="92"/>
      <c r="H476" s="92"/>
      <c r="I476" s="92"/>
      <c r="J476" s="92"/>
      <c r="K476" s="92"/>
      <c r="L476" s="92"/>
      <c r="M476" s="92"/>
      <c r="N476" s="92"/>
      <c r="O476" s="92"/>
      <c r="P476" s="92"/>
      <c r="Q476" s="92"/>
      <c r="R476" s="92"/>
      <c r="S476" s="92"/>
      <c r="T476" s="92"/>
      <c r="U476" s="92"/>
      <c r="V476" s="92"/>
      <c r="W476" s="92"/>
      <c r="X476" s="92"/>
      <c r="Y476" s="92"/>
      <c r="Z476" s="92"/>
      <c r="AA476" s="92"/>
      <c r="AB476" s="92"/>
      <c r="AC476" s="92"/>
      <c r="AD476" s="92"/>
      <c r="AE476" s="92"/>
      <c r="AF476" s="92"/>
      <c r="AG476" s="92"/>
      <c r="AH476" s="92"/>
      <c r="AI476" s="92"/>
      <c r="AJ476" s="92"/>
      <c r="AK476" s="92"/>
      <c r="AL476" s="92"/>
      <c r="AM476" s="92"/>
      <c r="AN476" s="92"/>
      <c r="AO476" s="92"/>
      <c r="AP476" s="92"/>
      <c r="AQ476" s="92"/>
      <c r="AR476" s="92"/>
      <c r="AS476" s="92"/>
      <c r="AT476" s="92"/>
      <c r="AU476" s="92"/>
      <c r="AV476" s="92"/>
      <c r="AW476" s="92"/>
      <c r="AX476" s="92"/>
      <c r="AY476" s="92"/>
      <c r="AZ476" s="92"/>
      <c r="BA476" s="92"/>
      <c r="BB476" s="92"/>
      <c r="BC476" s="92"/>
      <c r="BD476" s="92"/>
      <c r="BE476" s="92"/>
      <c r="BF476" s="92"/>
      <c r="BG476" s="92"/>
      <c r="BH476" s="92"/>
      <c r="BI476" s="92"/>
    </row>
    <row r="477" ht="9.75" customHeight="1">
      <c r="A477" s="92"/>
      <c r="B477" s="92"/>
      <c r="C477" s="92"/>
      <c r="D477" s="92"/>
      <c r="E477" s="92"/>
      <c r="F477" s="92"/>
      <c r="G477" s="92"/>
      <c r="H477" s="92"/>
      <c r="I477" s="92"/>
      <c r="J477" s="92"/>
      <c r="K477" s="92"/>
      <c r="L477" s="92"/>
      <c r="M477" s="92"/>
      <c r="N477" s="92"/>
      <c r="O477" s="92"/>
      <c r="P477" s="92"/>
      <c r="Q477" s="92"/>
      <c r="R477" s="92"/>
      <c r="S477" s="92"/>
      <c r="T477" s="92"/>
      <c r="U477" s="92"/>
      <c r="V477" s="92"/>
      <c r="W477" s="92"/>
      <c r="X477" s="92"/>
      <c r="Y477" s="92"/>
      <c r="Z477" s="92"/>
      <c r="AA477" s="92"/>
      <c r="AB477" s="92"/>
      <c r="AC477" s="92"/>
      <c r="AD477" s="92"/>
      <c r="AE477" s="92"/>
      <c r="AF477" s="92"/>
      <c r="AG477" s="92"/>
      <c r="AH477" s="92"/>
      <c r="AI477" s="92"/>
      <c r="AJ477" s="92"/>
      <c r="AK477" s="92"/>
      <c r="AL477" s="92"/>
      <c r="AM477" s="92"/>
      <c r="AN477" s="92"/>
      <c r="AO477" s="92"/>
      <c r="AP477" s="92"/>
      <c r="AQ477" s="92"/>
      <c r="AR477" s="92"/>
      <c r="AS477" s="92"/>
      <c r="AT477" s="92"/>
      <c r="AU477" s="92"/>
      <c r="AV477" s="92"/>
      <c r="AW477" s="92"/>
      <c r="AX477" s="92"/>
      <c r="AY477" s="92"/>
      <c r="AZ477" s="92"/>
      <c r="BA477" s="92"/>
      <c r="BB477" s="92"/>
      <c r="BC477" s="92"/>
      <c r="BD477" s="92"/>
      <c r="BE477" s="92"/>
      <c r="BF477" s="92"/>
      <c r="BG477" s="92"/>
      <c r="BH477" s="92"/>
      <c r="BI477" s="92"/>
    </row>
    <row r="478" ht="9.75" customHeight="1">
      <c r="A478" s="92"/>
      <c r="B478" s="92"/>
      <c r="C478" s="92"/>
      <c r="D478" s="92"/>
      <c r="E478" s="92"/>
      <c r="F478" s="92"/>
      <c r="G478" s="92"/>
      <c r="H478" s="92"/>
      <c r="I478" s="92"/>
      <c r="J478" s="92"/>
      <c r="K478" s="92"/>
      <c r="L478" s="92"/>
      <c r="M478" s="92"/>
      <c r="N478" s="92"/>
      <c r="O478" s="92"/>
      <c r="P478" s="92"/>
      <c r="Q478" s="92"/>
      <c r="R478" s="92"/>
      <c r="S478" s="92"/>
      <c r="T478" s="92"/>
      <c r="U478" s="92"/>
      <c r="V478" s="92"/>
      <c r="W478" s="92"/>
      <c r="X478" s="92"/>
      <c r="Y478" s="92"/>
      <c r="Z478" s="92"/>
      <c r="AA478" s="92"/>
      <c r="AB478" s="92"/>
      <c r="AC478" s="92"/>
      <c r="AD478" s="92"/>
      <c r="AE478" s="92"/>
      <c r="AF478" s="92"/>
      <c r="AG478" s="92"/>
      <c r="AH478" s="92"/>
      <c r="AI478" s="92"/>
      <c r="AJ478" s="92"/>
      <c r="AK478" s="92"/>
      <c r="AL478" s="92"/>
      <c r="AM478" s="92"/>
      <c r="AN478" s="92"/>
      <c r="AO478" s="92"/>
      <c r="AP478" s="92"/>
      <c r="AQ478" s="92"/>
      <c r="AR478" s="92"/>
      <c r="AS478" s="92"/>
      <c r="AT478" s="92"/>
      <c r="AU478" s="92"/>
      <c r="AV478" s="92"/>
      <c r="AW478" s="92"/>
      <c r="AX478" s="92"/>
      <c r="AY478" s="92"/>
      <c r="AZ478" s="92"/>
      <c r="BA478" s="92"/>
      <c r="BB478" s="92"/>
      <c r="BC478" s="92"/>
      <c r="BD478" s="92"/>
      <c r="BE478" s="92"/>
      <c r="BF478" s="92"/>
      <c r="BG478" s="92"/>
      <c r="BH478" s="92"/>
      <c r="BI478" s="92"/>
    </row>
    <row r="479" ht="9.75" customHeight="1">
      <c r="A479" s="92"/>
      <c r="B479" s="92"/>
      <c r="C479" s="92"/>
      <c r="D479" s="92"/>
      <c r="E479" s="92"/>
      <c r="F479" s="92"/>
      <c r="G479" s="92"/>
      <c r="H479" s="92"/>
      <c r="I479" s="92"/>
      <c r="J479" s="92"/>
      <c r="K479" s="92"/>
      <c r="L479" s="92"/>
      <c r="M479" s="92"/>
      <c r="N479" s="92"/>
      <c r="O479" s="92"/>
      <c r="P479" s="92"/>
      <c r="Q479" s="92"/>
      <c r="R479" s="92"/>
      <c r="S479" s="92"/>
      <c r="T479" s="92"/>
      <c r="U479" s="92"/>
      <c r="V479" s="92"/>
      <c r="W479" s="92"/>
      <c r="X479" s="92"/>
      <c r="Y479" s="92"/>
      <c r="Z479" s="92"/>
      <c r="AA479" s="92"/>
      <c r="AB479" s="92"/>
      <c r="AC479" s="92"/>
      <c r="AD479" s="92"/>
      <c r="AE479" s="92"/>
      <c r="AF479" s="92"/>
      <c r="AG479" s="92"/>
      <c r="AH479" s="92"/>
      <c r="AI479" s="92"/>
      <c r="AJ479" s="92"/>
      <c r="AK479" s="92"/>
      <c r="AL479" s="92"/>
      <c r="AM479" s="92"/>
      <c r="AN479" s="92"/>
      <c r="AO479" s="92"/>
      <c r="AP479" s="92"/>
      <c r="AQ479" s="92"/>
      <c r="AR479" s="92"/>
      <c r="AS479" s="92"/>
      <c r="AT479" s="92"/>
      <c r="AU479" s="92"/>
      <c r="AV479" s="92"/>
      <c r="AW479" s="92"/>
      <c r="AX479" s="92"/>
      <c r="AY479" s="92"/>
      <c r="AZ479" s="92"/>
      <c r="BA479" s="92"/>
      <c r="BB479" s="92"/>
      <c r="BC479" s="92"/>
      <c r="BD479" s="92"/>
      <c r="BE479" s="92"/>
      <c r="BF479" s="92"/>
      <c r="BG479" s="92"/>
      <c r="BH479" s="92"/>
      <c r="BI479" s="92"/>
    </row>
    <row r="480" ht="9.75" customHeight="1">
      <c r="A480" s="92"/>
      <c r="B480" s="92"/>
      <c r="C480" s="92"/>
      <c r="D480" s="92"/>
      <c r="E480" s="92"/>
      <c r="F480" s="92"/>
      <c r="G480" s="92"/>
      <c r="H480" s="92"/>
      <c r="I480" s="92"/>
      <c r="J480" s="92"/>
      <c r="K480" s="92"/>
      <c r="L480" s="92"/>
      <c r="M480" s="92"/>
      <c r="N480" s="92"/>
      <c r="O480" s="92"/>
      <c r="P480" s="92"/>
      <c r="Q480" s="92"/>
      <c r="R480" s="92"/>
      <c r="S480" s="92"/>
      <c r="T480" s="92"/>
      <c r="U480" s="92"/>
      <c r="V480" s="92"/>
      <c r="W480" s="92"/>
      <c r="X480" s="92"/>
      <c r="Y480" s="92"/>
      <c r="Z480" s="92"/>
      <c r="AA480" s="92"/>
      <c r="AB480" s="92"/>
      <c r="AC480" s="92"/>
      <c r="AD480" s="92"/>
      <c r="AE480" s="92"/>
      <c r="AF480" s="92"/>
      <c r="AG480" s="92"/>
      <c r="AH480" s="92"/>
      <c r="AI480" s="92"/>
      <c r="AJ480" s="92"/>
      <c r="AK480" s="92"/>
      <c r="AL480" s="92"/>
      <c r="AM480" s="92"/>
      <c r="AN480" s="92"/>
      <c r="AO480" s="92"/>
      <c r="AP480" s="92"/>
      <c r="AQ480" s="92"/>
      <c r="AR480" s="92"/>
      <c r="AS480" s="92"/>
      <c r="AT480" s="92"/>
      <c r="AU480" s="92"/>
      <c r="AV480" s="92"/>
      <c r="AW480" s="92"/>
      <c r="AX480" s="92"/>
      <c r="AY480" s="92"/>
      <c r="AZ480" s="92"/>
      <c r="BA480" s="92"/>
      <c r="BB480" s="92"/>
      <c r="BC480" s="92"/>
      <c r="BD480" s="92"/>
      <c r="BE480" s="92"/>
      <c r="BF480" s="92"/>
      <c r="BG480" s="92"/>
      <c r="BH480" s="92"/>
      <c r="BI480" s="92"/>
    </row>
    <row r="481" ht="9.75" customHeight="1">
      <c r="A481" s="92"/>
      <c r="B481" s="92"/>
      <c r="C481" s="92"/>
      <c r="D481" s="92"/>
      <c r="E481" s="92"/>
      <c r="F481" s="92"/>
      <c r="G481" s="92"/>
      <c r="H481" s="92"/>
      <c r="I481" s="92"/>
      <c r="J481" s="92"/>
      <c r="K481" s="92"/>
      <c r="L481" s="92"/>
      <c r="M481" s="92"/>
      <c r="N481" s="92"/>
      <c r="O481" s="92"/>
      <c r="P481" s="92"/>
      <c r="Q481" s="92"/>
      <c r="R481" s="92"/>
      <c r="S481" s="92"/>
      <c r="T481" s="92"/>
      <c r="U481" s="92"/>
      <c r="V481" s="92"/>
      <c r="W481" s="92"/>
      <c r="X481" s="92"/>
      <c r="Y481" s="92"/>
      <c r="Z481" s="92"/>
      <c r="AA481" s="92"/>
      <c r="AB481" s="92"/>
      <c r="AC481" s="92"/>
      <c r="AD481" s="92"/>
      <c r="AE481" s="92"/>
      <c r="AF481" s="92"/>
      <c r="AG481" s="92"/>
      <c r="AH481" s="92"/>
      <c r="AI481" s="92"/>
      <c r="AJ481" s="92"/>
      <c r="AK481" s="92"/>
      <c r="AL481" s="92"/>
      <c r="AM481" s="92"/>
      <c r="AN481" s="92"/>
      <c r="AO481" s="92"/>
      <c r="AP481" s="92"/>
      <c r="AQ481" s="92"/>
      <c r="AR481" s="92"/>
      <c r="AS481" s="92"/>
      <c r="AT481" s="92"/>
      <c r="AU481" s="92"/>
      <c r="AV481" s="92"/>
      <c r="AW481" s="92"/>
      <c r="AX481" s="92"/>
      <c r="AY481" s="92"/>
      <c r="AZ481" s="92"/>
      <c r="BA481" s="92"/>
      <c r="BB481" s="92"/>
      <c r="BC481" s="92"/>
      <c r="BD481" s="92"/>
      <c r="BE481" s="92"/>
      <c r="BF481" s="92"/>
      <c r="BG481" s="92"/>
      <c r="BH481" s="92"/>
      <c r="BI481" s="92"/>
    </row>
    <row r="482" ht="9.75" customHeight="1">
      <c r="A482" s="92"/>
      <c r="B482" s="92"/>
      <c r="C482" s="92"/>
      <c r="D482" s="92"/>
      <c r="E482" s="92"/>
      <c r="F482" s="92"/>
      <c r="G482" s="92"/>
      <c r="H482" s="92"/>
      <c r="I482" s="92"/>
      <c r="J482" s="92"/>
      <c r="K482" s="92"/>
      <c r="L482" s="92"/>
      <c r="M482" s="92"/>
      <c r="N482" s="92"/>
      <c r="O482" s="92"/>
      <c r="P482" s="92"/>
      <c r="Q482" s="92"/>
      <c r="R482" s="92"/>
      <c r="S482" s="92"/>
      <c r="T482" s="92"/>
      <c r="U482" s="92"/>
      <c r="V482" s="92"/>
      <c r="W482" s="92"/>
      <c r="X482" s="92"/>
      <c r="Y482" s="92"/>
      <c r="Z482" s="92"/>
      <c r="AA482" s="92"/>
      <c r="AB482" s="92"/>
      <c r="AC482" s="92"/>
      <c r="AD482" s="92"/>
      <c r="AE482" s="92"/>
      <c r="AF482" s="92"/>
      <c r="AG482" s="92"/>
      <c r="AH482" s="92"/>
      <c r="AI482" s="92"/>
      <c r="AJ482" s="92"/>
      <c r="AK482" s="92"/>
      <c r="AL482" s="92"/>
      <c r="AM482" s="92"/>
      <c r="AN482" s="92"/>
      <c r="AO482" s="92"/>
      <c r="AP482" s="92"/>
      <c r="AQ482" s="92"/>
      <c r="AR482" s="92"/>
      <c r="AS482" s="92"/>
      <c r="AT482" s="92"/>
      <c r="AU482" s="92"/>
      <c r="AV482" s="92"/>
      <c r="AW482" s="92"/>
      <c r="AX482" s="92"/>
      <c r="AY482" s="92"/>
      <c r="AZ482" s="92"/>
      <c r="BA482" s="92"/>
      <c r="BB482" s="92"/>
      <c r="BC482" s="92"/>
      <c r="BD482" s="92"/>
      <c r="BE482" s="92"/>
      <c r="BF482" s="92"/>
      <c r="BG482" s="92"/>
      <c r="BH482" s="92"/>
      <c r="BI482" s="92"/>
    </row>
    <row r="483" ht="9.75" customHeight="1">
      <c r="A483" s="92"/>
      <c r="B483" s="92"/>
      <c r="C483" s="92"/>
      <c r="D483" s="92"/>
      <c r="E483" s="92"/>
      <c r="F483" s="92"/>
      <c r="G483" s="92"/>
      <c r="H483" s="92"/>
      <c r="I483" s="92"/>
      <c r="J483" s="92"/>
      <c r="K483" s="92"/>
      <c r="L483" s="92"/>
      <c r="M483" s="92"/>
      <c r="N483" s="92"/>
      <c r="O483" s="92"/>
      <c r="P483" s="92"/>
      <c r="Q483" s="92"/>
      <c r="R483" s="92"/>
      <c r="S483" s="92"/>
      <c r="T483" s="92"/>
      <c r="U483" s="92"/>
      <c r="V483" s="92"/>
      <c r="W483" s="92"/>
      <c r="X483" s="92"/>
      <c r="Y483" s="92"/>
      <c r="Z483" s="92"/>
      <c r="AA483" s="92"/>
      <c r="AB483" s="92"/>
      <c r="AC483" s="92"/>
      <c r="AD483" s="92"/>
      <c r="AE483" s="92"/>
      <c r="AF483" s="92"/>
      <c r="AG483" s="92"/>
      <c r="AH483" s="92"/>
      <c r="AI483" s="92"/>
      <c r="AJ483" s="92"/>
      <c r="AK483" s="92"/>
      <c r="AL483" s="92"/>
      <c r="AM483" s="92"/>
      <c r="AN483" s="92"/>
      <c r="AO483" s="92"/>
      <c r="AP483" s="92"/>
      <c r="AQ483" s="92"/>
      <c r="AR483" s="92"/>
      <c r="AS483" s="92"/>
      <c r="AT483" s="92"/>
      <c r="AU483" s="92"/>
      <c r="AV483" s="92"/>
      <c r="AW483" s="92"/>
      <c r="AX483" s="92"/>
      <c r="AY483" s="92"/>
      <c r="AZ483" s="92"/>
      <c r="BA483" s="92"/>
      <c r="BB483" s="92"/>
      <c r="BC483" s="92"/>
      <c r="BD483" s="92"/>
      <c r="BE483" s="92"/>
      <c r="BF483" s="92"/>
      <c r="BG483" s="92"/>
      <c r="BH483" s="92"/>
      <c r="BI483" s="92"/>
    </row>
    <row r="484" ht="9.75" customHeight="1">
      <c r="A484" s="92"/>
      <c r="B484" s="92"/>
      <c r="C484" s="92"/>
      <c r="D484" s="92"/>
      <c r="E484" s="92"/>
      <c r="F484" s="92"/>
      <c r="G484" s="92"/>
      <c r="H484" s="92"/>
      <c r="I484" s="92"/>
      <c r="J484" s="92"/>
      <c r="K484" s="92"/>
      <c r="L484" s="92"/>
      <c r="M484" s="92"/>
      <c r="N484" s="92"/>
      <c r="O484" s="92"/>
      <c r="P484" s="92"/>
      <c r="Q484" s="92"/>
      <c r="R484" s="92"/>
      <c r="S484" s="92"/>
      <c r="T484" s="92"/>
      <c r="U484" s="92"/>
      <c r="V484" s="92"/>
      <c r="W484" s="92"/>
      <c r="X484" s="92"/>
      <c r="Y484" s="92"/>
      <c r="Z484" s="92"/>
      <c r="AA484" s="92"/>
      <c r="AB484" s="92"/>
      <c r="AC484" s="92"/>
      <c r="AD484" s="92"/>
      <c r="AE484" s="92"/>
      <c r="AF484" s="92"/>
      <c r="AG484" s="92"/>
      <c r="AH484" s="92"/>
      <c r="AI484" s="92"/>
      <c r="AJ484" s="92"/>
      <c r="AK484" s="92"/>
      <c r="AL484" s="92"/>
      <c r="AM484" s="92"/>
      <c r="AN484" s="92"/>
      <c r="AO484" s="92"/>
      <c r="AP484" s="92"/>
      <c r="AQ484" s="92"/>
      <c r="AR484" s="92"/>
      <c r="AS484" s="92"/>
      <c r="AT484" s="92"/>
      <c r="AU484" s="92"/>
      <c r="AV484" s="92"/>
      <c r="AW484" s="92"/>
      <c r="AX484" s="92"/>
      <c r="AY484" s="92"/>
      <c r="AZ484" s="92"/>
      <c r="BA484" s="92"/>
      <c r="BB484" s="92"/>
      <c r="BC484" s="92"/>
      <c r="BD484" s="92"/>
      <c r="BE484" s="92"/>
      <c r="BF484" s="92"/>
      <c r="BG484" s="92"/>
      <c r="BH484" s="92"/>
      <c r="BI484" s="92"/>
    </row>
    <row r="485" ht="9.75" customHeight="1">
      <c r="A485" s="92"/>
      <c r="B485" s="92"/>
      <c r="C485" s="92"/>
      <c r="D485" s="92"/>
      <c r="E485" s="92"/>
      <c r="F485" s="92"/>
      <c r="G485" s="92"/>
      <c r="H485" s="92"/>
      <c r="I485" s="92"/>
      <c r="J485" s="92"/>
      <c r="K485" s="92"/>
      <c r="L485" s="92"/>
      <c r="M485" s="92"/>
      <c r="N485" s="92"/>
      <c r="O485" s="92"/>
      <c r="P485" s="92"/>
      <c r="Q485" s="92"/>
      <c r="R485" s="92"/>
      <c r="S485" s="92"/>
      <c r="T485" s="92"/>
      <c r="U485" s="92"/>
      <c r="V485" s="92"/>
      <c r="W485" s="92"/>
      <c r="X485" s="92"/>
      <c r="Y485" s="92"/>
      <c r="Z485" s="92"/>
      <c r="AA485" s="92"/>
      <c r="AB485" s="92"/>
      <c r="AC485" s="92"/>
      <c r="AD485" s="92"/>
      <c r="AE485" s="92"/>
      <c r="AF485" s="92"/>
      <c r="AG485" s="92"/>
      <c r="AH485" s="92"/>
      <c r="AI485" s="92"/>
      <c r="AJ485" s="92"/>
      <c r="AK485" s="92"/>
      <c r="AL485" s="92"/>
      <c r="AM485" s="92"/>
      <c r="AN485" s="92"/>
      <c r="AO485" s="92"/>
      <c r="AP485" s="92"/>
      <c r="AQ485" s="92"/>
      <c r="AR485" s="92"/>
      <c r="AS485" s="92"/>
      <c r="AT485" s="92"/>
      <c r="AU485" s="92"/>
      <c r="AV485" s="92"/>
      <c r="AW485" s="92"/>
      <c r="AX485" s="92"/>
      <c r="AY485" s="92"/>
      <c r="AZ485" s="92"/>
      <c r="BA485" s="92"/>
      <c r="BB485" s="92"/>
      <c r="BC485" s="92"/>
      <c r="BD485" s="92"/>
      <c r="BE485" s="92"/>
      <c r="BF485" s="92"/>
      <c r="BG485" s="92"/>
      <c r="BH485" s="92"/>
      <c r="BI485" s="92"/>
    </row>
    <row r="486" ht="9.75" customHeight="1">
      <c r="A486" s="92"/>
      <c r="B486" s="92"/>
      <c r="C486" s="92"/>
      <c r="D486" s="92"/>
      <c r="E486" s="92"/>
      <c r="F486" s="92"/>
      <c r="G486" s="92"/>
      <c r="H486" s="92"/>
      <c r="I486" s="92"/>
      <c r="J486" s="92"/>
      <c r="K486" s="92"/>
      <c r="L486" s="92"/>
      <c r="M486" s="92"/>
      <c r="N486" s="92"/>
      <c r="O486" s="92"/>
      <c r="P486" s="92"/>
      <c r="Q486" s="92"/>
      <c r="R486" s="92"/>
      <c r="S486" s="92"/>
      <c r="T486" s="92"/>
      <c r="U486" s="92"/>
      <c r="V486" s="92"/>
      <c r="W486" s="92"/>
      <c r="X486" s="92"/>
      <c r="Y486" s="92"/>
      <c r="Z486" s="92"/>
      <c r="AA486" s="92"/>
      <c r="AB486" s="92"/>
      <c r="AC486" s="92"/>
      <c r="AD486" s="92"/>
      <c r="AE486" s="92"/>
      <c r="AF486" s="92"/>
      <c r="AG486" s="92"/>
      <c r="AH486" s="92"/>
      <c r="AI486" s="92"/>
      <c r="AJ486" s="92"/>
      <c r="AK486" s="92"/>
      <c r="AL486" s="92"/>
      <c r="AM486" s="92"/>
      <c r="AN486" s="92"/>
      <c r="AO486" s="92"/>
      <c r="AP486" s="92"/>
      <c r="AQ486" s="92"/>
      <c r="AR486" s="92"/>
      <c r="AS486" s="92"/>
      <c r="AT486" s="92"/>
      <c r="AU486" s="92"/>
      <c r="AV486" s="92"/>
      <c r="AW486" s="92"/>
      <c r="AX486" s="92"/>
      <c r="AY486" s="92"/>
      <c r="AZ486" s="92"/>
      <c r="BA486" s="92"/>
      <c r="BB486" s="92"/>
      <c r="BC486" s="92"/>
      <c r="BD486" s="92"/>
      <c r="BE486" s="92"/>
      <c r="BF486" s="92"/>
      <c r="BG486" s="92"/>
      <c r="BH486" s="92"/>
      <c r="BI486" s="92"/>
    </row>
    <row r="487" ht="9.75" customHeight="1">
      <c r="A487" s="92"/>
      <c r="B487" s="92"/>
      <c r="C487" s="92"/>
      <c r="D487" s="92"/>
      <c r="E487" s="92"/>
      <c r="F487" s="92"/>
      <c r="G487" s="92"/>
      <c r="H487" s="92"/>
      <c r="I487" s="92"/>
      <c r="J487" s="92"/>
      <c r="K487" s="92"/>
      <c r="L487" s="92"/>
      <c r="M487" s="92"/>
      <c r="N487" s="92"/>
      <c r="O487" s="92"/>
      <c r="P487" s="92"/>
      <c r="Q487" s="92"/>
      <c r="R487" s="92"/>
      <c r="S487" s="92"/>
      <c r="T487" s="92"/>
      <c r="U487" s="92"/>
      <c r="V487" s="92"/>
      <c r="W487" s="92"/>
      <c r="X487" s="92"/>
      <c r="Y487" s="92"/>
      <c r="Z487" s="92"/>
      <c r="AA487" s="92"/>
      <c r="AB487" s="92"/>
      <c r="AC487" s="92"/>
      <c r="AD487" s="92"/>
      <c r="AE487" s="92"/>
      <c r="AF487" s="92"/>
      <c r="AG487" s="92"/>
      <c r="AH487" s="92"/>
      <c r="AI487" s="92"/>
      <c r="AJ487" s="92"/>
      <c r="AK487" s="92"/>
      <c r="AL487" s="92"/>
      <c r="AM487" s="92"/>
      <c r="AN487" s="92"/>
      <c r="AO487" s="92"/>
      <c r="AP487" s="92"/>
      <c r="AQ487" s="92"/>
      <c r="AR487" s="92"/>
      <c r="AS487" s="92"/>
      <c r="AT487" s="92"/>
      <c r="AU487" s="92"/>
      <c r="AV487" s="92"/>
      <c r="AW487" s="92"/>
      <c r="AX487" s="92"/>
      <c r="AY487" s="92"/>
      <c r="AZ487" s="92"/>
      <c r="BA487" s="92"/>
      <c r="BB487" s="92"/>
      <c r="BC487" s="92"/>
      <c r="BD487" s="92"/>
      <c r="BE487" s="92"/>
      <c r="BF487" s="92"/>
      <c r="BG487" s="92"/>
      <c r="BH487" s="92"/>
      <c r="BI487" s="92"/>
    </row>
    <row r="488" ht="9.75" customHeight="1">
      <c r="A488" s="92"/>
      <c r="B488" s="92"/>
      <c r="C488" s="92"/>
      <c r="D488" s="92"/>
      <c r="E488" s="92"/>
      <c r="F488" s="92"/>
      <c r="G488" s="92"/>
      <c r="H488" s="92"/>
      <c r="I488" s="92"/>
      <c r="J488" s="92"/>
      <c r="K488" s="92"/>
      <c r="L488" s="92"/>
      <c r="M488" s="92"/>
      <c r="N488" s="92"/>
      <c r="O488" s="92"/>
      <c r="P488" s="92"/>
      <c r="Q488" s="92"/>
      <c r="R488" s="92"/>
      <c r="S488" s="92"/>
      <c r="T488" s="92"/>
      <c r="U488" s="92"/>
      <c r="V488" s="92"/>
      <c r="W488" s="92"/>
      <c r="X488" s="92"/>
      <c r="Y488" s="92"/>
      <c r="Z488" s="92"/>
      <c r="AA488" s="92"/>
      <c r="AB488" s="92"/>
      <c r="AC488" s="92"/>
      <c r="AD488" s="92"/>
      <c r="AE488" s="92"/>
      <c r="AF488" s="92"/>
      <c r="AG488" s="92"/>
      <c r="AH488" s="92"/>
      <c r="AI488" s="92"/>
      <c r="AJ488" s="92"/>
      <c r="AK488" s="92"/>
      <c r="AL488" s="92"/>
      <c r="AM488" s="92"/>
      <c r="AN488" s="92"/>
      <c r="AO488" s="92"/>
      <c r="AP488" s="92"/>
      <c r="AQ488" s="92"/>
      <c r="AR488" s="92"/>
      <c r="AS488" s="92"/>
      <c r="AT488" s="92"/>
      <c r="AU488" s="92"/>
      <c r="AV488" s="92"/>
      <c r="AW488" s="92"/>
      <c r="AX488" s="92"/>
      <c r="AY488" s="92"/>
      <c r="AZ488" s="92"/>
      <c r="BA488" s="92"/>
      <c r="BB488" s="92"/>
      <c r="BC488" s="92"/>
      <c r="BD488" s="92"/>
      <c r="BE488" s="92"/>
      <c r="BF488" s="92"/>
      <c r="BG488" s="92"/>
      <c r="BH488" s="92"/>
      <c r="BI488" s="92"/>
    </row>
    <row r="489" ht="9.75" customHeight="1">
      <c r="A489" s="92"/>
      <c r="B489" s="92"/>
      <c r="C489" s="92"/>
      <c r="D489" s="92"/>
      <c r="E489" s="92"/>
      <c r="F489" s="92"/>
      <c r="G489" s="92"/>
      <c r="H489" s="92"/>
      <c r="I489" s="92"/>
      <c r="J489" s="92"/>
      <c r="K489" s="92"/>
      <c r="L489" s="92"/>
      <c r="M489" s="92"/>
      <c r="N489" s="92"/>
      <c r="O489" s="92"/>
      <c r="P489" s="92"/>
      <c r="Q489" s="92"/>
      <c r="R489" s="92"/>
      <c r="S489" s="92"/>
      <c r="T489" s="92"/>
      <c r="U489" s="92"/>
      <c r="V489" s="92"/>
      <c r="W489" s="92"/>
      <c r="X489" s="92"/>
      <c r="Y489" s="92"/>
      <c r="Z489" s="92"/>
      <c r="AA489" s="92"/>
      <c r="AB489" s="92"/>
      <c r="AC489" s="92"/>
      <c r="AD489" s="92"/>
      <c r="AE489" s="92"/>
      <c r="AF489" s="92"/>
      <c r="AG489" s="92"/>
      <c r="AH489" s="92"/>
      <c r="AI489" s="92"/>
      <c r="AJ489" s="92"/>
      <c r="AK489" s="92"/>
      <c r="AL489" s="92"/>
      <c r="AM489" s="92"/>
      <c r="AN489" s="92"/>
      <c r="AO489" s="92"/>
      <c r="AP489" s="92"/>
      <c r="AQ489" s="92"/>
      <c r="AR489" s="92"/>
      <c r="AS489" s="92"/>
      <c r="AT489" s="92"/>
      <c r="AU489" s="92"/>
      <c r="AV489" s="92"/>
      <c r="AW489" s="92"/>
      <c r="AX489" s="92"/>
      <c r="AY489" s="92"/>
      <c r="AZ489" s="92"/>
      <c r="BA489" s="92"/>
      <c r="BB489" s="92"/>
      <c r="BC489" s="92"/>
      <c r="BD489" s="92"/>
      <c r="BE489" s="92"/>
      <c r="BF489" s="92"/>
      <c r="BG489" s="92"/>
      <c r="BH489" s="92"/>
      <c r="BI489" s="92"/>
    </row>
    <row r="490" ht="9.75" customHeight="1">
      <c r="A490" s="92"/>
      <c r="B490" s="92"/>
      <c r="C490" s="92"/>
      <c r="D490" s="92"/>
      <c r="E490" s="92"/>
      <c r="F490" s="92"/>
      <c r="G490" s="92"/>
      <c r="H490" s="92"/>
      <c r="I490" s="92"/>
      <c r="J490" s="92"/>
      <c r="K490" s="92"/>
      <c r="L490" s="92"/>
      <c r="M490" s="92"/>
      <c r="N490" s="92"/>
      <c r="O490" s="92"/>
      <c r="P490" s="92"/>
      <c r="Q490" s="92"/>
      <c r="R490" s="92"/>
      <c r="S490" s="92"/>
      <c r="T490" s="92"/>
      <c r="U490" s="92"/>
      <c r="V490" s="92"/>
      <c r="W490" s="92"/>
      <c r="X490" s="92"/>
      <c r="Y490" s="92"/>
      <c r="Z490" s="92"/>
      <c r="AA490" s="92"/>
      <c r="AB490" s="92"/>
      <c r="AC490" s="92"/>
      <c r="AD490" s="92"/>
      <c r="AE490" s="92"/>
      <c r="AF490" s="92"/>
      <c r="AG490" s="92"/>
      <c r="AH490" s="92"/>
      <c r="AI490" s="92"/>
      <c r="AJ490" s="92"/>
      <c r="AK490" s="92"/>
      <c r="AL490" s="92"/>
      <c r="AM490" s="92"/>
      <c r="AN490" s="92"/>
      <c r="AO490" s="92"/>
      <c r="AP490" s="92"/>
      <c r="AQ490" s="92"/>
      <c r="AR490" s="92"/>
      <c r="AS490" s="92"/>
      <c r="AT490" s="92"/>
      <c r="AU490" s="92"/>
      <c r="AV490" s="92"/>
      <c r="AW490" s="92"/>
      <c r="AX490" s="92"/>
      <c r="AY490" s="92"/>
      <c r="AZ490" s="92"/>
      <c r="BA490" s="92"/>
      <c r="BB490" s="92"/>
      <c r="BC490" s="92"/>
      <c r="BD490" s="92"/>
      <c r="BE490" s="92"/>
      <c r="BF490" s="92"/>
      <c r="BG490" s="92"/>
      <c r="BH490" s="92"/>
      <c r="BI490" s="92"/>
    </row>
    <row r="491" ht="9.75" customHeight="1">
      <c r="A491" s="92"/>
      <c r="B491" s="92"/>
      <c r="C491" s="92"/>
      <c r="D491" s="92"/>
      <c r="E491" s="92"/>
      <c r="F491" s="92"/>
      <c r="G491" s="92"/>
      <c r="H491" s="92"/>
      <c r="I491" s="92"/>
      <c r="J491" s="92"/>
      <c r="K491" s="92"/>
      <c r="L491" s="92"/>
      <c r="M491" s="92"/>
      <c r="N491" s="92"/>
      <c r="O491" s="92"/>
      <c r="P491" s="92"/>
      <c r="Q491" s="92"/>
      <c r="R491" s="92"/>
      <c r="S491" s="92"/>
      <c r="T491" s="92"/>
      <c r="U491" s="92"/>
      <c r="V491" s="92"/>
      <c r="W491" s="92"/>
      <c r="X491" s="92"/>
      <c r="Y491" s="92"/>
      <c r="Z491" s="92"/>
      <c r="AA491" s="92"/>
      <c r="AB491" s="92"/>
      <c r="AC491" s="92"/>
      <c r="AD491" s="92"/>
      <c r="AE491" s="92"/>
      <c r="AF491" s="92"/>
      <c r="AG491" s="92"/>
      <c r="AH491" s="92"/>
      <c r="AI491" s="92"/>
      <c r="AJ491" s="92"/>
      <c r="AK491" s="92"/>
      <c r="AL491" s="92"/>
      <c r="AM491" s="92"/>
      <c r="AN491" s="92"/>
      <c r="AO491" s="92"/>
      <c r="AP491" s="92"/>
      <c r="AQ491" s="92"/>
      <c r="AR491" s="92"/>
      <c r="AS491" s="92"/>
      <c r="AT491" s="92"/>
      <c r="AU491" s="92"/>
      <c r="AV491" s="92"/>
      <c r="AW491" s="92"/>
      <c r="AX491" s="92"/>
      <c r="AY491" s="92"/>
      <c r="AZ491" s="92"/>
      <c r="BA491" s="92"/>
      <c r="BB491" s="92"/>
      <c r="BC491" s="92"/>
      <c r="BD491" s="92"/>
      <c r="BE491" s="92"/>
      <c r="BF491" s="92"/>
      <c r="BG491" s="92"/>
      <c r="BH491" s="92"/>
      <c r="BI491" s="92"/>
    </row>
    <row r="492" ht="9.75" customHeight="1">
      <c r="A492" s="92"/>
      <c r="B492" s="92"/>
      <c r="C492" s="92"/>
      <c r="D492" s="92"/>
      <c r="E492" s="92"/>
      <c r="F492" s="92"/>
      <c r="G492" s="92"/>
      <c r="H492" s="92"/>
      <c r="I492" s="92"/>
      <c r="J492" s="92"/>
      <c r="K492" s="92"/>
      <c r="L492" s="92"/>
      <c r="M492" s="92"/>
      <c r="N492" s="92"/>
      <c r="O492" s="92"/>
      <c r="P492" s="92"/>
      <c r="Q492" s="92"/>
      <c r="R492" s="92"/>
      <c r="S492" s="92"/>
      <c r="T492" s="92"/>
      <c r="U492" s="92"/>
      <c r="V492" s="92"/>
      <c r="W492" s="92"/>
      <c r="X492" s="92"/>
      <c r="Y492" s="92"/>
      <c r="Z492" s="92"/>
      <c r="AA492" s="92"/>
      <c r="AB492" s="92"/>
      <c r="AC492" s="92"/>
      <c r="AD492" s="92"/>
      <c r="AE492" s="92"/>
      <c r="AF492" s="92"/>
      <c r="AG492" s="92"/>
      <c r="AH492" s="92"/>
      <c r="AI492" s="92"/>
      <c r="AJ492" s="92"/>
      <c r="AK492" s="92"/>
      <c r="AL492" s="92"/>
      <c r="AM492" s="92"/>
      <c r="AN492" s="92"/>
      <c r="AO492" s="92"/>
      <c r="AP492" s="92"/>
      <c r="AQ492" s="92"/>
      <c r="AR492" s="92"/>
      <c r="AS492" s="92"/>
      <c r="AT492" s="92"/>
      <c r="AU492" s="92"/>
      <c r="AV492" s="92"/>
      <c r="AW492" s="92"/>
      <c r="AX492" s="92"/>
      <c r="AY492" s="92"/>
      <c r="AZ492" s="92"/>
      <c r="BA492" s="92"/>
      <c r="BB492" s="92"/>
      <c r="BC492" s="92"/>
      <c r="BD492" s="92"/>
      <c r="BE492" s="92"/>
      <c r="BF492" s="92"/>
      <c r="BG492" s="92"/>
      <c r="BH492" s="92"/>
      <c r="BI492" s="92"/>
    </row>
    <row r="493" ht="9.75" customHeight="1">
      <c r="A493" s="92"/>
      <c r="B493" s="92"/>
      <c r="C493" s="92"/>
      <c r="D493" s="92"/>
      <c r="E493" s="92"/>
      <c r="F493" s="92"/>
      <c r="G493" s="92"/>
      <c r="H493" s="92"/>
      <c r="I493" s="92"/>
      <c r="J493" s="92"/>
      <c r="K493" s="92"/>
      <c r="L493" s="92"/>
      <c r="M493" s="92"/>
      <c r="N493" s="92"/>
      <c r="O493" s="92"/>
      <c r="P493" s="92"/>
      <c r="Q493" s="92"/>
      <c r="R493" s="92"/>
      <c r="S493" s="92"/>
      <c r="T493" s="92"/>
      <c r="U493" s="92"/>
      <c r="V493" s="92"/>
      <c r="W493" s="92"/>
      <c r="X493" s="92"/>
      <c r="Y493" s="92"/>
      <c r="Z493" s="92"/>
      <c r="AA493" s="92"/>
      <c r="AB493" s="92"/>
      <c r="AC493" s="92"/>
      <c r="AD493" s="92"/>
      <c r="AE493" s="92"/>
      <c r="AF493" s="92"/>
      <c r="AG493" s="92"/>
      <c r="AH493" s="92"/>
      <c r="AI493" s="92"/>
      <c r="AJ493" s="92"/>
      <c r="AK493" s="92"/>
      <c r="AL493" s="92"/>
      <c r="AM493" s="92"/>
      <c r="AN493" s="92"/>
      <c r="AO493" s="92"/>
      <c r="AP493" s="92"/>
      <c r="AQ493" s="92"/>
      <c r="AR493" s="92"/>
      <c r="AS493" s="92"/>
      <c r="AT493" s="92"/>
      <c r="AU493" s="92"/>
      <c r="AV493" s="92"/>
      <c r="AW493" s="92"/>
      <c r="AX493" s="92"/>
      <c r="AY493" s="92"/>
      <c r="AZ493" s="92"/>
      <c r="BA493" s="92"/>
      <c r="BB493" s="92"/>
      <c r="BC493" s="92"/>
      <c r="BD493" s="92"/>
      <c r="BE493" s="92"/>
      <c r="BF493" s="92"/>
      <c r="BG493" s="92"/>
      <c r="BH493" s="92"/>
      <c r="BI493" s="92"/>
    </row>
    <row r="494" ht="9.75" customHeight="1">
      <c r="A494" s="92"/>
      <c r="B494" s="92"/>
      <c r="C494" s="92"/>
      <c r="D494" s="92"/>
      <c r="E494" s="92"/>
      <c r="F494" s="92"/>
      <c r="G494" s="92"/>
      <c r="H494" s="92"/>
      <c r="I494" s="92"/>
      <c r="J494" s="92"/>
      <c r="K494" s="92"/>
      <c r="L494" s="92"/>
      <c r="M494" s="92"/>
      <c r="N494" s="92"/>
      <c r="O494" s="92"/>
      <c r="P494" s="92"/>
      <c r="Q494" s="92"/>
      <c r="R494" s="92"/>
      <c r="S494" s="92"/>
      <c r="T494" s="92"/>
      <c r="U494" s="92"/>
      <c r="V494" s="92"/>
      <c r="W494" s="92"/>
      <c r="X494" s="92"/>
      <c r="Y494" s="92"/>
      <c r="Z494" s="92"/>
      <c r="AA494" s="92"/>
      <c r="AB494" s="92"/>
      <c r="AC494" s="92"/>
      <c r="AD494" s="92"/>
      <c r="AE494" s="92"/>
      <c r="AF494" s="92"/>
      <c r="AG494" s="92"/>
      <c r="AH494" s="92"/>
      <c r="AI494" s="92"/>
      <c r="AJ494" s="92"/>
      <c r="AK494" s="92"/>
      <c r="AL494" s="92"/>
      <c r="AM494" s="92"/>
      <c r="AN494" s="92"/>
      <c r="AO494" s="92"/>
      <c r="AP494" s="92"/>
      <c r="AQ494" s="92"/>
      <c r="AR494" s="92"/>
      <c r="AS494" s="92"/>
      <c r="AT494" s="92"/>
      <c r="AU494" s="92"/>
      <c r="AV494" s="92"/>
      <c r="AW494" s="92"/>
      <c r="AX494" s="92"/>
      <c r="AY494" s="92"/>
      <c r="AZ494" s="92"/>
      <c r="BA494" s="92"/>
      <c r="BB494" s="92"/>
      <c r="BC494" s="92"/>
      <c r="BD494" s="92"/>
      <c r="BE494" s="92"/>
      <c r="BF494" s="92"/>
      <c r="BG494" s="92"/>
      <c r="BH494" s="92"/>
      <c r="BI494" s="92"/>
    </row>
    <row r="495" ht="9.75" customHeight="1">
      <c r="A495" s="92"/>
      <c r="B495" s="92"/>
      <c r="C495" s="92"/>
      <c r="D495" s="92"/>
      <c r="E495" s="92"/>
      <c r="F495" s="92"/>
      <c r="G495" s="92"/>
      <c r="H495" s="92"/>
      <c r="I495" s="92"/>
      <c r="J495" s="92"/>
      <c r="K495" s="92"/>
      <c r="L495" s="92"/>
      <c r="M495" s="92"/>
      <c r="N495" s="92"/>
      <c r="O495" s="92"/>
      <c r="P495" s="92"/>
      <c r="Q495" s="92"/>
      <c r="R495" s="92"/>
      <c r="S495" s="92"/>
      <c r="T495" s="92"/>
      <c r="U495" s="92"/>
      <c r="V495" s="92"/>
      <c r="W495" s="92"/>
      <c r="X495" s="92"/>
      <c r="Y495" s="92"/>
      <c r="Z495" s="92"/>
      <c r="AA495" s="92"/>
      <c r="AB495" s="92"/>
      <c r="AC495" s="92"/>
      <c r="AD495" s="92"/>
      <c r="AE495" s="92"/>
      <c r="AF495" s="92"/>
      <c r="AG495" s="92"/>
      <c r="AH495" s="92"/>
      <c r="AI495" s="92"/>
      <c r="AJ495" s="92"/>
      <c r="AK495" s="92"/>
      <c r="AL495" s="92"/>
      <c r="AM495" s="92"/>
      <c r="AN495" s="92"/>
      <c r="AO495" s="92"/>
      <c r="AP495" s="92"/>
      <c r="AQ495" s="92"/>
      <c r="AR495" s="92"/>
      <c r="AS495" s="92"/>
      <c r="AT495" s="92"/>
      <c r="AU495" s="92"/>
      <c r="AV495" s="92"/>
      <c r="AW495" s="92"/>
      <c r="AX495" s="92"/>
      <c r="AY495" s="92"/>
      <c r="AZ495" s="92"/>
      <c r="BA495" s="92"/>
      <c r="BB495" s="92"/>
      <c r="BC495" s="92"/>
      <c r="BD495" s="92"/>
      <c r="BE495" s="92"/>
      <c r="BF495" s="92"/>
      <c r="BG495" s="92"/>
      <c r="BH495" s="92"/>
      <c r="BI495" s="92"/>
    </row>
    <row r="496" ht="9.75" customHeight="1">
      <c r="A496" s="92"/>
      <c r="B496" s="92"/>
      <c r="C496" s="92"/>
      <c r="D496" s="92"/>
      <c r="E496" s="92"/>
      <c r="F496" s="92"/>
      <c r="G496" s="92"/>
      <c r="H496" s="92"/>
      <c r="I496" s="92"/>
      <c r="J496" s="92"/>
      <c r="K496" s="92"/>
      <c r="L496" s="92"/>
      <c r="M496" s="92"/>
      <c r="N496" s="92"/>
      <c r="O496" s="92"/>
      <c r="P496" s="92"/>
      <c r="Q496" s="92"/>
      <c r="R496" s="92"/>
      <c r="S496" s="92"/>
      <c r="T496" s="92"/>
      <c r="U496" s="92"/>
      <c r="V496" s="92"/>
      <c r="W496" s="92"/>
      <c r="X496" s="92"/>
      <c r="Y496" s="92"/>
      <c r="Z496" s="92"/>
      <c r="AA496" s="92"/>
      <c r="AB496" s="92"/>
      <c r="AC496" s="92"/>
      <c r="AD496" s="92"/>
      <c r="AE496" s="92"/>
      <c r="AF496" s="92"/>
      <c r="AG496" s="92"/>
      <c r="AH496" s="92"/>
      <c r="AI496" s="92"/>
      <c r="AJ496" s="92"/>
      <c r="AK496" s="92"/>
      <c r="AL496" s="92"/>
      <c r="AM496" s="92"/>
      <c r="AN496" s="92"/>
      <c r="AO496" s="92"/>
      <c r="AP496" s="92"/>
      <c r="AQ496" s="92"/>
      <c r="AR496" s="92"/>
      <c r="AS496" s="92"/>
      <c r="AT496" s="92"/>
      <c r="AU496" s="92"/>
      <c r="AV496" s="92"/>
      <c r="AW496" s="92"/>
      <c r="AX496" s="92"/>
      <c r="AY496" s="92"/>
      <c r="AZ496" s="92"/>
      <c r="BA496" s="92"/>
      <c r="BB496" s="92"/>
      <c r="BC496" s="92"/>
      <c r="BD496" s="92"/>
      <c r="BE496" s="92"/>
      <c r="BF496" s="92"/>
      <c r="BG496" s="92"/>
      <c r="BH496" s="92"/>
      <c r="BI496" s="92"/>
    </row>
    <row r="497" ht="9.75" customHeight="1">
      <c r="A497" s="92"/>
      <c r="B497" s="92"/>
      <c r="C497" s="92"/>
      <c r="D497" s="92"/>
      <c r="E497" s="92"/>
      <c r="F497" s="92"/>
      <c r="G497" s="92"/>
      <c r="H497" s="92"/>
      <c r="I497" s="92"/>
      <c r="J497" s="92"/>
      <c r="K497" s="92"/>
      <c r="L497" s="92"/>
      <c r="M497" s="92"/>
      <c r="N497" s="92"/>
      <c r="O497" s="92"/>
      <c r="P497" s="92"/>
      <c r="Q497" s="92"/>
      <c r="R497" s="92"/>
      <c r="S497" s="92"/>
      <c r="T497" s="92"/>
      <c r="U497" s="92"/>
      <c r="V497" s="92"/>
      <c r="W497" s="92"/>
      <c r="X497" s="92"/>
      <c r="Y497" s="92"/>
      <c r="Z497" s="92"/>
      <c r="AA497" s="92"/>
      <c r="AB497" s="92"/>
      <c r="AC497" s="92"/>
      <c r="AD497" s="92"/>
      <c r="AE497" s="92"/>
      <c r="AF497" s="92"/>
      <c r="AG497" s="92"/>
      <c r="AH497" s="92"/>
      <c r="AI497" s="92"/>
      <c r="AJ497" s="92"/>
      <c r="AK497" s="92"/>
      <c r="AL497" s="92"/>
      <c r="AM497" s="92"/>
      <c r="AN497" s="92"/>
      <c r="AO497" s="92"/>
      <c r="AP497" s="92"/>
      <c r="AQ497" s="92"/>
      <c r="AR497" s="92"/>
      <c r="AS497" s="92"/>
      <c r="AT497" s="92"/>
      <c r="AU497" s="92"/>
      <c r="AV497" s="92"/>
      <c r="AW497" s="92"/>
      <c r="AX497" s="92"/>
      <c r="AY497" s="92"/>
      <c r="AZ497" s="92"/>
      <c r="BA497" s="92"/>
      <c r="BB497" s="92"/>
      <c r="BC497" s="92"/>
      <c r="BD497" s="92"/>
      <c r="BE497" s="92"/>
      <c r="BF497" s="92"/>
      <c r="BG497" s="92"/>
      <c r="BH497" s="92"/>
      <c r="BI497" s="92"/>
    </row>
    <row r="498" ht="9.75" customHeight="1">
      <c r="A498" s="92"/>
      <c r="B498" s="92"/>
      <c r="C498" s="92"/>
      <c r="D498" s="92"/>
      <c r="E498" s="92"/>
      <c r="F498" s="92"/>
      <c r="G498" s="92"/>
      <c r="H498" s="92"/>
      <c r="I498" s="92"/>
      <c r="J498" s="92"/>
      <c r="K498" s="92"/>
      <c r="L498" s="92"/>
      <c r="M498" s="92"/>
      <c r="N498" s="92"/>
      <c r="O498" s="92"/>
      <c r="P498" s="92"/>
      <c r="Q498" s="92"/>
      <c r="R498" s="92"/>
      <c r="S498" s="92"/>
      <c r="T498" s="92"/>
      <c r="U498" s="92"/>
      <c r="V498" s="92"/>
      <c r="W498" s="92"/>
      <c r="X498" s="92"/>
      <c r="Y498" s="92"/>
      <c r="Z498" s="92"/>
      <c r="AA498" s="92"/>
      <c r="AB498" s="92"/>
      <c r="AC498" s="92"/>
      <c r="AD498" s="92"/>
      <c r="AE498" s="92"/>
      <c r="AF498" s="92"/>
      <c r="AG498" s="92"/>
      <c r="AH498" s="92"/>
      <c r="AI498" s="92"/>
      <c r="AJ498" s="92"/>
      <c r="AK498" s="92"/>
      <c r="AL498" s="92"/>
      <c r="AM498" s="92"/>
      <c r="AN498" s="92"/>
      <c r="AO498" s="92"/>
      <c r="AP498" s="92"/>
      <c r="AQ498" s="92"/>
      <c r="AR498" s="92"/>
      <c r="AS498" s="92"/>
      <c r="AT498" s="92"/>
      <c r="AU498" s="92"/>
      <c r="AV498" s="92"/>
      <c r="AW498" s="92"/>
      <c r="AX498" s="92"/>
      <c r="AY498" s="92"/>
      <c r="AZ498" s="92"/>
      <c r="BA498" s="92"/>
      <c r="BB498" s="92"/>
      <c r="BC498" s="92"/>
      <c r="BD498" s="92"/>
      <c r="BE498" s="92"/>
      <c r="BF498" s="92"/>
      <c r="BG498" s="92"/>
      <c r="BH498" s="92"/>
      <c r="BI498" s="92"/>
    </row>
    <row r="499" ht="9.75" customHeight="1">
      <c r="A499" s="92"/>
      <c r="B499" s="92"/>
      <c r="C499" s="92"/>
      <c r="D499" s="92"/>
      <c r="E499" s="92"/>
      <c r="F499" s="92"/>
      <c r="G499" s="92"/>
      <c r="H499" s="92"/>
      <c r="I499" s="92"/>
      <c r="J499" s="92"/>
      <c r="K499" s="92"/>
      <c r="L499" s="92"/>
      <c r="M499" s="92"/>
      <c r="N499" s="92"/>
      <c r="O499" s="92"/>
      <c r="P499" s="92"/>
      <c r="Q499" s="92"/>
      <c r="R499" s="92"/>
      <c r="S499" s="92"/>
      <c r="T499" s="92"/>
      <c r="U499" s="92"/>
      <c r="V499" s="92"/>
      <c r="W499" s="92"/>
      <c r="X499" s="92"/>
      <c r="Y499" s="92"/>
      <c r="Z499" s="92"/>
      <c r="AA499" s="92"/>
      <c r="AB499" s="92"/>
      <c r="AC499" s="92"/>
      <c r="AD499" s="92"/>
      <c r="AE499" s="92"/>
      <c r="AF499" s="92"/>
      <c r="AG499" s="92"/>
      <c r="AH499" s="92"/>
      <c r="AI499" s="92"/>
      <c r="AJ499" s="92"/>
      <c r="AK499" s="92"/>
      <c r="AL499" s="92"/>
      <c r="AM499" s="92"/>
      <c r="AN499" s="92"/>
      <c r="AO499" s="92"/>
      <c r="AP499" s="92"/>
      <c r="AQ499" s="92"/>
      <c r="AR499" s="92"/>
      <c r="AS499" s="92"/>
      <c r="AT499" s="92"/>
      <c r="AU499" s="92"/>
      <c r="AV499" s="92"/>
      <c r="AW499" s="92"/>
      <c r="AX499" s="92"/>
      <c r="AY499" s="92"/>
      <c r="AZ499" s="92"/>
      <c r="BA499" s="92"/>
      <c r="BB499" s="92"/>
      <c r="BC499" s="92"/>
      <c r="BD499" s="92"/>
      <c r="BE499" s="92"/>
      <c r="BF499" s="92"/>
      <c r="BG499" s="92"/>
      <c r="BH499" s="92"/>
      <c r="BI499" s="92"/>
    </row>
    <row r="500" ht="9.75" customHeight="1">
      <c r="A500" s="92"/>
      <c r="B500" s="92"/>
      <c r="C500" s="92"/>
      <c r="D500" s="92"/>
      <c r="E500" s="92"/>
      <c r="F500" s="92"/>
      <c r="G500" s="92"/>
      <c r="H500" s="92"/>
      <c r="I500" s="92"/>
      <c r="J500" s="92"/>
      <c r="K500" s="92"/>
      <c r="L500" s="92"/>
      <c r="M500" s="92"/>
      <c r="N500" s="92"/>
      <c r="O500" s="92"/>
      <c r="P500" s="92"/>
      <c r="Q500" s="92"/>
      <c r="R500" s="92"/>
      <c r="S500" s="92"/>
      <c r="T500" s="92"/>
      <c r="U500" s="92"/>
      <c r="V500" s="92"/>
      <c r="W500" s="92"/>
      <c r="X500" s="92"/>
      <c r="Y500" s="92"/>
      <c r="Z500" s="92"/>
      <c r="AA500" s="92"/>
      <c r="AB500" s="92"/>
      <c r="AC500" s="92"/>
      <c r="AD500" s="92"/>
      <c r="AE500" s="92"/>
      <c r="AF500" s="92"/>
      <c r="AG500" s="92"/>
      <c r="AH500" s="92"/>
      <c r="AI500" s="92"/>
      <c r="AJ500" s="92"/>
      <c r="AK500" s="92"/>
      <c r="AL500" s="92"/>
      <c r="AM500" s="92"/>
      <c r="AN500" s="92"/>
      <c r="AO500" s="92"/>
      <c r="AP500" s="92"/>
      <c r="AQ500" s="92"/>
      <c r="AR500" s="92"/>
      <c r="AS500" s="92"/>
      <c r="AT500" s="92"/>
      <c r="AU500" s="92"/>
      <c r="AV500" s="92"/>
      <c r="AW500" s="92"/>
      <c r="AX500" s="92"/>
      <c r="AY500" s="92"/>
      <c r="AZ500" s="92"/>
      <c r="BA500" s="92"/>
      <c r="BB500" s="92"/>
      <c r="BC500" s="92"/>
      <c r="BD500" s="92"/>
      <c r="BE500" s="92"/>
      <c r="BF500" s="92"/>
      <c r="BG500" s="92"/>
      <c r="BH500" s="92"/>
      <c r="BI500" s="92"/>
    </row>
    <row r="501" ht="9.75" customHeight="1">
      <c r="A501" s="92"/>
      <c r="B501" s="92"/>
      <c r="C501" s="92"/>
      <c r="D501" s="92"/>
      <c r="E501" s="92"/>
      <c r="F501" s="92"/>
      <c r="G501" s="92"/>
      <c r="H501" s="92"/>
      <c r="I501" s="92"/>
      <c r="J501" s="92"/>
      <c r="K501" s="92"/>
      <c r="L501" s="92"/>
      <c r="M501" s="92"/>
      <c r="N501" s="92"/>
      <c r="O501" s="92"/>
      <c r="P501" s="92"/>
      <c r="Q501" s="92"/>
      <c r="R501" s="92"/>
      <c r="S501" s="92"/>
      <c r="T501" s="92"/>
      <c r="U501" s="92"/>
      <c r="V501" s="92"/>
      <c r="W501" s="92"/>
      <c r="X501" s="92"/>
      <c r="Y501" s="92"/>
      <c r="Z501" s="92"/>
      <c r="AA501" s="92"/>
      <c r="AB501" s="92"/>
      <c r="AC501" s="92"/>
      <c r="AD501" s="92"/>
      <c r="AE501" s="92"/>
      <c r="AF501" s="92"/>
      <c r="AG501" s="92"/>
      <c r="AH501" s="92"/>
      <c r="AI501" s="92"/>
      <c r="AJ501" s="92"/>
      <c r="AK501" s="92"/>
      <c r="AL501" s="92"/>
      <c r="AM501" s="92"/>
      <c r="AN501" s="92"/>
      <c r="AO501" s="92"/>
      <c r="AP501" s="92"/>
      <c r="AQ501" s="92"/>
      <c r="AR501" s="92"/>
      <c r="AS501" s="92"/>
      <c r="AT501" s="92"/>
      <c r="AU501" s="92"/>
      <c r="AV501" s="92"/>
      <c r="AW501" s="92"/>
      <c r="AX501" s="92"/>
      <c r="AY501" s="92"/>
      <c r="AZ501" s="92"/>
      <c r="BA501" s="92"/>
      <c r="BB501" s="92"/>
      <c r="BC501" s="92"/>
      <c r="BD501" s="92"/>
      <c r="BE501" s="92"/>
      <c r="BF501" s="92"/>
      <c r="BG501" s="92"/>
      <c r="BH501" s="92"/>
      <c r="BI501" s="92"/>
    </row>
    <row r="502" ht="9.75" customHeight="1">
      <c r="A502" s="92"/>
      <c r="B502" s="92"/>
      <c r="C502" s="92"/>
      <c r="D502" s="92"/>
      <c r="E502" s="92"/>
      <c r="F502" s="92"/>
      <c r="G502" s="92"/>
      <c r="H502" s="92"/>
      <c r="I502" s="92"/>
      <c r="J502" s="92"/>
      <c r="K502" s="92"/>
      <c r="L502" s="92"/>
      <c r="M502" s="92"/>
      <c r="N502" s="92"/>
      <c r="O502" s="92"/>
      <c r="P502" s="92"/>
      <c r="Q502" s="92"/>
      <c r="R502" s="92"/>
      <c r="S502" s="92"/>
      <c r="T502" s="92"/>
      <c r="U502" s="92"/>
      <c r="V502" s="92"/>
      <c r="W502" s="92"/>
      <c r="X502" s="92"/>
      <c r="Y502" s="92"/>
      <c r="Z502" s="92"/>
      <c r="AA502" s="92"/>
      <c r="AB502" s="92"/>
      <c r="AC502" s="92"/>
      <c r="AD502" s="92"/>
      <c r="AE502" s="92"/>
      <c r="AF502" s="92"/>
      <c r="AG502" s="92"/>
      <c r="AH502" s="92"/>
      <c r="AI502" s="92"/>
      <c r="AJ502" s="92"/>
      <c r="AK502" s="92"/>
      <c r="AL502" s="92"/>
      <c r="AM502" s="92"/>
      <c r="AN502" s="92"/>
      <c r="AO502" s="92"/>
      <c r="AP502" s="92"/>
      <c r="AQ502" s="92"/>
      <c r="AR502" s="92"/>
      <c r="AS502" s="92"/>
      <c r="AT502" s="92"/>
      <c r="AU502" s="92"/>
      <c r="AV502" s="92"/>
      <c r="AW502" s="92"/>
      <c r="AX502" s="92"/>
      <c r="AY502" s="92"/>
      <c r="AZ502" s="92"/>
      <c r="BA502" s="92"/>
      <c r="BB502" s="92"/>
      <c r="BC502" s="92"/>
      <c r="BD502" s="92"/>
      <c r="BE502" s="92"/>
      <c r="BF502" s="92"/>
      <c r="BG502" s="92"/>
      <c r="BH502" s="92"/>
      <c r="BI502" s="92"/>
    </row>
    <row r="503" ht="9.75" customHeight="1">
      <c r="A503" s="92"/>
      <c r="B503" s="92"/>
      <c r="C503" s="92"/>
      <c r="D503" s="92"/>
      <c r="E503" s="92"/>
      <c r="F503" s="92"/>
      <c r="G503" s="92"/>
      <c r="H503" s="92"/>
      <c r="I503" s="92"/>
      <c r="J503" s="92"/>
      <c r="K503" s="92"/>
      <c r="L503" s="92"/>
      <c r="M503" s="92"/>
      <c r="N503" s="92"/>
      <c r="O503" s="92"/>
      <c r="P503" s="92"/>
      <c r="Q503" s="92"/>
      <c r="R503" s="92"/>
      <c r="S503" s="92"/>
      <c r="T503" s="92"/>
      <c r="U503" s="92"/>
      <c r="V503" s="92"/>
      <c r="W503" s="92"/>
      <c r="X503" s="92"/>
      <c r="Y503" s="92"/>
      <c r="Z503" s="92"/>
      <c r="AA503" s="92"/>
      <c r="AB503" s="92"/>
      <c r="AC503" s="92"/>
      <c r="AD503" s="92"/>
      <c r="AE503" s="92"/>
      <c r="AF503" s="92"/>
      <c r="AG503" s="92"/>
      <c r="AH503" s="92"/>
      <c r="AI503" s="92"/>
      <c r="AJ503" s="92"/>
      <c r="AK503" s="92"/>
      <c r="AL503" s="92"/>
      <c r="AM503" s="92"/>
      <c r="AN503" s="92"/>
      <c r="AO503" s="92"/>
      <c r="AP503" s="92"/>
      <c r="AQ503" s="92"/>
      <c r="AR503" s="92"/>
      <c r="AS503" s="92"/>
      <c r="AT503" s="92"/>
      <c r="AU503" s="92"/>
      <c r="AV503" s="92"/>
      <c r="AW503" s="92"/>
      <c r="AX503" s="92"/>
      <c r="AY503" s="92"/>
      <c r="AZ503" s="92"/>
      <c r="BA503" s="92"/>
      <c r="BB503" s="92"/>
      <c r="BC503" s="92"/>
      <c r="BD503" s="92"/>
      <c r="BE503" s="92"/>
      <c r="BF503" s="92"/>
      <c r="BG503" s="92"/>
      <c r="BH503" s="92"/>
      <c r="BI503" s="92"/>
    </row>
    <row r="504" ht="9.75" customHeight="1">
      <c r="A504" s="92"/>
      <c r="B504" s="92"/>
      <c r="C504" s="92"/>
      <c r="D504" s="92"/>
      <c r="E504" s="92"/>
      <c r="F504" s="92"/>
      <c r="G504" s="92"/>
      <c r="H504" s="92"/>
      <c r="I504" s="92"/>
      <c r="J504" s="92"/>
      <c r="K504" s="92"/>
      <c r="L504" s="92"/>
      <c r="M504" s="92"/>
      <c r="N504" s="92"/>
      <c r="O504" s="92"/>
      <c r="P504" s="92"/>
      <c r="Q504" s="92"/>
      <c r="R504" s="92"/>
      <c r="S504" s="92"/>
      <c r="T504" s="92"/>
      <c r="U504" s="92"/>
      <c r="V504" s="92"/>
      <c r="W504" s="92"/>
      <c r="X504" s="92"/>
      <c r="Y504" s="92"/>
      <c r="Z504" s="92"/>
      <c r="AA504" s="92"/>
      <c r="AB504" s="92"/>
      <c r="AC504" s="92"/>
      <c r="AD504" s="92"/>
      <c r="AE504" s="92"/>
      <c r="AF504" s="92"/>
      <c r="AG504" s="92"/>
      <c r="AH504" s="92"/>
      <c r="AI504" s="92"/>
      <c r="AJ504" s="92"/>
      <c r="AK504" s="92"/>
      <c r="AL504" s="92"/>
      <c r="AM504" s="92"/>
      <c r="AN504" s="92"/>
      <c r="AO504" s="92"/>
      <c r="AP504" s="92"/>
      <c r="AQ504" s="92"/>
      <c r="AR504" s="92"/>
      <c r="AS504" s="92"/>
      <c r="AT504" s="92"/>
      <c r="AU504" s="92"/>
      <c r="AV504" s="92"/>
      <c r="AW504" s="92"/>
      <c r="AX504" s="92"/>
      <c r="AY504" s="92"/>
      <c r="AZ504" s="92"/>
      <c r="BA504" s="92"/>
      <c r="BB504" s="92"/>
      <c r="BC504" s="92"/>
      <c r="BD504" s="92"/>
      <c r="BE504" s="92"/>
      <c r="BF504" s="92"/>
      <c r="BG504" s="92"/>
      <c r="BH504" s="92"/>
      <c r="BI504" s="92"/>
    </row>
    <row r="505" ht="9.75" customHeight="1">
      <c r="A505" s="92"/>
      <c r="B505" s="92"/>
      <c r="C505" s="92"/>
      <c r="D505" s="92"/>
      <c r="E505" s="92"/>
      <c r="F505" s="92"/>
      <c r="G505" s="92"/>
      <c r="H505" s="92"/>
      <c r="I505" s="92"/>
      <c r="J505" s="92"/>
      <c r="K505" s="92"/>
      <c r="L505" s="92"/>
      <c r="M505" s="92"/>
      <c r="N505" s="92"/>
      <c r="O505" s="92"/>
      <c r="P505" s="92"/>
      <c r="Q505" s="92"/>
      <c r="R505" s="92"/>
      <c r="S505" s="92"/>
      <c r="T505" s="92"/>
      <c r="U505" s="92"/>
      <c r="V505" s="92"/>
      <c r="W505" s="92"/>
      <c r="X505" s="92"/>
      <c r="Y505" s="92"/>
      <c r="Z505" s="92"/>
      <c r="AA505" s="92"/>
      <c r="AB505" s="92"/>
      <c r="AC505" s="92"/>
      <c r="AD505" s="92"/>
      <c r="AE505" s="92"/>
      <c r="AF505" s="92"/>
      <c r="AG505" s="92"/>
      <c r="AH505" s="92"/>
      <c r="AI505" s="92"/>
      <c r="AJ505" s="92"/>
      <c r="AK505" s="92"/>
      <c r="AL505" s="92"/>
      <c r="AM505" s="92"/>
      <c r="AN505" s="92"/>
      <c r="AO505" s="92"/>
      <c r="AP505" s="92"/>
      <c r="AQ505" s="92"/>
      <c r="AR505" s="92"/>
      <c r="AS505" s="92"/>
      <c r="AT505" s="92"/>
      <c r="AU505" s="92"/>
      <c r="AV505" s="92"/>
      <c r="AW505" s="92"/>
      <c r="AX505" s="92"/>
      <c r="AY505" s="92"/>
      <c r="AZ505" s="92"/>
      <c r="BA505" s="92"/>
      <c r="BB505" s="92"/>
      <c r="BC505" s="92"/>
      <c r="BD505" s="92"/>
      <c r="BE505" s="92"/>
      <c r="BF505" s="92"/>
      <c r="BG505" s="92"/>
      <c r="BH505" s="92"/>
      <c r="BI505" s="92"/>
    </row>
    <row r="506" ht="9.75" customHeight="1">
      <c r="A506" s="92"/>
      <c r="B506" s="92"/>
      <c r="C506" s="92"/>
      <c r="D506" s="92"/>
      <c r="E506" s="92"/>
      <c r="F506" s="92"/>
      <c r="G506" s="92"/>
      <c r="H506" s="92"/>
      <c r="I506" s="92"/>
      <c r="J506" s="92"/>
      <c r="K506" s="92"/>
      <c r="L506" s="92"/>
      <c r="M506" s="92"/>
      <c r="N506" s="92"/>
      <c r="O506" s="92"/>
      <c r="P506" s="92"/>
      <c r="Q506" s="92"/>
      <c r="R506" s="92"/>
      <c r="S506" s="92"/>
      <c r="T506" s="92"/>
      <c r="U506" s="92"/>
      <c r="V506" s="92"/>
      <c r="W506" s="92"/>
      <c r="X506" s="92"/>
      <c r="Y506" s="92"/>
      <c r="Z506" s="92"/>
      <c r="AA506" s="92"/>
      <c r="AB506" s="92"/>
      <c r="AC506" s="92"/>
      <c r="AD506" s="92"/>
      <c r="AE506" s="92"/>
      <c r="AF506" s="92"/>
      <c r="AG506" s="92"/>
      <c r="AH506" s="92"/>
      <c r="AI506" s="92"/>
      <c r="AJ506" s="92"/>
      <c r="AK506" s="92"/>
      <c r="AL506" s="92"/>
      <c r="AM506" s="92"/>
      <c r="AN506" s="92"/>
      <c r="AO506" s="92"/>
      <c r="AP506" s="92"/>
      <c r="AQ506" s="92"/>
      <c r="AR506" s="92"/>
      <c r="AS506" s="92"/>
      <c r="AT506" s="92"/>
      <c r="AU506" s="92"/>
      <c r="AV506" s="92"/>
      <c r="AW506" s="92"/>
      <c r="AX506" s="92"/>
      <c r="AY506" s="92"/>
      <c r="AZ506" s="92"/>
      <c r="BA506" s="92"/>
      <c r="BB506" s="92"/>
      <c r="BC506" s="92"/>
      <c r="BD506" s="92"/>
      <c r="BE506" s="92"/>
      <c r="BF506" s="92"/>
      <c r="BG506" s="92"/>
      <c r="BH506" s="92"/>
      <c r="BI506" s="92"/>
    </row>
    <row r="507" ht="9.75" customHeight="1">
      <c r="A507" s="92"/>
      <c r="B507" s="92"/>
      <c r="C507" s="92"/>
      <c r="D507" s="92"/>
      <c r="E507" s="92"/>
      <c r="F507" s="92"/>
      <c r="G507" s="92"/>
      <c r="H507" s="92"/>
      <c r="I507" s="92"/>
      <c r="J507" s="92"/>
      <c r="K507" s="92"/>
      <c r="L507" s="92"/>
      <c r="M507" s="92"/>
      <c r="N507" s="92"/>
      <c r="O507" s="92"/>
      <c r="P507" s="92"/>
      <c r="Q507" s="92"/>
      <c r="R507" s="92"/>
      <c r="S507" s="92"/>
      <c r="T507" s="92"/>
      <c r="U507" s="92"/>
      <c r="V507" s="92"/>
      <c r="W507" s="92"/>
      <c r="X507" s="92"/>
      <c r="Y507" s="92"/>
      <c r="Z507" s="92"/>
      <c r="AA507" s="92"/>
      <c r="AB507" s="92"/>
      <c r="AC507" s="92"/>
      <c r="AD507" s="92"/>
      <c r="AE507" s="92"/>
      <c r="AF507" s="92"/>
      <c r="AG507" s="92"/>
      <c r="AH507" s="92"/>
      <c r="AI507" s="92"/>
      <c r="AJ507" s="92"/>
      <c r="AK507" s="92"/>
      <c r="AL507" s="92"/>
      <c r="AM507" s="92"/>
      <c r="AN507" s="92"/>
      <c r="AO507" s="92"/>
      <c r="AP507" s="92"/>
      <c r="AQ507" s="92"/>
      <c r="AR507" s="92"/>
      <c r="AS507" s="92"/>
      <c r="AT507" s="92"/>
      <c r="AU507" s="92"/>
      <c r="AV507" s="92"/>
      <c r="AW507" s="92"/>
      <c r="AX507" s="92"/>
      <c r="AY507" s="92"/>
      <c r="AZ507" s="92"/>
      <c r="BA507" s="92"/>
      <c r="BB507" s="92"/>
      <c r="BC507" s="92"/>
      <c r="BD507" s="92"/>
      <c r="BE507" s="92"/>
      <c r="BF507" s="92"/>
      <c r="BG507" s="92"/>
      <c r="BH507" s="92"/>
      <c r="BI507" s="92"/>
    </row>
    <row r="508" ht="9.75" customHeight="1">
      <c r="A508" s="92"/>
      <c r="B508" s="92"/>
      <c r="C508" s="92"/>
      <c r="D508" s="92"/>
      <c r="E508" s="92"/>
      <c r="F508" s="92"/>
      <c r="G508" s="92"/>
      <c r="H508" s="92"/>
      <c r="I508" s="92"/>
      <c r="J508" s="92"/>
      <c r="K508" s="92"/>
      <c r="L508" s="92"/>
      <c r="M508" s="92"/>
      <c r="N508" s="92"/>
      <c r="O508" s="92"/>
      <c r="P508" s="92"/>
      <c r="Q508" s="92"/>
      <c r="R508" s="92"/>
      <c r="S508" s="92"/>
      <c r="T508" s="92"/>
      <c r="U508" s="92"/>
      <c r="V508" s="92"/>
      <c r="W508" s="92"/>
      <c r="X508" s="92"/>
      <c r="Y508" s="92"/>
      <c r="Z508" s="92"/>
      <c r="AA508" s="92"/>
      <c r="AB508" s="92"/>
      <c r="AC508" s="92"/>
      <c r="AD508" s="92"/>
      <c r="AE508" s="92"/>
      <c r="AF508" s="92"/>
      <c r="AG508" s="92"/>
      <c r="AH508" s="92"/>
      <c r="AI508" s="92"/>
      <c r="AJ508" s="92"/>
      <c r="AK508" s="92"/>
      <c r="AL508" s="92"/>
      <c r="AM508" s="92"/>
      <c r="AN508" s="92"/>
      <c r="AO508" s="92"/>
      <c r="AP508" s="92"/>
      <c r="AQ508" s="92"/>
      <c r="AR508" s="92"/>
      <c r="AS508" s="92"/>
      <c r="AT508" s="92"/>
      <c r="AU508" s="92"/>
      <c r="AV508" s="92"/>
      <c r="AW508" s="92"/>
      <c r="AX508" s="92"/>
      <c r="AY508" s="92"/>
      <c r="AZ508" s="92"/>
      <c r="BA508" s="92"/>
      <c r="BB508" s="92"/>
      <c r="BC508" s="92"/>
      <c r="BD508" s="92"/>
      <c r="BE508" s="92"/>
      <c r="BF508" s="92"/>
      <c r="BG508" s="92"/>
      <c r="BH508" s="92"/>
      <c r="BI508" s="92"/>
    </row>
    <row r="509" ht="9.75" customHeight="1">
      <c r="A509" s="92"/>
      <c r="B509" s="92"/>
      <c r="C509" s="92"/>
      <c r="D509" s="92"/>
      <c r="E509" s="92"/>
      <c r="F509" s="92"/>
      <c r="G509" s="92"/>
      <c r="H509" s="92"/>
      <c r="I509" s="92"/>
      <c r="J509" s="92"/>
      <c r="K509" s="92"/>
      <c r="L509" s="92"/>
      <c r="M509" s="92"/>
      <c r="N509" s="92"/>
      <c r="O509" s="92"/>
      <c r="P509" s="92"/>
      <c r="Q509" s="92"/>
      <c r="R509" s="92"/>
      <c r="S509" s="92"/>
      <c r="T509" s="92"/>
      <c r="U509" s="92"/>
      <c r="V509" s="92"/>
      <c r="W509" s="92"/>
      <c r="X509" s="92"/>
      <c r="Y509" s="92"/>
      <c r="Z509" s="92"/>
      <c r="AA509" s="92"/>
      <c r="AB509" s="92"/>
      <c r="AC509" s="92"/>
      <c r="AD509" s="92"/>
      <c r="AE509" s="92"/>
      <c r="AF509" s="92"/>
      <c r="AG509" s="92"/>
      <c r="AH509" s="92"/>
      <c r="AI509" s="92"/>
      <c r="AJ509" s="92"/>
      <c r="AK509" s="92"/>
      <c r="AL509" s="92"/>
      <c r="AM509" s="92"/>
      <c r="AN509" s="92"/>
      <c r="AO509" s="92"/>
      <c r="AP509" s="92"/>
      <c r="AQ509" s="92"/>
      <c r="AR509" s="92"/>
      <c r="AS509" s="92"/>
      <c r="AT509" s="92"/>
      <c r="AU509" s="92"/>
      <c r="AV509" s="92"/>
      <c r="AW509" s="92"/>
      <c r="AX509" s="92"/>
      <c r="AY509" s="92"/>
      <c r="AZ509" s="92"/>
      <c r="BA509" s="92"/>
      <c r="BB509" s="92"/>
      <c r="BC509" s="92"/>
      <c r="BD509" s="92"/>
      <c r="BE509" s="92"/>
      <c r="BF509" s="92"/>
      <c r="BG509" s="92"/>
      <c r="BH509" s="92"/>
      <c r="BI509" s="92"/>
    </row>
    <row r="510" ht="9.75" customHeight="1">
      <c r="A510" s="92"/>
      <c r="B510" s="92"/>
      <c r="C510" s="92"/>
      <c r="D510" s="92"/>
      <c r="E510" s="92"/>
      <c r="F510" s="92"/>
      <c r="G510" s="92"/>
      <c r="H510" s="92"/>
      <c r="I510" s="92"/>
      <c r="J510" s="92"/>
      <c r="K510" s="92"/>
      <c r="L510" s="92"/>
      <c r="M510" s="92"/>
      <c r="N510" s="92"/>
      <c r="O510" s="92"/>
      <c r="P510" s="92"/>
      <c r="Q510" s="92"/>
      <c r="R510" s="92"/>
      <c r="S510" s="92"/>
      <c r="T510" s="92"/>
      <c r="U510" s="92"/>
      <c r="V510" s="92"/>
      <c r="W510" s="92"/>
      <c r="X510" s="92"/>
      <c r="Y510" s="92"/>
      <c r="Z510" s="92"/>
      <c r="AA510" s="92"/>
      <c r="AB510" s="92"/>
      <c r="AC510" s="92"/>
      <c r="AD510" s="92"/>
      <c r="AE510" s="92"/>
      <c r="AF510" s="92"/>
      <c r="AG510" s="92"/>
      <c r="AH510" s="92"/>
      <c r="AI510" s="92"/>
      <c r="AJ510" s="92"/>
      <c r="AK510" s="92"/>
      <c r="AL510" s="92"/>
      <c r="AM510" s="92"/>
      <c r="AN510" s="92"/>
      <c r="AO510" s="92"/>
      <c r="AP510" s="92"/>
      <c r="AQ510" s="92"/>
      <c r="AR510" s="92"/>
      <c r="AS510" s="92"/>
      <c r="AT510" s="92"/>
      <c r="AU510" s="92"/>
      <c r="AV510" s="92"/>
      <c r="AW510" s="92"/>
      <c r="AX510" s="92"/>
      <c r="AY510" s="92"/>
      <c r="AZ510" s="92"/>
      <c r="BA510" s="92"/>
      <c r="BB510" s="92"/>
      <c r="BC510" s="92"/>
      <c r="BD510" s="92"/>
      <c r="BE510" s="92"/>
      <c r="BF510" s="92"/>
      <c r="BG510" s="92"/>
      <c r="BH510" s="92"/>
      <c r="BI510" s="92"/>
    </row>
    <row r="511" ht="9.75" customHeight="1">
      <c r="A511" s="92"/>
      <c r="B511" s="92"/>
      <c r="C511" s="92"/>
      <c r="D511" s="92"/>
      <c r="E511" s="92"/>
      <c r="F511" s="92"/>
      <c r="G511" s="92"/>
      <c r="H511" s="92"/>
      <c r="I511" s="92"/>
      <c r="J511" s="92"/>
      <c r="K511" s="92"/>
      <c r="L511" s="92"/>
      <c r="M511" s="92"/>
      <c r="N511" s="92"/>
      <c r="O511" s="92"/>
      <c r="P511" s="92"/>
      <c r="Q511" s="92"/>
      <c r="R511" s="92"/>
      <c r="S511" s="92"/>
      <c r="T511" s="92"/>
      <c r="U511" s="92"/>
      <c r="V511" s="92"/>
      <c r="W511" s="92"/>
      <c r="X511" s="92"/>
      <c r="Y511" s="92"/>
      <c r="Z511" s="92"/>
      <c r="AA511" s="92"/>
      <c r="AB511" s="92"/>
      <c r="AC511" s="92"/>
      <c r="AD511" s="92"/>
      <c r="AE511" s="92"/>
      <c r="AF511" s="92"/>
      <c r="AG511" s="92"/>
      <c r="AH511" s="92"/>
      <c r="AI511" s="92"/>
      <c r="AJ511" s="92"/>
      <c r="AK511" s="92"/>
      <c r="AL511" s="92"/>
      <c r="AM511" s="92"/>
      <c r="AN511" s="92"/>
      <c r="AO511" s="92"/>
      <c r="AP511" s="92"/>
      <c r="AQ511" s="92"/>
      <c r="AR511" s="92"/>
      <c r="AS511" s="92"/>
      <c r="AT511" s="92"/>
      <c r="AU511" s="92"/>
      <c r="AV511" s="92"/>
      <c r="AW511" s="92"/>
      <c r="AX511" s="92"/>
      <c r="AY511" s="92"/>
      <c r="AZ511" s="92"/>
      <c r="BA511" s="92"/>
      <c r="BB511" s="92"/>
      <c r="BC511" s="92"/>
      <c r="BD511" s="92"/>
      <c r="BE511" s="92"/>
      <c r="BF511" s="92"/>
      <c r="BG511" s="92"/>
      <c r="BH511" s="92"/>
      <c r="BI511" s="92"/>
    </row>
    <row r="512" ht="9.75" customHeight="1">
      <c r="A512" s="92"/>
      <c r="B512" s="92"/>
      <c r="C512" s="92"/>
      <c r="D512" s="92"/>
      <c r="E512" s="92"/>
      <c r="F512" s="92"/>
      <c r="G512" s="92"/>
      <c r="H512" s="92"/>
      <c r="I512" s="92"/>
      <c r="J512" s="92"/>
      <c r="K512" s="92"/>
      <c r="L512" s="92"/>
      <c r="M512" s="92"/>
      <c r="N512" s="92"/>
      <c r="O512" s="92"/>
      <c r="P512" s="92"/>
      <c r="Q512" s="92"/>
      <c r="R512" s="92"/>
      <c r="S512" s="92"/>
      <c r="T512" s="92"/>
      <c r="U512" s="92"/>
      <c r="V512" s="92"/>
      <c r="W512" s="92"/>
      <c r="X512" s="92"/>
      <c r="Y512" s="92"/>
      <c r="Z512" s="92"/>
      <c r="AA512" s="92"/>
      <c r="AB512" s="92"/>
      <c r="AC512" s="92"/>
      <c r="AD512" s="92"/>
      <c r="AE512" s="92"/>
      <c r="AF512" s="92"/>
      <c r="AG512" s="92"/>
      <c r="AH512" s="92"/>
      <c r="AI512" s="92"/>
      <c r="AJ512" s="92"/>
      <c r="AK512" s="92"/>
      <c r="AL512" s="92"/>
      <c r="AM512" s="92"/>
      <c r="AN512" s="92"/>
      <c r="AO512" s="92"/>
      <c r="AP512" s="92"/>
      <c r="AQ512" s="92"/>
      <c r="AR512" s="92"/>
      <c r="AS512" s="92"/>
      <c r="AT512" s="92"/>
      <c r="AU512" s="92"/>
      <c r="AV512" s="92"/>
      <c r="AW512" s="92"/>
      <c r="AX512" s="92"/>
      <c r="AY512" s="92"/>
      <c r="AZ512" s="92"/>
      <c r="BA512" s="92"/>
      <c r="BB512" s="92"/>
      <c r="BC512" s="92"/>
      <c r="BD512" s="92"/>
      <c r="BE512" s="92"/>
      <c r="BF512" s="92"/>
      <c r="BG512" s="92"/>
      <c r="BH512" s="92"/>
      <c r="BI512" s="92"/>
    </row>
    <row r="513" ht="9.75" customHeight="1">
      <c r="A513" s="92"/>
      <c r="B513" s="92"/>
      <c r="C513" s="92"/>
      <c r="D513" s="92"/>
      <c r="E513" s="92"/>
      <c r="F513" s="92"/>
      <c r="G513" s="92"/>
      <c r="H513" s="92"/>
      <c r="I513" s="92"/>
      <c r="J513" s="92"/>
      <c r="K513" s="92"/>
      <c r="L513" s="92"/>
      <c r="M513" s="92"/>
      <c r="N513" s="92"/>
      <c r="O513" s="92"/>
      <c r="P513" s="92"/>
      <c r="Q513" s="92"/>
      <c r="R513" s="92"/>
      <c r="S513" s="92"/>
      <c r="T513" s="92"/>
      <c r="U513" s="92"/>
      <c r="V513" s="92"/>
      <c r="W513" s="92"/>
      <c r="X513" s="92"/>
      <c r="Y513" s="92"/>
      <c r="Z513" s="92"/>
      <c r="AA513" s="92"/>
      <c r="AB513" s="92"/>
      <c r="AC513" s="92"/>
      <c r="AD513" s="92"/>
      <c r="AE513" s="92"/>
      <c r="AF513" s="92"/>
      <c r="AG513" s="92"/>
      <c r="AH513" s="92"/>
      <c r="AI513" s="92"/>
      <c r="AJ513" s="92"/>
      <c r="AK513" s="92"/>
      <c r="AL513" s="92"/>
      <c r="AM513" s="92"/>
      <c r="AN513" s="92"/>
      <c r="AO513" s="92"/>
      <c r="AP513" s="92"/>
      <c r="AQ513" s="92"/>
      <c r="AR513" s="92"/>
      <c r="AS513" s="92"/>
      <c r="AT513" s="92"/>
      <c r="AU513" s="92"/>
      <c r="AV513" s="92"/>
      <c r="AW513" s="92"/>
      <c r="AX513" s="92"/>
      <c r="AY513" s="92"/>
      <c r="AZ513" s="92"/>
      <c r="BA513" s="92"/>
      <c r="BB513" s="92"/>
      <c r="BC513" s="92"/>
      <c r="BD513" s="92"/>
      <c r="BE513" s="92"/>
      <c r="BF513" s="92"/>
      <c r="BG513" s="92"/>
      <c r="BH513" s="92"/>
      <c r="BI513" s="92"/>
    </row>
    <row r="514" ht="9.75" customHeight="1">
      <c r="A514" s="92"/>
      <c r="B514" s="92"/>
      <c r="C514" s="92"/>
      <c r="D514" s="92"/>
      <c r="E514" s="92"/>
      <c r="F514" s="92"/>
      <c r="G514" s="92"/>
      <c r="H514" s="92"/>
      <c r="I514" s="92"/>
      <c r="J514" s="92"/>
      <c r="K514" s="92"/>
      <c r="L514" s="92"/>
      <c r="M514" s="92"/>
      <c r="N514" s="92"/>
      <c r="O514" s="92"/>
      <c r="P514" s="92"/>
      <c r="Q514" s="92"/>
      <c r="R514" s="92"/>
      <c r="S514" s="92"/>
      <c r="T514" s="92"/>
      <c r="U514" s="92"/>
      <c r="V514" s="92"/>
      <c r="W514" s="92"/>
      <c r="X514" s="92"/>
      <c r="Y514" s="92"/>
      <c r="Z514" s="92"/>
      <c r="AA514" s="92"/>
      <c r="AB514" s="92"/>
      <c r="AC514" s="92"/>
      <c r="AD514" s="92"/>
      <c r="AE514" s="92"/>
      <c r="AF514" s="92"/>
      <c r="AG514" s="92"/>
      <c r="AH514" s="92"/>
      <c r="AI514" s="92"/>
      <c r="AJ514" s="92"/>
      <c r="AK514" s="92"/>
      <c r="AL514" s="92"/>
      <c r="AM514" s="92"/>
      <c r="AN514" s="92"/>
      <c r="AO514" s="92"/>
      <c r="AP514" s="92"/>
      <c r="AQ514" s="92"/>
      <c r="AR514" s="92"/>
      <c r="AS514" s="92"/>
      <c r="AT514" s="92"/>
      <c r="AU514" s="92"/>
      <c r="AV514" s="92"/>
      <c r="AW514" s="92"/>
      <c r="AX514" s="92"/>
      <c r="AY514" s="92"/>
      <c r="AZ514" s="92"/>
      <c r="BA514" s="92"/>
      <c r="BB514" s="92"/>
      <c r="BC514" s="92"/>
      <c r="BD514" s="92"/>
      <c r="BE514" s="92"/>
      <c r="BF514" s="92"/>
      <c r="BG514" s="92"/>
      <c r="BH514" s="92"/>
      <c r="BI514" s="92"/>
    </row>
    <row r="515" ht="9.75" customHeight="1">
      <c r="A515" s="92"/>
      <c r="B515" s="92"/>
      <c r="C515" s="92"/>
      <c r="D515" s="92"/>
      <c r="E515" s="92"/>
      <c r="F515" s="92"/>
      <c r="G515" s="92"/>
      <c r="H515" s="92"/>
      <c r="I515" s="92"/>
      <c r="J515" s="92"/>
      <c r="K515" s="92"/>
      <c r="L515" s="92"/>
      <c r="M515" s="92"/>
      <c r="N515" s="92"/>
      <c r="O515" s="92"/>
      <c r="P515" s="92"/>
      <c r="Q515" s="92"/>
      <c r="R515" s="92"/>
      <c r="S515" s="92"/>
      <c r="T515" s="92"/>
      <c r="U515" s="92"/>
      <c r="V515" s="92"/>
      <c r="W515" s="92"/>
      <c r="X515" s="92"/>
      <c r="Y515" s="92"/>
      <c r="Z515" s="92"/>
      <c r="AA515" s="92"/>
      <c r="AB515" s="92"/>
      <c r="AC515" s="92"/>
      <c r="AD515" s="92"/>
      <c r="AE515" s="92"/>
      <c r="AF515" s="92"/>
      <c r="AG515" s="92"/>
      <c r="AH515" s="92"/>
      <c r="AI515" s="92"/>
      <c r="AJ515" s="92"/>
      <c r="AK515" s="92"/>
      <c r="AL515" s="92"/>
      <c r="AM515" s="92"/>
      <c r="AN515" s="92"/>
      <c r="AO515" s="92"/>
      <c r="AP515" s="92"/>
      <c r="AQ515" s="92"/>
      <c r="AR515" s="92"/>
      <c r="AS515" s="92"/>
      <c r="AT515" s="92"/>
      <c r="AU515" s="92"/>
      <c r="AV515" s="92"/>
      <c r="AW515" s="92"/>
      <c r="AX515" s="92"/>
      <c r="AY515" s="92"/>
      <c r="AZ515" s="92"/>
      <c r="BA515" s="92"/>
      <c r="BB515" s="92"/>
      <c r="BC515" s="92"/>
      <c r="BD515" s="92"/>
      <c r="BE515" s="92"/>
      <c r="BF515" s="92"/>
      <c r="BG515" s="92"/>
      <c r="BH515" s="92"/>
      <c r="BI515" s="92"/>
    </row>
    <row r="516" ht="9.75" customHeight="1">
      <c r="A516" s="92"/>
      <c r="B516" s="92"/>
      <c r="C516" s="92"/>
      <c r="D516" s="92"/>
      <c r="E516" s="92"/>
      <c r="F516" s="92"/>
      <c r="G516" s="92"/>
      <c r="H516" s="92"/>
      <c r="I516" s="92"/>
      <c r="J516" s="92"/>
      <c r="K516" s="92"/>
      <c r="L516" s="92"/>
      <c r="M516" s="92"/>
      <c r="N516" s="92"/>
      <c r="O516" s="92"/>
      <c r="P516" s="92"/>
      <c r="Q516" s="92"/>
      <c r="R516" s="92"/>
      <c r="S516" s="92"/>
      <c r="T516" s="92"/>
      <c r="U516" s="92"/>
      <c r="V516" s="92"/>
      <c r="W516" s="92"/>
      <c r="X516" s="92"/>
      <c r="Y516" s="92"/>
      <c r="Z516" s="92"/>
      <c r="AA516" s="92"/>
      <c r="AB516" s="92"/>
      <c r="AC516" s="92"/>
      <c r="AD516" s="92"/>
      <c r="AE516" s="92"/>
      <c r="AF516" s="92"/>
      <c r="AG516" s="92"/>
      <c r="AH516" s="92"/>
      <c r="AI516" s="92"/>
      <c r="AJ516" s="92"/>
      <c r="AK516" s="92"/>
      <c r="AL516" s="92"/>
      <c r="AM516" s="92"/>
      <c r="AN516" s="92"/>
      <c r="AO516" s="92"/>
      <c r="AP516" s="92"/>
      <c r="AQ516" s="92"/>
      <c r="AR516" s="92"/>
      <c r="AS516" s="92"/>
      <c r="AT516" s="92"/>
      <c r="AU516" s="92"/>
      <c r="AV516" s="92"/>
      <c r="AW516" s="92"/>
      <c r="AX516" s="92"/>
      <c r="AY516" s="92"/>
      <c r="AZ516" s="92"/>
      <c r="BA516" s="92"/>
      <c r="BB516" s="92"/>
      <c r="BC516" s="92"/>
      <c r="BD516" s="92"/>
      <c r="BE516" s="92"/>
      <c r="BF516" s="92"/>
      <c r="BG516" s="92"/>
      <c r="BH516" s="92"/>
      <c r="BI516" s="92"/>
    </row>
    <row r="517" ht="9.75" customHeight="1">
      <c r="A517" s="92"/>
      <c r="B517" s="92"/>
      <c r="C517" s="92"/>
      <c r="D517" s="92"/>
      <c r="E517" s="92"/>
      <c r="F517" s="92"/>
      <c r="G517" s="92"/>
      <c r="H517" s="92"/>
      <c r="I517" s="92"/>
      <c r="J517" s="92"/>
      <c r="K517" s="92"/>
      <c r="L517" s="92"/>
      <c r="M517" s="92"/>
      <c r="N517" s="92"/>
      <c r="O517" s="92"/>
      <c r="P517" s="92"/>
      <c r="Q517" s="92"/>
      <c r="R517" s="92"/>
      <c r="S517" s="92"/>
      <c r="T517" s="92"/>
      <c r="U517" s="92"/>
      <c r="V517" s="92"/>
      <c r="W517" s="92"/>
      <c r="X517" s="92"/>
      <c r="Y517" s="92"/>
      <c r="Z517" s="92"/>
      <c r="AA517" s="92"/>
      <c r="AB517" s="92"/>
      <c r="AC517" s="92"/>
      <c r="AD517" s="92"/>
      <c r="AE517" s="92"/>
      <c r="AF517" s="92"/>
      <c r="AG517" s="92"/>
      <c r="AH517" s="92"/>
      <c r="AI517" s="92"/>
      <c r="AJ517" s="92"/>
      <c r="AK517" s="92"/>
      <c r="AL517" s="92"/>
      <c r="AM517" s="92"/>
      <c r="AN517" s="92"/>
      <c r="AO517" s="92"/>
      <c r="AP517" s="92"/>
      <c r="AQ517" s="92"/>
      <c r="AR517" s="92"/>
      <c r="AS517" s="92"/>
      <c r="AT517" s="92"/>
      <c r="AU517" s="92"/>
      <c r="AV517" s="92"/>
      <c r="AW517" s="92"/>
      <c r="AX517" s="92"/>
      <c r="AY517" s="92"/>
      <c r="AZ517" s="92"/>
      <c r="BA517" s="92"/>
      <c r="BB517" s="92"/>
      <c r="BC517" s="92"/>
      <c r="BD517" s="92"/>
      <c r="BE517" s="92"/>
      <c r="BF517" s="92"/>
      <c r="BG517" s="92"/>
      <c r="BH517" s="92"/>
      <c r="BI517" s="92"/>
    </row>
    <row r="518" ht="9.75" customHeight="1">
      <c r="A518" s="92"/>
      <c r="B518" s="92"/>
      <c r="C518" s="92"/>
      <c r="D518" s="92"/>
      <c r="E518" s="92"/>
      <c r="F518" s="92"/>
      <c r="G518" s="92"/>
      <c r="H518" s="92"/>
      <c r="I518" s="92"/>
      <c r="J518" s="92"/>
      <c r="K518" s="92"/>
      <c r="L518" s="92"/>
      <c r="M518" s="92"/>
      <c r="N518" s="92"/>
      <c r="O518" s="92"/>
      <c r="P518" s="92"/>
      <c r="Q518" s="92"/>
      <c r="R518" s="92"/>
      <c r="S518" s="92"/>
      <c r="T518" s="92"/>
      <c r="U518" s="92"/>
      <c r="V518" s="92"/>
      <c r="W518" s="92"/>
      <c r="X518" s="92"/>
      <c r="Y518" s="92"/>
      <c r="Z518" s="92"/>
      <c r="AA518" s="92"/>
      <c r="AB518" s="92"/>
      <c r="AC518" s="92"/>
      <c r="AD518" s="92"/>
      <c r="AE518" s="92"/>
      <c r="AF518" s="92"/>
      <c r="AG518" s="92"/>
      <c r="AH518" s="92"/>
      <c r="AI518" s="92"/>
      <c r="AJ518" s="92"/>
      <c r="AK518" s="92"/>
      <c r="AL518" s="92"/>
      <c r="AM518" s="92"/>
      <c r="AN518" s="92"/>
      <c r="AO518" s="92"/>
      <c r="AP518" s="92"/>
      <c r="AQ518" s="92"/>
      <c r="AR518" s="92"/>
      <c r="AS518" s="92"/>
      <c r="AT518" s="92"/>
      <c r="AU518" s="92"/>
      <c r="AV518" s="92"/>
      <c r="AW518" s="92"/>
      <c r="AX518" s="92"/>
      <c r="AY518" s="92"/>
      <c r="AZ518" s="92"/>
      <c r="BA518" s="92"/>
      <c r="BB518" s="92"/>
      <c r="BC518" s="92"/>
      <c r="BD518" s="92"/>
      <c r="BE518" s="92"/>
      <c r="BF518" s="92"/>
      <c r="BG518" s="92"/>
      <c r="BH518" s="92"/>
      <c r="BI518" s="92"/>
    </row>
    <row r="519" ht="9.75" customHeight="1">
      <c r="A519" s="92"/>
      <c r="B519" s="92"/>
      <c r="C519" s="92"/>
      <c r="D519" s="92"/>
      <c r="E519" s="92"/>
      <c r="F519" s="92"/>
      <c r="G519" s="92"/>
      <c r="H519" s="92"/>
      <c r="I519" s="92"/>
      <c r="J519" s="92"/>
      <c r="K519" s="92"/>
      <c r="L519" s="92"/>
      <c r="M519" s="92"/>
      <c r="N519" s="92"/>
      <c r="O519" s="92"/>
      <c r="P519" s="92"/>
      <c r="Q519" s="92"/>
      <c r="R519" s="92"/>
      <c r="S519" s="92"/>
      <c r="T519" s="92"/>
      <c r="U519" s="92"/>
      <c r="V519" s="92"/>
      <c r="W519" s="92"/>
      <c r="X519" s="92"/>
      <c r="Y519" s="92"/>
      <c r="Z519" s="92"/>
      <c r="AA519" s="92"/>
      <c r="AB519" s="92"/>
      <c r="AC519" s="92"/>
      <c r="AD519" s="92"/>
      <c r="AE519" s="92"/>
      <c r="AF519" s="92"/>
      <c r="AG519" s="92"/>
      <c r="AH519" s="92"/>
      <c r="AI519" s="92"/>
      <c r="AJ519" s="92"/>
      <c r="AK519" s="92"/>
      <c r="AL519" s="92"/>
      <c r="AM519" s="92"/>
      <c r="AN519" s="92"/>
      <c r="AO519" s="92"/>
      <c r="AP519" s="92"/>
      <c r="AQ519" s="92"/>
      <c r="AR519" s="92"/>
      <c r="AS519" s="92"/>
      <c r="AT519" s="92"/>
      <c r="AU519" s="92"/>
      <c r="AV519" s="92"/>
      <c r="AW519" s="92"/>
      <c r="AX519" s="92"/>
      <c r="AY519" s="92"/>
      <c r="AZ519" s="92"/>
      <c r="BA519" s="92"/>
      <c r="BB519" s="92"/>
      <c r="BC519" s="92"/>
      <c r="BD519" s="92"/>
      <c r="BE519" s="92"/>
      <c r="BF519" s="92"/>
      <c r="BG519" s="92"/>
      <c r="BH519" s="92"/>
      <c r="BI519" s="92"/>
    </row>
    <row r="520" ht="9.75" customHeight="1">
      <c r="A520" s="92"/>
      <c r="B520" s="92"/>
      <c r="C520" s="92"/>
      <c r="D520" s="92"/>
      <c r="E520" s="92"/>
      <c r="F520" s="92"/>
      <c r="G520" s="92"/>
      <c r="H520" s="92"/>
      <c r="I520" s="92"/>
      <c r="J520" s="92"/>
      <c r="K520" s="92"/>
      <c r="L520" s="92"/>
      <c r="M520" s="92"/>
      <c r="N520" s="92"/>
      <c r="O520" s="92"/>
      <c r="P520" s="92"/>
      <c r="Q520" s="92"/>
      <c r="R520" s="92"/>
      <c r="S520" s="92"/>
      <c r="T520" s="92"/>
      <c r="U520" s="92"/>
      <c r="V520" s="92"/>
      <c r="W520" s="92"/>
      <c r="X520" s="92"/>
      <c r="Y520" s="92"/>
      <c r="Z520" s="92"/>
      <c r="AA520" s="92"/>
      <c r="AB520" s="92"/>
      <c r="AC520" s="92"/>
      <c r="AD520" s="92"/>
      <c r="AE520" s="92"/>
      <c r="AF520" s="92"/>
      <c r="AG520" s="92"/>
      <c r="AH520" s="92"/>
      <c r="AI520" s="92"/>
      <c r="AJ520" s="92"/>
      <c r="AK520" s="92"/>
      <c r="AL520" s="92"/>
      <c r="AM520" s="92"/>
      <c r="AN520" s="92"/>
      <c r="AO520" s="92"/>
      <c r="AP520" s="92"/>
      <c r="AQ520" s="92"/>
      <c r="AR520" s="92"/>
      <c r="AS520" s="92"/>
      <c r="AT520" s="92"/>
      <c r="AU520" s="92"/>
      <c r="AV520" s="92"/>
      <c r="AW520" s="92"/>
      <c r="AX520" s="92"/>
      <c r="AY520" s="92"/>
      <c r="AZ520" s="92"/>
      <c r="BA520" s="92"/>
      <c r="BB520" s="92"/>
      <c r="BC520" s="92"/>
      <c r="BD520" s="92"/>
      <c r="BE520" s="92"/>
      <c r="BF520" s="92"/>
      <c r="BG520" s="92"/>
      <c r="BH520" s="92"/>
      <c r="BI520" s="92"/>
    </row>
    <row r="521" ht="9.75" customHeight="1">
      <c r="A521" s="92"/>
      <c r="B521" s="92"/>
      <c r="C521" s="92"/>
      <c r="D521" s="92"/>
      <c r="E521" s="92"/>
      <c r="F521" s="92"/>
      <c r="G521" s="92"/>
      <c r="H521" s="92"/>
      <c r="I521" s="92"/>
      <c r="J521" s="92"/>
      <c r="K521" s="92"/>
      <c r="L521" s="92"/>
      <c r="M521" s="92"/>
      <c r="N521" s="92"/>
      <c r="O521" s="92"/>
      <c r="P521" s="92"/>
      <c r="Q521" s="92"/>
      <c r="R521" s="92"/>
      <c r="S521" s="92"/>
      <c r="T521" s="92"/>
      <c r="U521" s="92"/>
      <c r="V521" s="92"/>
      <c r="W521" s="92"/>
      <c r="X521" s="92"/>
      <c r="Y521" s="92"/>
      <c r="Z521" s="92"/>
      <c r="AA521" s="92"/>
      <c r="AB521" s="92"/>
      <c r="AC521" s="92"/>
      <c r="AD521" s="92"/>
      <c r="AE521" s="92"/>
      <c r="AF521" s="92"/>
      <c r="AG521" s="92"/>
      <c r="AH521" s="92"/>
      <c r="AI521" s="92"/>
      <c r="AJ521" s="92"/>
      <c r="AK521" s="92"/>
      <c r="AL521" s="92"/>
      <c r="AM521" s="92"/>
      <c r="AN521" s="92"/>
      <c r="AO521" s="92"/>
      <c r="AP521" s="92"/>
      <c r="AQ521" s="92"/>
      <c r="AR521" s="92"/>
      <c r="AS521" s="92"/>
      <c r="AT521" s="92"/>
      <c r="AU521" s="92"/>
      <c r="AV521" s="92"/>
      <c r="AW521" s="92"/>
      <c r="AX521" s="92"/>
      <c r="AY521" s="92"/>
      <c r="AZ521" s="92"/>
      <c r="BA521" s="92"/>
      <c r="BB521" s="92"/>
      <c r="BC521" s="92"/>
      <c r="BD521" s="92"/>
      <c r="BE521" s="92"/>
      <c r="BF521" s="92"/>
      <c r="BG521" s="92"/>
      <c r="BH521" s="92"/>
      <c r="BI521" s="92"/>
    </row>
    <row r="522" ht="9.75" customHeight="1">
      <c r="A522" s="92"/>
      <c r="B522" s="92"/>
      <c r="C522" s="92"/>
      <c r="D522" s="92"/>
      <c r="E522" s="92"/>
      <c r="F522" s="92"/>
      <c r="G522" s="92"/>
      <c r="H522" s="92"/>
      <c r="I522" s="92"/>
      <c r="J522" s="92"/>
      <c r="K522" s="92"/>
      <c r="L522" s="92"/>
      <c r="M522" s="92"/>
      <c r="N522" s="92"/>
      <c r="O522" s="92"/>
      <c r="P522" s="92"/>
      <c r="Q522" s="92"/>
      <c r="R522" s="92"/>
      <c r="S522" s="92"/>
      <c r="T522" s="92"/>
      <c r="U522" s="92"/>
      <c r="V522" s="92"/>
      <c r="W522" s="92"/>
      <c r="X522" s="92"/>
      <c r="Y522" s="92"/>
      <c r="Z522" s="92"/>
      <c r="AA522" s="92"/>
      <c r="AB522" s="92"/>
      <c r="AC522" s="92"/>
      <c r="AD522" s="92"/>
      <c r="AE522" s="92"/>
      <c r="AF522" s="92"/>
      <c r="AG522" s="92"/>
      <c r="AH522" s="92"/>
      <c r="AI522" s="92"/>
      <c r="AJ522" s="92"/>
      <c r="AK522" s="92"/>
      <c r="AL522" s="92"/>
      <c r="AM522" s="92"/>
      <c r="AN522" s="92"/>
      <c r="AO522" s="92"/>
      <c r="AP522" s="92"/>
      <c r="AQ522" s="92"/>
      <c r="AR522" s="92"/>
      <c r="AS522" s="92"/>
      <c r="AT522" s="92"/>
      <c r="AU522" s="92"/>
      <c r="AV522" s="92"/>
      <c r="AW522" s="92"/>
      <c r="AX522" s="92"/>
      <c r="AY522" s="92"/>
      <c r="AZ522" s="92"/>
      <c r="BA522" s="92"/>
      <c r="BB522" s="92"/>
      <c r="BC522" s="92"/>
      <c r="BD522" s="92"/>
      <c r="BE522" s="92"/>
      <c r="BF522" s="92"/>
      <c r="BG522" s="92"/>
      <c r="BH522" s="92"/>
      <c r="BI522" s="92"/>
    </row>
    <row r="523" ht="9.75" customHeight="1">
      <c r="A523" s="92"/>
      <c r="B523" s="92"/>
      <c r="C523" s="92"/>
      <c r="D523" s="92"/>
      <c r="E523" s="92"/>
      <c r="F523" s="92"/>
      <c r="G523" s="92"/>
      <c r="H523" s="92"/>
      <c r="I523" s="92"/>
      <c r="J523" s="92"/>
      <c r="K523" s="92"/>
      <c r="L523" s="92"/>
      <c r="M523" s="92"/>
      <c r="N523" s="92"/>
      <c r="O523" s="92"/>
      <c r="P523" s="92"/>
      <c r="Q523" s="92"/>
      <c r="R523" s="92"/>
      <c r="S523" s="92"/>
      <c r="T523" s="92"/>
      <c r="U523" s="92"/>
      <c r="V523" s="92"/>
      <c r="W523" s="92"/>
      <c r="X523" s="92"/>
      <c r="Y523" s="92"/>
      <c r="Z523" s="92"/>
      <c r="AA523" s="92"/>
      <c r="AB523" s="92"/>
      <c r="AC523" s="92"/>
      <c r="AD523" s="92"/>
      <c r="AE523" s="92"/>
      <c r="AF523" s="92"/>
      <c r="AG523" s="92"/>
      <c r="AH523" s="92"/>
      <c r="AI523" s="92"/>
      <c r="AJ523" s="92"/>
      <c r="AK523" s="92"/>
      <c r="AL523" s="92"/>
      <c r="AM523" s="92"/>
      <c r="AN523" s="92"/>
      <c r="AO523" s="92"/>
      <c r="AP523" s="92"/>
      <c r="AQ523" s="92"/>
      <c r="AR523" s="92"/>
      <c r="AS523" s="92"/>
      <c r="AT523" s="92"/>
      <c r="AU523" s="92"/>
      <c r="AV523" s="92"/>
      <c r="AW523" s="92"/>
      <c r="AX523" s="92"/>
      <c r="AY523" s="92"/>
      <c r="AZ523" s="92"/>
      <c r="BA523" s="92"/>
      <c r="BB523" s="92"/>
      <c r="BC523" s="92"/>
      <c r="BD523" s="92"/>
      <c r="BE523" s="92"/>
      <c r="BF523" s="92"/>
      <c r="BG523" s="92"/>
      <c r="BH523" s="92"/>
      <c r="BI523" s="92"/>
    </row>
    <row r="524" ht="9.75" customHeight="1">
      <c r="A524" s="92"/>
      <c r="B524" s="92"/>
      <c r="C524" s="92"/>
      <c r="D524" s="92"/>
      <c r="E524" s="92"/>
      <c r="F524" s="92"/>
      <c r="G524" s="92"/>
      <c r="H524" s="92"/>
      <c r="I524" s="92"/>
      <c r="J524" s="92"/>
      <c r="K524" s="92"/>
      <c r="L524" s="92"/>
      <c r="M524" s="92"/>
      <c r="N524" s="92"/>
      <c r="O524" s="92"/>
      <c r="P524" s="92"/>
      <c r="Q524" s="92"/>
      <c r="R524" s="92"/>
      <c r="S524" s="92"/>
      <c r="T524" s="92"/>
      <c r="U524" s="92"/>
      <c r="V524" s="92"/>
      <c r="W524" s="92"/>
      <c r="X524" s="92"/>
      <c r="Y524" s="92"/>
      <c r="Z524" s="92"/>
      <c r="AA524" s="92"/>
      <c r="AB524" s="92"/>
      <c r="AC524" s="92"/>
      <c r="AD524" s="92"/>
      <c r="AE524" s="92"/>
      <c r="AF524" s="92"/>
      <c r="AG524" s="92"/>
      <c r="AH524" s="92"/>
      <c r="AI524" s="92"/>
      <c r="AJ524" s="92"/>
      <c r="AK524" s="92"/>
      <c r="AL524" s="92"/>
      <c r="AM524" s="92"/>
      <c r="AN524" s="92"/>
      <c r="AO524" s="92"/>
      <c r="AP524" s="92"/>
      <c r="AQ524" s="92"/>
      <c r="AR524" s="92"/>
      <c r="AS524" s="92"/>
      <c r="AT524" s="92"/>
      <c r="AU524" s="92"/>
      <c r="AV524" s="92"/>
      <c r="AW524" s="92"/>
      <c r="AX524" s="92"/>
      <c r="AY524" s="92"/>
      <c r="AZ524" s="92"/>
      <c r="BA524" s="92"/>
      <c r="BB524" s="92"/>
      <c r="BC524" s="92"/>
      <c r="BD524" s="92"/>
      <c r="BE524" s="92"/>
      <c r="BF524" s="92"/>
      <c r="BG524" s="92"/>
      <c r="BH524" s="92"/>
      <c r="BI524" s="92"/>
    </row>
    <row r="525" ht="9.75" customHeight="1">
      <c r="A525" s="92"/>
      <c r="B525" s="92"/>
      <c r="C525" s="92"/>
      <c r="D525" s="92"/>
      <c r="E525" s="92"/>
      <c r="F525" s="92"/>
      <c r="G525" s="92"/>
      <c r="H525" s="92"/>
      <c r="I525" s="92"/>
      <c r="J525" s="92"/>
      <c r="K525" s="92"/>
      <c r="L525" s="92"/>
      <c r="M525" s="92"/>
      <c r="N525" s="92"/>
      <c r="O525" s="92"/>
      <c r="P525" s="92"/>
      <c r="Q525" s="92"/>
      <c r="R525" s="92"/>
      <c r="S525" s="92"/>
      <c r="T525" s="92"/>
      <c r="U525" s="92"/>
      <c r="V525" s="92"/>
      <c r="W525" s="92"/>
      <c r="X525" s="92"/>
      <c r="Y525" s="92"/>
      <c r="Z525" s="92"/>
      <c r="AA525" s="92"/>
      <c r="AB525" s="92"/>
      <c r="AC525" s="92"/>
      <c r="AD525" s="92"/>
      <c r="AE525" s="92"/>
      <c r="AF525" s="92"/>
      <c r="AG525" s="92"/>
      <c r="AH525" s="92"/>
      <c r="AI525" s="92"/>
      <c r="AJ525" s="92"/>
      <c r="AK525" s="92"/>
      <c r="AL525" s="92"/>
      <c r="AM525" s="92"/>
      <c r="AN525" s="92"/>
      <c r="AO525" s="92"/>
      <c r="AP525" s="92"/>
      <c r="AQ525" s="92"/>
      <c r="AR525" s="92"/>
      <c r="AS525" s="92"/>
      <c r="AT525" s="92"/>
      <c r="AU525" s="92"/>
      <c r="AV525" s="92"/>
      <c r="AW525" s="92"/>
      <c r="AX525" s="92"/>
      <c r="AY525" s="92"/>
      <c r="AZ525" s="92"/>
      <c r="BA525" s="92"/>
      <c r="BB525" s="92"/>
      <c r="BC525" s="92"/>
      <c r="BD525" s="92"/>
      <c r="BE525" s="92"/>
      <c r="BF525" s="92"/>
      <c r="BG525" s="92"/>
      <c r="BH525" s="92"/>
      <c r="BI525" s="92"/>
    </row>
    <row r="526" ht="9.75" customHeight="1">
      <c r="A526" s="92"/>
      <c r="B526" s="92"/>
      <c r="C526" s="92"/>
      <c r="D526" s="92"/>
      <c r="E526" s="92"/>
      <c r="F526" s="92"/>
      <c r="G526" s="92"/>
      <c r="H526" s="92"/>
      <c r="I526" s="92"/>
      <c r="J526" s="92"/>
      <c r="K526" s="92"/>
      <c r="L526" s="92"/>
      <c r="M526" s="92"/>
      <c r="N526" s="92"/>
      <c r="O526" s="92"/>
      <c r="P526" s="92"/>
      <c r="Q526" s="92"/>
      <c r="R526" s="92"/>
      <c r="S526" s="92"/>
      <c r="T526" s="92"/>
      <c r="U526" s="92"/>
      <c r="V526" s="92"/>
      <c r="W526" s="92"/>
      <c r="X526" s="92"/>
      <c r="Y526" s="92"/>
      <c r="Z526" s="92"/>
      <c r="AA526" s="92"/>
      <c r="AB526" s="92"/>
      <c r="AC526" s="92"/>
      <c r="AD526" s="92"/>
      <c r="AE526" s="92"/>
      <c r="AF526" s="92"/>
      <c r="AG526" s="92"/>
      <c r="AH526" s="92"/>
      <c r="AI526" s="92"/>
      <c r="AJ526" s="92"/>
      <c r="AK526" s="92"/>
      <c r="AL526" s="92"/>
      <c r="AM526" s="92"/>
      <c r="AN526" s="92"/>
      <c r="AO526" s="92"/>
      <c r="AP526" s="92"/>
      <c r="AQ526" s="92"/>
      <c r="AR526" s="92"/>
      <c r="AS526" s="92"/>
      <c r="AT526" s="92"/>
      <c r="AU526" s="92"/>
      <c r="AV526" s="92"/>
      <c r="AW526" s="92"/>
      <c r="AX526" s="92"/>
      <c r="AY526" s="92"/>
      <c r="AZ526" s="92"/>
      <c r="BA526" s="92"/>
      <c r="BB526" s="92"/>
      <c r="BC526" s="92"/>
      <c r="BD526" s="92"/>
      <c r="BE526" s="92"/>
      <c r="BF526" s="92"/>
      <c r="BG526" s="92"/>
      <c r="BH526" s="92"/>
      <c r="BI526" s="92"/>
    </row>
    <row r="527" ht="9.75" customHeight="1">
      <c r="A527" s="92"/>
      <c r="B527" s="92"/>
      <c r="C527" s="92"/>
      <c r="D527" s="92"/>
      <c r="E527" s="92"/>
      <c r="F527" s="92"/>
      <c r="G527" s="92"/>
      <c r="H527" s="92"/>
      <c r="I527" s="92"/>
      <c r="J527" s="92"/>
      <c r="K527" s="92"/>
      <c r="L527" s="92"/>
      <c r="M527" s="92"/>
      <c r="N527" s="92"/>
      <c r="O527" s="92"/>
      <c r="P527" s="92"/>
      <c r="Q527" s="92"/>
      <c r="R527" s="92"/>
      <c r="S527" s="92"/>
      <c r="T527" s="92"/>
      <c r="U527" s="92"/>
      <c r="V527" s="92"/>
      <c r="W527" s="92"/>
      <c r="X527" s="92"/>
      <c r="Y527" s="92"/>
      <c r="Z527" s="92"/>
      <c r="AA527" s="92"/>
      <c r="AB527" s="92"/>
      <c r="AC527" s="92"/>
      <c r="AD527" s="92"/>
      <c r="AE527" s="92"/>
      <c r="AF527" s="92"/>
      <c r="AG527" s="92"/>
      <c r="AH527" s="92"/>
      <c r="AI527" s="92"/>
      <c r="AJ527" s="92"/>
      <c r="AK527" s="92"/>
      <c r="AL527" s="92"/>
      <c r="AM527" s="92"/>
      <c r="AN527" s="92"/>
      <c r="AO527" s="92"/>
      <c r="AP527" s="92"/>
      <c r="AQ527" s="92"/>
      <c r="AR527" s="92"/>
      <c r="AS527" s="92"/>
      <c r="AT527" s="92"/>
      <c r="AU527" s="92"/>
      <c r="AV527" s="92"/>
      <c r="AW527" s="92"/>
      <c r="AX527" s="92"/>
      <c r="AY527" s="92"/>
      <c r="AZ527" s="92"/>
      <c r="BA527" s="92"/>
      <c r="BB527" s="92"/>
      <c r="BC527" s="92"/>
      <c r="BD527" s="92"/>
      <c r="BE527" s="92"/>
      <c r="BF527" s="92"/>
      <c r="BG527" s="92"/>
      <c r="BH527" s="92"/>
      <c r="BI527" s="92"/>
    </row>
    <row r="528" ht="9.75" customHeight="1">
      <c r="A528" s="92"/>
      <c r="B528" s="92"/>
      <c r="C528" s="92"/>
      <c r="D528" s="92"/>
      <c r="E528" s="92"/>
      <c r="F528" s="92"/>
      <c r="G528" s="92"/>
      <c r="H528" s="92"/>
      <c r="I528" s="92"/>
      <c r="J528" s="92"/>
      <c r="K528" s="92"/>
      <c r="L528" s="92"/>
      <c r="M528" s="92"/>
      <c r="N528" s="92"/>
      <c r="O528" s="92"/>
      <c r="P528" s="92"/>
      <c r="Q528" s="92"/>
      <c r="R528" s="92"/>
      <c r="S528" s="92"/>
      <c r="T528" s="92"/>
      <c r="U528" s="92"/>
      <c r="V528" s="92"/>
      <c r="W528" s="92"/>
      <c r="X528" s="92"/>
      <c r="Y528" s="92"/>
      <c r="Z528" s="92"/>
      <c r="AA528" s="92"/>
      <c r="AB528" s="92"/>
      <c r="AC528" s="92"/>
      <c r="AD528" s="92"/>
      <c r="AE528" s="92"/>
      <c r="AF528" s="92"/>
      <c r="AG528" s="92"/>
      <c r="AH528" s="92"/>
      <c r="AI528" s="92"/>
      <c r="AJ528" s="92"/>
      <c r="AK528" s="92"/>
      <c r="AL528" s="92"/>
      <c r="AM528" s="92"/>
      <c r="AN528" s="92"/>
      <c r="AO528" s="92"/>
      <c r="AP528" s="92"/>
      <c r="AQ528" s="92"/>
      <c r="AR528" s="92"/>
      <c r="AS528" s="92"/>
      <c r="AT528" s="92"/>
      <c r="AU528" s="92"/>
      <c r="AV528" s="92"/>
      <c r="AW528" s="92"/>
      <c r="AX528" s="92"/>
      <c r="AY528" s="92"/>
      <c r="AZ528" s="92"/>
      <c r="BA528" s="92"/>
      <c r="BB528" s="92"/>
      <c r="BC528" s="92"/>
      <c r="BD528" s="92"/>
      <c r="BE528" s="92"/>
      <c r="BF528" s="92"/>
      <c r="BG528" s="92"/>
      <c r="BH528" s="92"/>
      <c r="BI528" s="92"/>
    </row>
    <row r="529" ht="9.75" customHeight="1">
      <c r="A529" s="92"/>
      <c r="B529" s="92"/>
      <c r="C529" s="92"/>
      <c r="D529" s="92"/>
      <c r="E529" s="92"/>
      <c r="F529" s="92"/>
      <c r="G529" s="92"/>
      <c r="H529" s="92"/>
      <c r="I529" s="92"/>
      <c r="J529" s="92"/>
      <c r="K529" s="92"/>
      <c r="L529" s="92"/>
      <c r="M529" s="92"/>
      <c r="N529" s="92"/>
      <c r="O529" s="92"/>
      <c r="P529" s="92"/>
      <c r="Q529" s="92"/>
      <c r="R529" s="92"/>
      <c r="S529" s="92"/>
      <c r="T529" s="92"/>
      <c r="U529" s="92"/>
      <c r="V529" s="92"/>
      <c r="W529" s="92"/>
      <c r="X529" s="92"/>
      <c r="Y529" s="92"/>
      <c r="Z529" s="92"/>
      <c r="AA529" s="92"/>
      <c r="AB529" s="92"/>
      <c r="AC529" s="92"/>
      <c r="AD529" s="92"/>
      <c r="AE529" s="92"/>
      <c r="AF529" s="92"/>
      <c r="AG529" s="92"/>
      <c r="AH529" s="92"/>
      <c r="AI529" s="92"/>
      <c r="AJ529" s="92"/>
      <c r="AK529" s="92"/>
      <c r="AL529" s="92"/>
      <c r="AM529" s="92"/>
      <c r="AN529" s="92"/>
      <c r="AO529" s="92"/>
      <c r="AP529" s="92"/>
      <c r="AQ529" s="92"/>
      <c r="AR529" s="92"/>
      <c r="AS529" s="92"/>
      <c r="AT529" s="92"/>
      <c r="AU529" s="92"/>
      <c r="AV529" s="92"/>
      <c r="AW529" s="92"/>
      <c r="AX529" s="92"/>
      <c r="AY529" s="92"/>
      <c r="AZ529" s="92"/>
      <c r="BA529" s="92"/>
      <c r="BB529" s="92"/>
      <c r="BC529" s="92"/>
      <c r="BD529" s="92"/>
      <c r="BE529" s="92"/>
      <c r="BF529" s="92"/>
      <c r="BG529" s="92"/>
      <c r="BH529" s="92"/>
      <c r="BI529" s="92"/>
    </row>
    <row r="530" ht="9.75" customHeight="1">
      <c r="A530" s="92"/>
      <c r="B530" s="92"/>
      <c r="C530" s="92"/>
      <c r="D530" s="92"/>
      <c r="E530" s="92"/>
      <c r="F530" s="92"/>
      <c r="G530" s="92"/>
      <c r="H530" s="92"/>
      <c r="I530" s="92"/>
      <c r="J530" s="92"/>
      <c r="K530" s="92"/>
      <c r="L530" s="92"/>
      <c r="M530" s="92"/>
      <c r="N530" s="92"/>
      <c r="O530" s="92"/>
      <c r="P530" s="92"/>
      <c r="Q530" s="92"/>
      <c r="R530" s="92"/>
      <c r="S530" s="92"/>
      <c r="T530" s="92"/>
      <c r="U530" s="92"/>
      <c r="V530" s="92"/>
      <c r="W530" s="92"/>
      <c r="X530" s="92"/>
      <c r="Y530" s="92"/>
      <c r="Z530" s="92"/>
      <c r="AA530" s="92"/>
      <c r="AB530" s="92"/>
      <c r="AC530" s="92"/>
      <c r="AD530" s="92"/>
      <c r="AE530" s="92"/>
      <c r="AF530" s="92"/>
      <c r="AG530" s="92"/>
      <c r="AH530" s="92"/>
      <c r="AI530" s="92"/>
      <c r="AJ530" s="92"/>
      <c r="AK530" s="92"/>
      <c r="AL530" s="92"/>
      <c r="AM530" s="92"/>
      <c r="AN530" s="92"/>
      <c r="AO530" s="92"/>
      <c r="AP530" s="92"/>
      <c r="AQ530" s="92"/>
      <c r="AR530" s="92"/>
      <c r="AS530" s="92"/>
      <c r="AT530" s="92"/>
      <c r="AU530" s="92"/>
      <c r="AV530" s="92"/>
      <c r="AW530" s="92"/>
      <c r="AX530" s="92"/>
      <c r="AY530" s="92"/>
      <c r="AZ530" s="92"/>
      <c r="BA530" s="92"/>
      <c r="BB530" s="92"/>
      <c r="BC530" s="92"/>
      <c r="BD530" s="92"/>
      <c r="BE530" s="92"/>
      <c r="BF530" s="92"/>
      <c r="BG530" s="92"/>
      <c r="BH530" s="92"/>
      <c r="BI530" s="92"/>
    </row>
    <row r="531" ht="9.75" customHeight="1">
      <c r="A531" s="92"/>
      <c r="B531" s="92"/>
      <c r="C531" s="92"/>
      <c r="D531" s="92"/>
      <c r="E531" s="92"/>
      <c r="F531" s="92"/>
      <c r="G531" s="92"/>
      <c r="H531" s="92"/>
      <c r="I531" s="92"/>
      <c r="J531" s="92"/>
      <c r="K531" s="92"/>
      <c r="L531" s="92"/>
      <c r="M531" s="92"/>
      <c r="N531" s="92"/>
      <c r="O531" s="92"/>
      <c r="P531" s="92"/>
      <c r="Q531" s="92"/>
      <c r="R531" s="92"/>
      <c r="S531" s="92"/>
      <c r="T531" s="92"/>
      <c r="U531" s="92"/>
      <c r="V531" s="92"/>
      <c r="W531" s="92"/>
      <c r="X531" s="92"/>
      <c r="Y531" s="92"/>
      <c r="Z531" s="92"/>
      <c r="AA531" s="92"/>
      <c r="AB531" s="92"/>
      <c r="AC531" s="92"/>
      <c r="AD531" s="92"/>
      <c r="AE531" s="92"/>
      <c r="AF531" s="92"/>
      <c r="AG531" s="92"/>
      <c r="AH531" s="92"/>
      <c r="AI531" s="92"/>
      <c r="AJ531" s="92"/>
      <c r="AK531" s="92"/>
      <c r="AL531" s="92"/>
      <c r="AM531" s="92"/>
      <c r="AN531" s="92"/>
      <c r="AO531" s="92"/>
      <c r="AP531" s="92"/>
      <c r="AQ531" s="92"/>
      <c r="AR531" s="92"/>
      <c r="AS531" s="92"/>
      <c r="AT531" s="92"/>
      <c r="AU531" s="92"/>
      <c r="AV531" s="92"/>
      <c r="AW531" s="92"/>
      <c r="AX531" s="92"/>
      <c r="AY531" s="92"/>
      <c r="AZ531" s="92"/>
      <c r="BA531" s="92"/>
      <c r="BB531" s="92"/>
      <c r="BC531" s="92"/>
      <c r="BD531" s="92"/>
      <c r="BE531" s="92"/>
      <c r="BF531" s="92"/>
      <c r="BG531" s="92"/>
      <c r="BH531" s="92"/>
      <c r="BI531" s="92"/>
    </row>
    <row r="532" ht="9.75" customHeight="1">
      <c r="A532" s="92"/>
      <c r="B532" s="92"/>
      <c r="C532" s="92"/>
      <c r="D532" s="92"/>
      <c r="E532" s="92"/>
      <c r="F532" s="92"/>
      <c r="G532" s="92"/>
      <c r="H532" s="92"/>
      <c r="I532" s="92"/>
      <c r="J532" s="92"/>
      <c r="K532" s="92"/>
      <c r="L532" s="92"/>
      <c r="M532" s="92"/>
      <c r="N532" s="92"/>
      <c r="O532" s="92"/>
      <c r="P532" s="92"/>
      <c r="Q532" s="92"/>
      <c r="R532" s="92"/>
      <c r="S532" s="92"/>
      <c r="T532" s="92"/>
      <c r="U532" s="92"/>
      <c r="V532" s="92"/>
      <c r="W532" s="92"/>
      <c r="X532" s="92"/>
      <c r="Y532" s="92"/>
      <c r="Z532" s="92"/>
      <c r="AA532" s="92"/>
      <c r="AB532" s="92"/>
      <c r="AC532" s="92"/>
      <c r="AD532" s="92"/>
      <c r="AE532" s="92"/>
      <c r="AF532" s="92"/>
      <c r="AG532" s="92"/>
      <c r="AH532" s="92"/>
      <c r="AI532" s="92"/>
      <c r="AJ532" s="92"/>
      <c r="AK532" s="92"/>
      <c r="AL532" s="92"/>
      <c r="AM532" s="92"/>
      <c r="AN532" s="92"/>
      <c r="AO532" s="92"/>
      <c r="AP532" s="92"/>
      <c r="AQ532" s="92"/>
      <c r="AR532" s="92"/>
      <c r="AS532" s="92"/>
      <c r="AT532" s="92"/>
      <c r="AU532" s="92"/>
      <c r="AV532" s="92"/>
      <c r="AW532" s="92"/>
      <c r="AX532" s="92"/>
      <c r="AY532" s="92"/>
      <c r="AZ532" s="92"/>
      <c r="BA532" s="92"/>
      <c r="BB532" s="92"/>
      <c r="BC532" s="92"/>
      <c r="BD532" s="92"/>
      <c r="BE532" s="92"/>
      <c r="BF532" s="92"/>
      <c r="BG532" s="92"/>
      <c r="BH532" s="92"/>
      <c r="BI532" s="92"/>
    </row>
    <row r="533" ht="9.75" customHeight="1">
      <c r="A533" s="92"/>
      <c r="B533" s="92"/>
      <c r="C533" s="92"/>
      <c r="D533" s="92"/>
      <c r="E533" s="92"/>
      <c r="F533" s="92"/>
      <c r="G533" s="92"/>
      <c r="H533" s="92"/>
      <c r="I533" s="92"/>
      <c r="J533" s="92"/>
      <c r="K533" s="92"/>
      <c r="L533" s="92"/>
      <c r="M533" s="92"/>
      <c r="N533" s="92"/>
      <c r="O533" s="92"/>
      <c r="P533" s="92"/>
      <c r="Q533" s="92"/>
      <c r="R533" s="92"/>
      <c r="S533" s="92"/>
      <c r="T533" s="92"/>
      <c r="U533" s="92"/>
      <c r="V533" s="92"/>
      <c r="W533" s="92"/>
      <c r="X533" s="92"/>
      <c r="Y533" s="92"/>
      <c r="Z533" s="92"/>
      <c r="AA533" s="92"/>
      <c r="AB533" s="92"/>
      <c r="AC533" s="92"/>
      <c r="AD533" s="92"/>
      <c r="AE533" s="92"/>
      <c r="AF533" s="92"/>
      <c r="AG533" s="92"/>
      <c r="AH533" s="92"/>
      <c r="AI533" s="92"/>
      <c r="AJ533" s="92"/>
      <c r="AK533" s="92"/>
      <c r="AL533" s="92"/>
      <c r="AM533" s="92"/>
      <c r="AN533" s="92"/>
      <c r="AO533" s="92"/>
      <c r="AP533" s="92"/>
      <c r="AQ533" s="92"/>
      <c r="AR533" s="92"/>
      <c r="AS533" s="92"/>
      <c r="AT533" s="92"/>
      <c r="AU533" s="92"/>
      <c r="AV533" s="92"/>
      <c r="AW533" s="92"/>
      <c r="AX533" s="92"/>
      <c r="AY533" s="92"/>
      <c r="AZ533" s="92"/>
      <c r="BA533" s="92"/>
      <c r="BB533" s="92"/>
      <c r="BC533" s="92"/>
      <c r="BD533" s="92"/>
      <c r="BE533" s="92"/>
      <c r="BF533" s="92"/>
      <c r="BG533" s="92"/>
      <c r="BH533" s="92"/>
      <c r="BI533" s="92"/>
    </row>
    <row r="534" ht="9.75" customHeight="1">
      <c r="A534" s="92"/>
      <c r="B534" s="92"/>
      <c r="C534" s="92"/>
      <c r="D534" s="92"/>
      <c r="E534" s="92"/>
      <c r="F534" s="92"/>
      <c r="G534" s="92"/>
      <c r="H534" s="92"/>
      <c r="I534" s="92"/>
      <c r="J534" s="92"/>
      <c r="K534" s="92"/>
      <c r="L534" s="92"/>
      <c r="M534" s="92"/>
      <c r="N534" s="92"/>
      <c r="O534" s="92"/>
      <c r="P534" s="92"/>
      <c r="Q534" s="92"/>
      <c r="R534" s="92"/>
      <c r="S534" s="92"/>
      <c r="T534" s="92"/>
      <c r="U534" s="92"/>
      <c r="V534" s="92"/>
      <c r="W534" s="92"/>
      <c r="X534" s="92"/>
      <c r="Y534" s="92"/>
      <c r="Z534" s="92"/>
      <c r="AA534" s="92"/>
      <c r="AB534" s="92"/>
      <c r="AC534" s="92"/>
      <c r="AD534" s="92"/>
      <c r="AE534" s="92"/>
      <c r="AF534" s="92"/>
      <c r="AG534" s="92"/>
      <c r="AH534" s="92"/>
      <c r="AI534" s="92"/>
      <c r="AJ534" s="92"/>
      <c r="AK534" s="92"/>
      <c r="AL534" s="92"/>
      <c r="AM534" s="92"/>
      <c r="AN534" s="92"/>
      <c r="AO534" s="92"/>
      <c r="AP534" s="92"/>
      <c r="AQ534" s="92"/>
      <c r="AR534" s="92"/>
      <c r="AS534" s="92"/>
      <c r="AT534" s="92"/>
      <c r="AU534" s="92"/>
      <c r="AV534" s="92"/>
      <c r="AW534" s="92"/>
      <c r="AX534" s="92"/>
      <c r="AY534" s="92"/>
      <c r="AZ534" s="92"/>
      <c r="BA534" s="92"/>
      <c r="BB534" s="92"/>
      <c r="BC534" s="92"/>
      <c r="BD534" s="92"/>
      <c r="BE534" s="92"/>
      <c r="BF534" s="92"/>
      <c r="BG534" s="92"/>
      <c r="BH534" s="92"/>
      <c r="BI534" s="92"/>
    </row>
    <row r="535" ht="9.75" customHeight="1">
      <c r="A535" s="92"/>
      <c r="B535" s="92"/>
      <c r="C535" s="92"/>
      <c r="D535" s="92"/>
      <c r="E535" s="92"/>
      <c r="F535" s="92"/>
      <c r="G535" s="92"/>
      <c r="H535" s="92"/>
      <c r="I535" s="92"/>
      <c r="J535" s="92"/>
      <c r="K535" s="92"/>
      <c r="L535" s="92"/>
      <c r="M535" s="92"/>
      <c r="N535" s="92"/>
      <c r="O535" s="92"/>
      <c r="P535" s="92"/>
      <c r="Q535" s="92"/>
      <c r="R535" s="92"/>
      <c r="S535" s="92"/>
      <c r="T535" s="92"/>
      <c r="U535" s="92"/>
      <c r="V535" s="92"/>
      <c r="W535" s="92"/>
      <c r="X535" s="92"/>
      <c r="Y535" s="92"/>
      <c r="Z535" s="92"/>
      <c r="AA535" s="92"/>
      <c r="AB535" s="92"/>
      <c r="AC535" s="92"/>
      <c r="AD535" s="92"/>
      <c r="AE535" s="92"/>
      <c r="AF535" s="92"/>
      <c r="AG535" s="92"/>
      <c r="AH535" s="92"/>
      <c r="AI535" s="92"/>
      <c r="AJ535" s="92"/>
      <c r="AK535" s="92"/>
      <c r="AL535" s="92"/>
      <c r="AM535" s="92"/>
      <c r="AN535" s="92"/>
      <c r="AO535" s="92"/>
      <c r="AP535" s="92"/>
      <c r="AQ535" s="92"/>
      <c r="AR535" s="92"/>
      <c r="AS535" s="92"/>
      <c r="AT535" s="92"/>
      <c r="AU535" s="92"/>
      <c r="AV535" s="92"/>
      <c r="AW535" s="92"/>
      <c r="AX535" s="92"/>
      <c r="AY535" s="92"/>
      <c r="AZ535" s="92"/>
      <c r="BA535" s="92"/>
      <c r="BB535" s="92"/>
      <c r="BC535" s="92"/>
      <c r="BD535" s="92"/>
      <c r="BE535" s="92"/>
      <c r="BF535" s="92"/>
      <c r="BG535" s="92"/>
      <c r="BH535" s="92"/>
      <c r="BI535" s="92"/>
    </row>
    <row r="536" ht="9.75" customHeight="1">
      <c r="A536" s="92"/>
      <c r="B536" s="92"/>
      <c r="C536" s="92"/>
      <c r="D536" s="92"/>
      <c r="E536" s="92"/>
      <c r="F536" s="92"/>
      <c r="G536" s="92"/>
      <c r="H536" s="92"/>
      <c r="I536" s="92"/>
      <c r="J536" s="92"/>
      <c r="K536" s="92"/>
      <c r="L536" s="92"/>
      <c r="M536" s="92"/>
      <c r="N536" s="92"/>
      <c r="O536" s="92"/>
      <c r="P536" s="92"/>
      <c r="Q536" s="92"/>
      <c r="R536" s="92"/>
      <c r="S536" s="92"/>
      <c r="T536" s="92"/>
      <c r="U536" s="92"/>
      <c r="V536" s="92"/>
      <c r="W536" s="92"/>
      <c r="X536" s="92"/>
      <c r="Y536" s="92"/>
      <c r="Z536" s="92"/>
      <c r="AA536" s="92"/>
      <c r="AB536" s="92"/>
      <c r="AC536" s="92"/>
      <c r="AD536" s="92"/>
      <c r="AE536" s="92"/>
      <c r="AF536" s="92"/>
      <c r="AG536" s="92"/>
      <c r="AH536" s="92"/>
      <c r="AI536" s="92"/>
      <c r="AJ536" s="92"/>
      <c r="AK536" s="92"/>
      <c r="AL536" s="92"/>
      <c r="AM536" s="92"/>
      <c r="AN536" s="92"/>
      <c r="AO536" s="92"/>
      <c r="AP536" s="92"/>
      <c r="AQ536" s="92"/>
      <c r="AR536" s="92"/>
      <c r="AS536" s="92"/>
      <c r="AT536" s="92"/>
      <c r="AU536" s="92"/>
      <c r="AV536" s="92"/>
      <c r="AW536" s="92"/>
      <c r="AX536" s="92"/>
      <c r="AY536" s="92"/>
      <c r="AZ536" s="92"/>
      <c r="BA536" s="92"/>
      <c r="BB536" s="92"/>
      <c r="BC536" s="92"/>
      <c r="BD536" s="92"/>
      <c r="BE536" s="92"/>
      <c r="BF536" s="92"/>
      <c r="BG536" s="92"/>
      <c r="BH536" s="92"/>
      <c r="BI536" s="92"/>
    </row>
    <row r="537" ht="9.75" customHeight="1">
      <c r="A537" s="92"/>
      <c r="B537" s="92"/>
      <c r="C537" s="92"/>
      <c r="D537" s="92"/>
      <c r="E537" s="92"/>
      <c r="F537" s="92"/>
      <c r="G537" s="92"/>
      <c r="H537" s="92"/>
      <c r="I537" s="92"/>
      <c r="J537" s="92"/>
      <c r="K537" s="92"/>
      <c r="L537" s="92"/>
      <c r="M537" s="92"/>
      <c r="N537" s="92"/>
      <c r="O537" s="92"/>
      <c r="P537" s="92"/>
      <c r="Q537" s="92"/>
      <c r="R537" s="92"/>
      <c r="S537" s="92"/>
      <c r="T537" s="92"/>
      <c r="U537" s="92"/>
      <c r="V537" s="92"/>
      <c r="W537" s="92"/>
      <c r="X537" s="92"/>
      <c r="Y537" s="92"/>
      <c r="Z537" s="92"/>
      <c r="AA537" s="92"/>
      <c r="AB537" s="92"/>
      <c r="AC537" s="92"/>
      <c r="AD537" s="92"/>
      <c r="AE537" s="92"/>
      <c r="AF537" s="92"/>
      <c r="AG537" s="92"/>
      <c r="AH537" s="92"/>
      <c r="AI537" s="92"/>
      <c r="AJ537" s="92"/>
      <c r="AK537" s="92"/>
      <c r="AL537" s="92"/>
      <c r="AM537" s="92"/>
      <c r="AN537" s="92"/>
      <c r="AO537" s="92"/>
      <c r="AP537" s="92"/>
      <c r="AQ537" s="92"/>
      <c r="AR537" s="92"/>
      <c r="AS537" s="92"/>
      <c r="AT537" s="92"/>
      <c r="AU537" s="92"/>
      <c r="AV537" s="92"/>
      <c r="AW537" s="92"/>
      <c r="AX537" s="92"/>
      <c r="AY537" s="92"/>
      <c r="AZ537" s="92"/>
      <c r="BA537" s="92"/>
      <c r="BB537" s="92"/>
      <c r="BC537" s="92"/>
      <c r="BD537" s="92"/>
      <c r="BE537" s="92"/>
      <c r="BF537" s="92"/>
      <c r="BG537" s="92"/>
      <c r="BH537" s="92"/>
      <c r="BI537" s="92"/>
    </row>
    <row r="538" ht="9.75" customHeight="1">
      <c r="A538" s="92"/>
      <c r="B538" s="92"/>
      <c r="C538" s="92"/>
      <c r="D538" s="92"/>
      <c r="E538" s="92"/>
      <c r="F538" s="92"/>
      <c r="G538" s="92"/>
      <c r="H538" s="92"/>
      <c r="I538" s="92"/>
      <c r="J538" s="92"/>
      <c r="K538" s="92"/>
      <c r="L538" s="92"/>
      <c r="M538" s="92"/>
      <c r="N538" s="92"/>
      <c r="O538" s="92"/>
      <c r="P538" s="92"/>
      <c r="Q538" s="92"/>
      <c r="R538" s="92"/>
      <c r="S538" s="92"/>
      <c r="T538" s="92"/>
      <c r="U538" s="92"/>
      <c r="V538" s="92"/>
      <c r="W538" s="92"/>
      <c r="X538" s="92"/>
      <c r="Y538" s="92"/>
      <c r="Z538" s="92"/>
      <c r="AA538" s="92"/>
      <c r="AB538" s="92"/>
      <c r="AC538" s="92"/>
      <c r="AD538" s="92"/>
      <c r="AE538" s="92"/>
      <c r="AF538" s="92"/>
      <c r="AG538" s="92"/>
      <c r="AH538" s="92"/>
      <c r="AI538" s="92"/>
      <c r="AJ538" s="92"/>
      <c r="AK538" s="92"/>
      <c r="AL538" s="92"/>
      <c r="AM538" s="92"/>
      <c r="AN538" s="92"/>
      <c r="AO538" s="92"/>
      <c r="AP538" s="92"/>
      <c r="AQ538" s="92"/>
      <c r="AR538" s="92"/>
      <c r="AS538" s="92"/>
      <c r="AT538" s="92"/>
      <c r="AU538" s="92"/>
      <c r="AV538" s="92"/>
      <c r="AW538" s="92"/>
      <c r="AX538" s="92"/>
      <c r="AY538" s="92"/>
      <c r="AZ538" s="92"/>
      <c r="BA538" s="92"/>
      <c r="BB538" s="92"/>
      <c r="BC538" s="92"/>
      <c r="BD538" s="92"/>
      <c r="BE538" s="92"/>
      <c r="BF538" s="92"/>
      <c r="BG538" s="92"/>
      <c r="BH538" s="92"/>
      <c r="BI538" s="92"/>
    </row>
    <row r="539" ht="9.75" customHeight="1">
      <c r="A539" s="92"/>
      <c r="B539" s="92"/>
      <c r="C539" s="92"/>
      <c r="D539" s="92"/>
      <c r="E539" s="92"/>
      <c r="F539" s="92"/>
      <c r="G539" s="92"/>
      <c r="H539" s="92"/>
      <c r="I539" s="92"/>
      <c r="J539" s="92"/>
      <c r="K539" s="92"/>
      <c r="L539" s="92"/>
      <c r="M539" s="92"/>
      <c r="N539" s="92"/>
      <c r="O539" s="92"/>
      <c r="P539" s="92"/>
      <c r="Q539" s="92"/>
      <c r="R539" s="92"/>
      <c r="S539" s="92"/>
      <c r="T539" s="92"/>
      <c r="U539" s="92"/>
      <c r="V539" s="92"/>
      <c r="W539" s="92"/>
      <c r="X539" s="92"/>
      <c r="Y539" s="92"/>
      <c r="Z539" s="92"/>
      <c r="AA539" s="92"/>
      <c r="AB539" s="92"/>
      <c r="AC539" s="92"/>
      <c r="AD539" s="92"/>
      <c r="AE539" s="92"/>
      <c r="AF539" s="92"/>
      <c r="AG539" s="92"/>
      <c r="AH539" s="92"/>
      <c r="AI539" s="92"/>
      <c r="AJ539" s="92"/>
      <c r="AK539" s="92"/>
      <c r="AL539" s="92"/>
      <c r="AM539" s="92"/>
      <c r="AN539" s="92"/>
      <c r="AO539" s="92"/>
      <c r="AP539" s="92"/>
      <c r="AQ539" s="92"/>
      <c r="AR539" s="92"/>
      <c r="AS539" s="92"/>
      <c r="AT539" s="92"/>
      <c r="AU539" s="92"/>
      <c r="AV539" s="92"/>
      <c r="AW539" s="92"/>
      <c r="AX539" s="92"/>
      <c r="AY539" s="92"/>
      <c r="AZ539" s="92"/>
      <c r="BA539" s="92"/>
      <c r="BB539" s="92"/>
      <c r="BC539" s="92"/>
      <c r="BD539" s="92"/>
      <c r="BE539" s="92"/>
      <c r="BF539" s="92"/>
      <c r="BG539" s="92"/>
      <c r="BH539" s="92"/>
      <c r="BI539" s="92"/>
    </row>
    <row r="540" ht="9.75" customHeight="1">
      <c r="A540" s="92"/>
      <c r="B540" s="92"/>
      <c r="C540" s="92"/>
      <c r="D540" s="92"/>
      <c r="E540" s="92"/>
      <c r="F540" s="92"/>
      <c r="G540" s="92"/>
      <c r="H540" s="92"/>
      <c r="I540" s="92"/>
      <c r="J540" s="92"/>
      <c r="K540" s="92"/>
      <c r="L540" s="92"/>
      <c r="M540" s="92"/>
      <c r="N540" s="92"/>
      <c r="O540" s="92"/>
      <c r="P540" s="92"/>
      <c r="Q540" s="92"/>
      <c r="R540" s="92"/>
      <c r="S540" s="92"/>
      <c r="T540" s="92"/>
      <c r="U540" s="92"/>
      <c r="V540" s="92"/>
      <c r="W540" s="92"/>
      <c r="X540" s="92"/>
      <c r="Y540" s="92"/>
      <c r="Z540" s="92"/>
      <c r="AA540" s="92"/>
      <c r="AB540" s="92"/>
      <c r="AC540" s="92"/>
      <c r="AD540" s="92"/>
      <c r="AE540" s="92"/>
      <c r="AF540" s="92"/>
      <c r="AG540" s="92"/>
      <c r="AH540" s="92"/>
      <c r="AI540" s="92"/>
      <c r="AJ540" s="92"/>
      <c r="AK540" s="92"/>
      <c r="AL540" s="92"/>
      <c r="AM540" s="92"/>
      <c r="AN540" s="92"/>
      <c r="AO540" s="92"/>
      <c r="AP540" s="92"/>
      <c r="AQ540" s="92"/>
      <c r="AR540" s="92"/>
      <c r="AS540" s="92"/>
      <c r="AT540" s="92"/>
      <c r="AU540" s="92"/>
      <c r="AV540" s="92"/>
      <c r="AW540" s="92"/>
      <c r="AX540" s="92"/>
      <c r="AY540" s="92"/>
      <c r="AZ540" s="92"/>
      <c r="BA540" s="92"/>
      <c r="BB540" s="92"/>
      <c r="BC540" s="92"/>
      <c r="BD540" s="92"/>
      <c r="BE540" s="92"/>
      <c r="BF540" s="92"/>
      <c r="BG540" s="92"/>
      <c r="BH540" s="92"/>
      <c r="BI540" s="92"/>
    </row>
    <row r="541" ht="9.75" customHeight="1">
      <c r="A541" s="92"/>
      <c r="B541" s="92"/>
      <c r="C541" s="92"/>
      <c r="D541" s="92"/>
      <c r="E541" s="92"/>
      <c r="F541" s="92"/>
      <c r="G541" s="92"/>
      <c r="H541" s="92"/>
      <c r="I541" s="92"/>
      <c r="J541" s="92"/>
      <c r="K541" s="92"/>
      <c r="L541" s="92"/>
      <c r="M541" s="92"/>
      <c r="N541" s="92"/>
      <c r="O541" s="92"/>
      <c r="P541" s="92"/>
      <c r="Q541" s="92"/>
      <c r="R541" s="92"/>
      <c r="S541" s="92"/>
      <c r="T541" s="92"/>
      <c r="U541" s="92"/>
      <c r="V541" s="92"/>
      <c r="W541" s="92"/>
      <c r="X541" s="92"/>
      <c r="Y541" s="92"/>
      <c r="Z541" s="92"/>
      <c r="AA541" s="92"/>
      <c r="AB541" s="92"/>
      <c r="AC541" s="92"/>
      <c r="AD541" s="92"/>
      <c r="AE541" s="92"/>
      <c r="AF541" s="92"/>
      <c r="AG541" s="92"/>
      <c r="AH541" s="92"/>
      <c r="AI541" s="92"/>
      <c r="AJ541" s="92"/>
      <c r="AK541" s="92"/>
      <c r="AL541" s="92"/>
      <c r="AM541" s="92"/>
      <c r="AN541" s="92"/>
      <c r="AO541" s="92"/>
      <c r="AP541" s="92"/>
      <c r="AQ541" s="92"/>
      <c r="AR541" s="92"/>
      <c r="AS541" s="92"/>
      <c r="AT541" s="92"/>
      <c r="AU541" s="92"/>
      <c r="AV541" s="92"/>
      <c r="AW541" s="92"/>
      <c r="AX541" s="92"/>
      <c r="AY541" s="92"/>
      <c r="AZ541" s="92"/>
      <c r="BA541" s="92"/>
      <c r="BB541" s="92"/>
      <c r="BC541" s="92"/>
      <c r="BD541" s="92"/>
      <c r="BE541" s="92"/>
      <c r="BF541" s="92"/>
      <c r="BG541" s="92"/>
      <c r="BH541" s="92"/>
      <c r="BI541" s="92"/>
    </row>
    <row r="542" ht="9.75" customHeight="1">
      <c r="A542" s="92"/>
      <c r="B542" s="92"/>
      <c r="C542" s="92"/>
      <c r="D542" s="92"/>
      <c r="E542" s="92"/>
      <c r="F542" s="92"/>
      <c r="G542" s="92"/>
      <c r="H542" s="92"/>
      <c r="I542" s="92"/>
      <c r="J542" s="92"/>
      <c r="K542" s="92"/>
      <c r="L542" s="92"/>
      <c r="M542" s="92"/>
      <c r="N542" s="92"/>
      <c r="O542" s="92"/>
      <c r="P542" s="92"/>
      <c r="Q542" s="92"/>
      <c r="R542" s="92"/>
      <c r="S542" s="92"/>
      <c r="T542" s="92"/>
      <c r="U542" s="92"/>
      <c r="V542" s="92"/>
      <c r="W542" s="92"/>
      <c r="X542" s="92"/>
      <c r="Y542" s="92"/>
      <c r="Z542" s="92"/>
      <c r="AA542" s="92"/>
      <c r="AB542" s="92"/>
      <c r="AC542" s="92"/>
      <c r="AD542" s="92"/>
      <c r="AE542" s="92"/>
      <c r="AF542" s="92"/>
      <c r="AG542" s="92"/>
      <c r="AH542" s="92"/>
      <c r="AI542" s="92"/>
      <c r="AJ542" s="92"/>
      <c r="AK542" s="92"/>
      <c r="AL542" s="92"/>
      <c r="AM542" s="92"/>
      <c r="AN542" s="92"/>
      <c r="AO542" s="92"/>
      <c r="AP542" s="92"/>
      <c r="AQ542" s="92"/>
      <c r="AR542" s="92"/>
      <c r="AS542" s="92"/>
      <c r="AT542" s="92"/>
      <c r="AU542" s="92"/>
      <c r="AV542" s="92"/>
      <c r="AW542" s="92"/>
      <c r="AX542" s="92"/>
      <c r="AY542" s="92"/>
      <c r="AZ542" s="92"/>
      <c r="BA542" s="92"/>
      <c r="BB542" s="92"/>
      <c r="BC542" s="92"/>
      <c r="BD542" s="92"/>
      <c r="BE542" s="92"/>
      <c r="BF542" s="92"/>
      <c r="BG542" s="92"/>
      <c r="BH542" s="92"/>
      <c r="BI542" s="92"/>
    </row>
    <row r="543" ht="9.75" customHeight="1">
      <c r="A543" s="92"/>
      <c r="B543" s="92"/>
      <c r="C543" s="92"/>
      <c r="D543" s="92"/>
      <c r="E543" s="92"/>
      <c r="F543" s="92"/>
      <c r="G543" s="92"/>
      <c r="H543" s="92"/>
      <c r="I543" s="92"/>
      <c r="J543" s="92"/>
      <c r="K543" s="92"/>
      <c r="L543" s="92"/>
      <c r="M543" s="92"/>
      <c r="N543" s="92"/>
      <c r="O543" s="92"/>
      <c r="P543" s="92"/>
      <c r="Q543" s="92"/>
      <c r="R543" s="92"/>
      <c r="S543" s="92"/>
      <c r="T543" s="92"/>
      <c r="U543" s="92"/>
      <c r="V543" s="92"/>
      <c r="W543" s="92"/>
      <c r="X543" s="92"/>
      <c r="Y543" s="92"/>
      <c r="Z543" s="92"/>
      <c r="AA543" s="92"/>
      <c r="AB543" s="92"/>
      <c r="AC543" s="92"/>
      <c r="AD543" s="92"/>
      <c r="AE543" s="92"/>
      <c r="AF543" s="92"/>
      <c r="AG543" s="92"/>
      <c r="AH543" s="92"/>
      <c r="AI543" s="92"/>
      <c r="AJ543" s="92"/>
      <c r="AK543" s="92"/>
      <c r="AL543" s="92"/>
      <c r="AM543" s="92"/>
      <c r="AN543" s="92"/>
      <c r="AO543" s="92"/>
      <c r="AP543" s="92"/>
      <c r="AQ543" s="92"/>
      <c r="AR543" s="92"/>
      <c r="AS543" s="92"/>
      <c r="AT543" s="92"/>
      <c r="AU543" s="92"/>
      <c r="AV543" s="92"/>
      <c r="AW543" s="92"/>
      <c r="AX543" s="92"/>
      <c r="AY543" s="92"/>
      <c r="AZ543" s="92"/>
      <c r="BA543" s="92"/>
      <c r="BB543" s="92"/>
      <c r="BC543" s="92"/>
      <c r="BD543" s="92"/>
      <c r="BE543" s="92"/>
      <c r="BF543" s="92"/>
      <c r="BG543" s="92"/>
      <c r="BH543" s="92"/>
      <c r="BI543" s="92"/>
    </row>
    <row r="544" ht="9.75" customHeight="1">
      <c r="A544" s="92"/>
      <c r="B544" s="92"/>
      <c r="C544" s="92"/>
      <c r="D544" s="92"/>
      <c r="E544" s="92"/>
      <c r="F544" s="92"/>
      <c r="G544" s="92"/>
      <c r="H544" s="92"/>
      <c r="I544" s="92"/>
      <c r="J544" s="92"/>
      <c r="K544" s="92"/>
      <c r="L544" s="92"/>
      <c r="M544" s="92"/>
      <c r="N544" s="92"/>
      <c r="O544" s="92"/>
      <c r="P544" s="92"/>
      <c r="Q544" s="92"/>
      <c r="R544" s="92"/>
      <c r="S544" s="92"/>
      <c r="T544" s="92"/>
      <c r="U544" s="92"/>
      <c r="V544" s="92"/>
      <c r="W544" s="92"/>
      <c r="X544" s="92"/>
      <c r="Y544" s="92"/>
      <c r="Z544" s="92"/>
      <c r="AA544" s="92"/>
      <c r="AB544" s="92"/>
      <c r="AC544" s="92"/>
      <c r="AD544" s="92"/>
      <c r="AE544" s="92"/>
      <c r="AF544" s="92"/>
      <c r="AG544" s="92"/>
      <c r="AH544" s="92"/>
      <c r="AI544" s="92"/>
      <c r="AJ544" s="92"/>
      <c r="AK544" s="92"/>
      <c r="AL544" s="92"/>
      <c r="AM544" s="92"/>
      <c r="AN544" s="92"/>
      <c r="AO544" s="92"/>
      <c r="AP544" s="92"/>
      <c r="AQ544" s="92"/>
      <c r="AR544" s="92"/>
      <c r="AS544" s="92"/>
      <c r="AT544" s="92"/>
      <c r="AU544" s="92"/>
      <c r="AV544" s="92"/>
      <c r="AW544" s="92"/>
      <c r="AX544" s="92"/>
      <c r="AY544" s="92"/>
      <c r="AZ544" s="92"/>
      <c r="BA544" s="92"/>
      <c r="BB544" s="92"/>
      <c r="BC544" s="92"/>
      <c r="BD544" s="92"/>
      <c r="BE544" s="92"/>
      <c r="BF544" s="92"/>
      <c r="BG544" s="92"/>
      <c r="BH544" s="92"/>
      <c r="BI544" s="92"/>
    </row>
    <row r="545" ht="9.75" customHeight="1">
      <c r="A545" s="92"/>
      <c r="B545" s="92"/>
      <c r="C545" s="92"/>
      <c r="D545" s="92"/>
      <c r="E545" s="92"/>
      <c r="F545" s="92"/>
      <c r="G545" s="92"/>
      <c r="H545" s="92"/>
      <c r="I545" s="92"/>
      <c r="J545" s="92"/>
      <c r="K545" s="92"/>
      <c r="L545" s="92"/>
      <c r="M545" s="92"/>
      <c r="N545" s="92"/>
      <c r="O545" s="92"/>
      <c r="P545" s="92"/>
      <c r="Q545" s="92"/>
      <c r="R545" s="92"/>
      <c r="S545" s="92"/>
      <c r="T545" s="92"/>
      <c r="U545" s="92"/>
      <c r="V545" s="92"/>
      <c r="W545" s="92"/>
      <c r="X545" s="92"/>
      <c r="Y545" s="92"/>
      <c r="Z545" s="92"/>
      <c r="AA545" s="92"/>
      <c r="AB545" s="92"/>
      <c r="AC545" s="92"/>
      <c r="AD545" s="92"/>
      <c r="AE545" s="92"/>
      <c r="AF545" s="92"/>
      <c r="AG545" s="92"/>
      <c r="AH545" s="92"/>
      <c r="AI545" s="92"/>
      <c r="AJ545" s="92"/>
      <c r="AK545" s="92"/>
      <c r="AL545" s="92"/>
      <c r="AM545" s="92"/>
      <c r="AN545" s="92"/>
      <c r="AO545" s="92"/>
      <c r="AP545" s="92"/>
      <c r="AQ545" s="92"/>
      <c r="AR545" s="92"/>
      <c r="AS545" s="92"/>
      <c r="AT545" s="92"/>
      <c r="AU545" s="92"/>
      <c r="AV545" s="92"/>
      <c r="AW545" s="92"/>
      <c r="AX545" s="92"/>
      <c r="AY545" s="92"/>
      <c r="AZ545" s="92"/>
      <c r="BA545" s="92"/>
      <c r="BB545" s="92"/>
      <c r="BC545" s="92"/>
      <c r="BD545" s="92"/>
      <c r="BE545" s="92"/>
      <c r="BF545" s="92"/>
      <c r="BG545" s="92"/>
      <c r="BH545" s="92"/>
      <c r="BI545" s="92"/>
    </row>
    <row r="546" ht="9.75" customHeight="1">
      <c r="A546" s="92"/>
      <c r="B546" s="92"/>
      <c r="C546" s="92"/>
      <c r="D546" s="92"/>
      <c r="E546" s="92"/>
      <c r="F546" s="92"/>
      <c r="G546" s="92"/>
      <c r="H546" s="92"/>
      <c r="I546" s="92"/>
      <c r="J546" s="92"/>
      <c r="K546" s="92"/>
      <c r="L546" s="92"/>
      <c r="M546" s="92"/>
      <c r="N546" s="92"/>
      <c r="O546" s="92"/>
      <c r="P546" s="92"/>
      <c r="Q546" s="92"/>
      <c r="R546" s="92"/>
      <c r="S546" s="92"/>
      <c r="T546" s="92"/>
      <c r="U546" s="92"/>
      <c r="V546" s="92"/>
      <c r="W546" s="92"/>
      <c r="X546" s="92"/>
      <c r="Y546" s="92"/>
      <c r="Z546" s="92"/>
      <c r="AA546" s="92"/>
      <c r="AB546" s="92"/>
      <c r="AC546" s="92"/>
      <c r="AD546" s="92"/>
      <c r="AE546" s="92"/>
      <c r="AF546" s="92"/>
      <c r="AG546" s="92"/>
      <c r="AH546" s="92"/>
      <c r="AI546" s="92"/>
      <c r="AJ546" s="92"/>
      <c r="AK546" s="92"/>
      <c r="AL546" s="92"/>
      <c r="AM546" s="92"/>
      <c r="AN546" s="92"/>
      <c r="AO546" s="92"/>
      <c r="AP546" s="92"/>
      <c r="AQ546" s="92"/>
      <c r="AR546" s="92"/>
      <c r="AS546" s="92"/>
      <c r="AT546" s="92"/>
      <c r="AU546" s="92"/>
      <c r="AV546" s="92"/>
      <c r="AW546" s="92"/>
      <c r="AX546" s="92"/>
      <c r="AY546" s="92"/>
      <c r="AZ546" s="92"/>
      <c r="BA546" s="92"/>
      <c r="BB546" s="92"/>
      <c r="BC546" s="92"/>
      <c r="BD546" s="92"/>
      <c r="BE546" s="92"/>
      <c r="BF546" s="92"/>
      <c r="BG546" s="92"/>
      <c r="BH546" s="92"/>
      <c r="BI546" s="92"/>
    </row>
    <row r="547" ht="9.75" customHeight="1">
      <c r="A547" s="92"/>
      <c r="B547" s="92"/>
      <c r="C547" s="92"/>
      <c r="D547" s="92"/>
      <c r="E547" s="92"/>
      <c r="F547" s="92"/>
      <c r="G547" s="92"/>
      <c r="H547" s="92"/>
      <c r="I547" s="92"/>
      <c r="J547" s="92"/>
      <c r="K547" s="92"/>
      <c r="L547" s="92"/>
      <c r="M547" s="92"/>
      <c r="N547" s="92"/>
      <c r="O547" s="92"/>
      <c r="P547" s="92"/>
      <c r="Q547" s="92"/>
      <c r="R547" s="92"/>
      <c r="S547" s="92"/>
      <c r="T547" s="92"/>
      <c r="U547" s="92"/>
      <c r="V547" s="92"/>
      <c r="W547" s="92"/>
      <c r="X547" s="92"/>
      <c r="Y547" s="92"/>
      <c r="Z547" s="92"/>
      <c r="AA547" s="92"/>
      <c r="AB547" s="92"/>
      <c r="AC547" s="92"/>
      <c r="AD547" s="92"/>
      <c r="AE547" s="92"/>
      <c r="AF547" s="92"/>
      <c r="AG547" s="92"/>
      <c r="AH547" s="92"/>
      <c r="AI547" s="92"/>
      <c r="AJ547" s="92"/>
      <c r="AK547" s="92"/>
      <c r="AL547" s="92"/>
      <c r="AM547" s="92"/>
      <c r="AN547" s="92"/>
      <c r="AO547" s="92"/>
      <c r="AP547" s="92"/>
      <c r="AQ547" s="92"/>
      <c r="AR547" s="92"/>
      <c r="AS547" s="92"/>
      <c r="AT547" s="92"/>
      <c r="AU547" s="92"/>
      <c r="AV547" s="92"/>
      <c r="AW547" s="92"/>
      <c r="AX547" s="92"/>
      <c r="AY547" s="92"/>
      <c r="AZ547" s="92"/>
      <c r="BA547" s="92"/>
      <c r="BB547" s="92"/>
      <c r="BC547" s="92"/>
      <c r="BD547" s="92"/>
      <c r="BE547" s="92"/>
      <c r="BF547" s="92"/>
      <c r="BG547" s="92"/>
      <c r="BH547" s="92"/>
      <c r="BI547" s="92"/>
    </row>
    <row r="548" ht="9.75" customHeight="1">
      <c r="A548" s="92"/>
      <c r="B548" s="92"/>
      <c r="C548" s="92"/>
      <c r="D548" s="92"/>
      <c r="E548" s="92"/>
      <c r="F548" s="92"/>
      <c r="G548" s="92"/>
      <c r="H548" s="92"/>
      <c r="I548" s="92"/>
      <c r="J548" s="92"/>
      <c r="K548" s="92"/>
      <c r="L548" s="92"/>
      <c r="M548" s="92"/>
      <c r="N548" s="92"/>
      <c r="O548" s="92"/>
      <c r="P548" s="92"/>
      <c r="Q548" s="92"/>
      <c r="R548" s="92"/>
      <c r="S548" s="92"/>
      <c r="T548" s="92"/>
      <c r="U548" s="92"/>
      <c r="V548" s="92"/>
      <c r="W548" s="92"/>
      <c r="X548" s="92"/>
      <c r="Y548" s="92"/>
      <c r="Z548" s="92"/>
      <c r="AA548" s="92"/>
      <c r="AB548" s="92"/>
      <c r="AC548" s="92"/>
      <c r="AD548" s="92"/>
      <c r="AE548" s="92"/>
      <c r="AF548" s="92"/>
      <c r="AG548" s="92"/>
      <c r="AH548" s="92"/>
      <c r="AI548" s="92"/>
      <c r="AJ548" s="92"/>
      <c r="AK548" s="92"/>
      <c r="AL548" s="92"/>
      <c r="AM548" s="92"/>
      <c r="AN548" s="92"/>
      <c r="AO548" s="92"/>
      <c r="AP548" s="92"/>
      <c r="AQ548" s="92"/>
      <c r="AR548" s="92"/>
      <c r="AS548" s="92"/>
      <c r="AT548" s="92"/>
      <c r="AU548" s="92"/>
      <c r="AV548" s="92"/>
      <c r="AW548" s="92"/>
      <c r="AX548" s="92"/>
      <c r="AY548" s="92"/>
      <c r="AZ548" s="92"/>
      <c r="BA548" s="92"/>
      <c r="BB548" s="92"/>
      <c r="BC548" s="92"/>
      <c r="BD548" s="92"/>
      <c r="BE548" s="92"/>
      <c r="BF548" s="92"/>
      <c r="BG548" s="92"/>
      <c r="BH548" s="92"/>
      <c r="BI548" s="92"/>
    </row>
    <row r="549" ht="9.75" customHeight="1">
      <c r="A549" s="92"/>
      <c r="B549" s="92"/>
      <c r="C549" s="92"/>
      <c r="D549" s="92"/>
      <c r="E549" s="92"/>
      <c r="F549" s="92"/>
      <c r="G549" s="92"/>
      <c r="H549" s="92"/>
      <c r="I549" s="92"/>
      <c r="J549" s="92"/>
      <c r="K549" s="92"/>
      <c r="L549" s="92"/>
      <c r="M549" s="92"/>
      <c r="N549" s="92"/>
      <c r="O549" s="92"/>
      <c r="P549" s="92"/>
      <c r="Q549" s="92"/>
      <c r="R549" s="92"/>
      <c r="S549" s="92"/>
      <c r="T549" s="92"/>
      <c r="U549" s="92"/>
      <c r="V549" s="92"/>
      <c r="W549" s="92"/>
      <c r="X549" s="92"/>
      <c r="Y549" s="92"/>
      <c r="Z549" s="92"/>
      <c r="AA549" s="92"/>
      <c r="AB549" s="92"/>
      <c r="AC549" s="92"/>
      <c r="AD549" s="92"/>
      <c r="AE549" s="92"/>
      <c r="AF549" s="92"/>
      <c r="AG549" s="92"/>
      <c r="AH549" s="92"/>
      <c r="AI549" s="92"/>
      <c r="AJ549" s="92"/>
      <c r="AK549" s="92"/>
      <c r="AL549" s="92"/>
      <c r="AM549" s="92"/>
      <c r="AN549" s="92"/>
      <c r="AO549" s="92"/>
      <c r="AP549" s="92"/>
      <c r="AQ549" s="92"/>
      <c r="AR549" s="92"/>
      <c r="AS549" s="92"/>
      <c r="AT549" s="92"/>
      <c r="AU549" s="92"/>
      <c r="AV549" s="92"/>
      <c r="AW549" s="92"/>
      <c r="AX549" s="92"/>
      <c r="AY549" s="92"/>
      <c r="AZ549" s="92"/>
      <c r="BA549" s="92"/>
      <c r="BB549" s="92"/>
      <c r="BC549" s="92"/>
      <c r="BD549" s="92"/>
      <c r="BE549" s="92"/>
      <c r="BF549" s="92"/>
      <c r="BG549" s="92"/>
      <c r="BH549" s="92"/>
      <c r="BI549" s="92"/>
    </row>
    <row r="550" ht="9.75" customHeight="1">
      <c r="A550" s="92"/>
      <c r="B550" s="92"/>
      <c r="C550" s="92"/>
      <c r="D550" s="92"/>
      <c r="E550" s="92"/>
      <c r="F550" s="92"/>
      <c r="G550" s="92"/>
      <c r="H550" s="92"/>
      <c r="I550" s="92"/>
      <c r="J550" s="92"/>
      <c r="K550" s="92"/>
      <c r="L550" s="92"/>
      <c r="M550" s="92"/>
      <c r="N550" s="92"/>
      <c r="O550" s="92"/>
      <c r="P550" s="92"/>
      <c r="Q550" s="92"/>
      <c r="R550" s="92"/>
      <c r="S550" s="92"/>
      <c r="T550" s="92"/>
      <c r="U550" s="92"/>
      <c r="V550" s="92"/>
      <c r="W550" s="92"/>
      <c r="X550" s="92"/>
      <c r="Y550" s="92"/>
      <c r="Z550" s="92"/>
      <c r="AA550" s="92"/>
      <c r="AB550" s="92"/>
      <c r="AC550" s="92"/>
      <c r="AD550" s="92"/>
      <c r="AE550" s="92"/>
      <c r="AF550" s="92"/>
      <c r="AG550" s="92"/>
      <c r="AH550" s="92"/>
      <c r="AI550" s="92"/>
      <c r="AJ550" s="92"/>
      <c r="AK550" s="92"/>
      <c r="AL550" s="92"/>
      <c r="AM550" s="92"/>
      <c r="AN550" s="92"/>
      <c r="AO550" s="92"/>
      <c r="AP550" s="92"/>
      <c r="AQ550" s="92"/>
      <c r="AR550" s="92"/>
      <c r="AS550" s="92"/>
      <c r="AT550" s="92"/>
      <c r="AU550" s="92"/>
      <c r="AV550" s="92"/>
      <c r="AW550" s="92"/>
      <c r="AX550" s="92"/>
      <c r="AY550" s="92"/>
      <c r="AZ550" s="92"/>
      <c r="BA550" s="92"/>
      <c r="BB550" s="92"/>
      <c r="BC550" s="92"/>
      <c r="BD550" s="92"/>
      <c r="BE550" s="92"/>
      <c r="BF550" s="92"/>
      <c r="BG550" s="92"/>
      <c r="BH550" s="92"/>
      <c r="BI550" s="92"/>
    </row>
    <row r="551" ht="9.75" customHeight="1">
      <c r="A551" s="92"/>
      <c r="B551" s="92"/>
      <c r="C551" s="92"/>
      <c r="D551" s="92"/>
      <c r="E551" s="92"/>
      <c r="F551" s="92"/>
      <c r="G551" s="92"/>
      <c r="H551" s="92"/>
      <c r="I551" s="92"/>
      <c r="J551" s="92"/>
      <c r="K551" s="92"/>
      <c r="L551" s="92"/>
      <c r="M551" s="92"/>
      <c r="N551" s="92"/>
      <c r="O551" s="92"/>
      <c r="P551" s="92"/>
      <c r="Q551" s="92"/>
      <c r="R551" s="92"/>
      <c r="S551" s="92"/>
      <c r="T551" s="92"/>
      <c r="U551" s="92"/>
      <c r="V551" s="92"/>
      <c r="W551" s="92"/>
      <c r="X551" s="92"/>
      <c r="Y551" s="92"/>
      <c r="Z551" s="92"/>
      <c r="AA551" s="92"/>
      <c r="AB551" s="92"/>
      <c r="AC551" s="92"/>
      <c r="AD551" s="92"/>
      <c r="AE551" s="92"/>
      <c r="AF551" s="92"/>
      <c r="AG551" s="92"/>
      <c r="AH551" s="92"/>
      <c r="AI551" s="92"/>
      <c r="AJ551" s="92"/>
      <c r="AK551" s="92"/>
      <c r="AL551" s="92"/>
      <c r="AM551" s="92"/>
      <c r="AN551" s="92"/>
      <c r="AO551" s="92"/>
      <c r="AP551" s="92"/>
      <c r="AQ551" s="92"/>
      <c r="AR551" s="92"/>
      <c r="AS551" s="92"/>
      <c r="AT551" s="92"/>
      <c r="AU551" s="92"/>
      <c r="AV551" s="92"/>
      <c r="AW551" s="92"/>
      <c r="AX551" s="92"/>
      <c r="AY551" s="92"/>
      <c r="AZ551" s="92"/>
      <c r="BA551" s="92"/>
      <c r="BB551" s="92"/>
      <c r="BC551" s="92"/>
      <c r="BD551" s="92"/>
      <c r="BE551" s="92"/>
      <c r="BF551" s="92"/>
      <c r="BG551" s="92"/>
      <c r="BH551" s="92"/>
      <c r="BI551" s="92"/>
    </row>
    <row r="552" ht="9.75" customHeight="1">
      <c r="A552" s="92"/>
      <c r="B552" s="92"/>
      <c r="C552" s="92"/>
      <c r="D552" s="92"/>
      <c r="E552" s="92"/>
      <c r="F552" s="92"/>
      <c r="G552" s="92"/>
      <c r="H552" s="92"/>
      <c r="I552" s="92"/>
      <c r="J552" s="92"/>
      <c r="K552" s="92"/>
      <c r="L552" s="92"/>
      <c r="M552" s="92"/>
      <c r="N552" s="92"/>
      <c r="O552" s="92"/>
      <c r="P552" s="92"/>
      <c r="Q552" s="92"/>
      <c r="R552" s="92"/>
      <c r="S552" s="92"/>
      <c r="T552" s="92"/>
      <c r="U552" s="92"/>
      <c r="V552" s="92"/>
      <c r="W552" s="92"/>
      <c r="X552" s="92"/>
      <c r="Y552" s="92"/>
      <c r="Z552" s="92"/>
      <c r="AA552" s="92"/>
      <c r="AB552" s="92"/>
      <c r="AC552" s="92"/>
      <c r="AD552" s="92"/>
      <c r="AE552" s="92"/>
      <c r="AF552" s="92"/>
      <c r="AG552" s="92"/>
      <c r="AH552" s="92"/>
      <c r="AI552" s="92"/>
      <c r="AJ552" s="92"/>
      <c r="AK552" s="92"/>
      <c r="AL552" s="92"/>
      <c r="AM552" s="92"/>
      <c r="AN552" s="92"/>
      <c r="AO552" s="92"/>
      <c r="AP552" s="92"/>
      <c r="AQ552" s="92"/>
      <c r="AR552" s="92"/>
      <c r="AS552" s="92"/>
      <c r="AT552" s="92"/>
      <c r="AU552" s="92"/>
      <c r="AV552" s="92"/>
      <c r="AW552" s="92"/>
      <c r="AX552" s="92"/>
      <c r="AY552" s="92"/>
      <c r="AZ552" s="92"/>
      <c r="BA552" s="92"/>
      <c r="BB552" s="92"/>
      <c r="BC552" s="92"/>
      <c r="BD552" s="92"/>
      <c r="BE552" s="92"/>
      <c r="BF552" s="92"/>
      <c r="BG552" s="92"/>
      <c r="BH552" s="92"/>
      <c r="BI552" s="92"/>
    </row>
    <row r="553" ht="9.75" customHeight="1">
      <c r="A553" s="92"/>
      <c r="B553" s="92"/>
      <c r="C553" s="92"/>
      <c r="D553" s="92"/>
      <c r="E553" s="92"/>
      <c r="F553" s="92"/>
      <c r="G553" s="92"/>
      <c r="H553" s="92"/>
      <c r="I553" s="92"/>
      <c r="J553" s="92"/>
      <c r="K553" s="92"/>
      <c r="L553" s="92"/>
      <c r="M553" s="92"/>
      <c r="N553" s="92"/>
      <c r="O553" s="92"/>
      <c r="P553" s="92"/>
      <c r="Q553" s="92"/>
      <c r="R553" s="92"/>
      <c r="S553" s="92"/>
      <c r="T553" s="92"/>
      <c r="U553" s="92"/>
      <c r="V553" s="92"/>
      <c r="W553" s="92"/>
      <c r="X553" s="92"/>
      <c r="Y553" s="92"/>
      <c r="Z553" s="92"/>
      <c r="AA553" s="92"/>
      <c r="AB553" s="92"/>
      <c r="AC553" s="92"/>
      <c r="AD553" s="92"/>
      <c r="AE553" s="92"/>
      <c r="AF553" s="92"/>
      <c r="AG553" s="92"/>
      <c r="AH553" s="92"/>
      <c r="AI553" s="92"/>
      <c r="AJ553" s="92"/>
      <c r="AK553" s="92"/>
      <c r="AL553" s="92"/>
      <c r="AM553" s="92"/>
      <c r="AN553" s="92"/>
      <c r="AO553" s="92"/>
      <c r="AP553" s="92"/>
      <c r="AQ553" s="92"/>
      <c r="AR553" s="92"/>
      <c r="AS553" s="92"/>
      <c r="AT553" s="92"/>
      <c r="AU553" s="92"/>
      <c r="AV553" s="92"/>
      <c r="AW553" s="92"/>
      <c r="AX553" s="92"/>
      <c r="AY553" s="92"/>
      <c r="AZ553" s="92"/>
      <c r="BA553" s="92"/>
      <c r="BB553" s="92"/>
      <c r="BC553" s="92"/>
      <c r="BD553" s="92"/>
      <c r="BE553" s="92"/>
      <c r="BF553" s="92"/>
      <c r="BG553" s="92"/>
      <c r="BH553" s="92"/>
      <c r="BI553" s="92"/>
    </row>
    <row r="554" ht="9.75" customHeight="1">
      <c r="A554" s="92"/>
      <c r="B554" s="92"/>
      <c r="C554" s="92"/>
      <c r="D554" s="92"/>
      <c r="E554" s="92"/>
      <c r="F554" s="92"/>
      <c r="G554" s="92"/>
      <c r="H554" s="92"/>
      <c r="I554" s="92"/>
      <c r="J554" s="92"/>
      <c r="K554" s="92"/>
      <c r="L554" s="92"/>
      <c r="M554" s="92"/>
      <c r="N554" s="92"/>
      <c r="O554" s="92"/>
      <c r="P554" s="92"/>
      <c r="Q554" s="92"/>
      <c r="R554" s="92"/>
      <c r="S554" s="92"/>
      <c r="T554" s="92"/>
      <c r="U554" s="92"/>
      <c r="V554" s="92"/>
      <c r="W554" s="92"/>
      <c r="X554" s="92"/>
      <c r="Y554" s="92"/>
      <c r="Z554" s="92"/>
      <c r="AA554" s="92"/>
      <c r="AB554" s="92"/>
      <c r="AC554" s="92"/>
      <c r="AD554" s="92"/>
      <c r="AE554" s="92"/>
      <c r="AF554" s="92"/>
      <c r="AG554" s="92"/>
      <c r="AH554" s="92"/>
      <c r="AI554" s="92"/>
      <c r="AJ554" s="92"/>
      <c r="AK554" s="92"/>
      <c r="AL554" s="92"/>
      <c r="AM554" s="92"/>
      <c r="AN554" s="92"/>
      <c r="AO554" s="92"/>
      <c r="AP554" s="92"/>
      <c r="AQ554" s="92"/>
      <c r="AR554" s="92"/>
      <c r="AS554" s="92"/>
      <c r="AT554" s="92"/>
      <c r="AU554" s="92"/>
      <c r="AV554" s="92"/>
      <c r="AW554" s="92"/>
      <c r="AX554" s="92"/>
      <c r="AY554" s="92"/>
      <c r="AZ554" s="92"/>
      <c r="BA554" s="92"/>
      <c r="BB554" s="92"/>
      <c r="BC554" s="92"/>
      <c r="BD554" s="92"/>
      <c r="BE554" s="92"/>
      <c r="BF554" s="92"/>
      <c r="BG554" s="92"/>
      <c r="BH554" s="92"/>
      <c r="BI554" s="92"/>
    </row>
    <row r="555" ht="9.75" customHeight="1">
      <c r="A555" s="92"/>
      <c r="B555" s="92"/>
      <c r="C555" s="92"/>
      <c r="D555" s="92"/>
      <c r="E555" s="92"/>
      <c r="F555" s="92"/>
      <c r="G555" s="92"/>
      <c r="H555" s="92"/>
      <c r="I555" s="92"/>
      <c r="J555" s="92"/>
      <c r="K555" s="92"/>
      <c r="L555" s="92"/>
      <c r="M555" s="92"/>
      <c r="N555" s="92"/>
      <c r="O555" s="92"/>
      <c r="P555" s="92"/>
      <c r="Q555" s="92"/>
      <c r="R555" s="92"/>
      <c r="S555" s="92"/>
      <c r="T555" s="92"/>
      <c r="U555" s="92"/>
      <c r="V555" s="92"/>
      <c r="W555" s="92"/>
      <c r="X555" s="92"/>
      <c r="Y555" s="92"/>
      <c r="Z555" s="92"/>
      <c r="AA555" s="92"/>
      <c r="AB555" s="92"/>
      <c r="AC555" s="92"/>
      <c r="AD555" s="92"/>
      <c r="AE555" s="92"/>
      <c r="AF555" s="92"/>
      <c r="AG555" s="92"/>
      <c r="AH555" s="92"/>
      <c r="AI555" s="92"/>
      <c r="AJ555" s="92"/>
      <c r="AK555" s="92"/>
      <c r="AL555" s="92"/>
      <c r="AM555" s="92"/>
      <c r="AN555" s="92"/>
      <c r="AO555" s="92"/>
      <c r="AP555" s="92"/>
      <c r="AQ555" s="92"/>
      <c r="AR555" s="92"/>
      <c r="AS555" s="92"/>
      <c r="AT555" s="92"/>
      <c r="AU555" s="92"/>
      <c r="AV555" s="92"/>
      <c r="AW555" s="92"/>
      <c r="AX555" s="92"/>
      <c r="AY555" s="92"/>
      <c r="AZ555" s="92"/>
      <c r="BA555" s="92"/>
      <c r="BB555" s="92"/>
      <c r="BC555" s="92"/>
      <c r="BD555" s="92"/>
      <c r="BE555" s="92"/>
      <c r="BF555" s="92"/>
      <c r="BG555" s="92"/>
      <c r="BH555" s="92"/>
      <c r="BI555" s="92"/>
    </row>
    <row r="556" ht="9.75" customHeight="1">
      <c r="A556" s="92"/>
      <c r="B556" s="92"/>
      <c r="C556" s="92"/>
      <c r="D556" s="92"/>
      <c r="E556" s="92"/>
      <c r="F556" s="92"/>
      <c r="G556" s="92"/>
      <c r="H556" s="92"/>
      <c r="I556" s="92"/>
      <c r="J556" s="92"/>
      <c r="K556" s="92"/>
      <c r="L556" s="92"/>
      <c r="M556" s="92"/>
      <c r="N556" s="92"/>
      <c r="O556" s="92"/>
      <c r="P556" s="92"/>
      <c r="Q556" s="92"/>
      <c r="R556" s="92"/>
      <c r="S556" s="92"/>
      <c r="T556" s="92"/>
      <c r="U556" s="92"/>
      <c r="V556" s="92"/>
      <c r="W556" s="92"/>
      <c r="X556" s="92"/>
      <c r="Y556" s="92"/>
      <c r="Z556" s="92"/>
      <c r="AA556" s="92"/>
      <c r="AB556" s="92"/>
      <c r="AC556" s="92"/>
      <c r="AD556" s="92"/>
      <c r="AE556" s="92"/>
      <c r="AF556" s="92"/>
      <c r="AG556" s="92"/>
      <c r="AH556" s="92"/>
      <c r="AI556" s="92"/>
      <c r="AJ556" s="92"/>
      <c r="AK556" s="92"/>
      <c r="AL556" s="92"/>
      <c r="AM556" s="92"/>
      <c r="AN556" s="92"/>
      <c r="AO556" s="92"/>
      <c r="AP556" s="92"/>
      <c r="AQ556" s="92"/>
      <c r="AR556" s="92"/>
      <c r="AS556" s="92"/>
      <c r="AT556" s="92"/>
      <c r="AU556" s="92"/>
      <c r="AV556" s="92"/>
      <c r="AW556" s="92"/>
      <c r="AX556" s="92"/>
      <c r="AY556" s="92"/>
      <c r="AZ556" s="92"/>
      <c r="BA556" s="92"/>
      <c r="BB556" s="92"/>
      <c r="BC556" s="92"/>
      <c r="BD556" s="92"/>
      <c r="BE556" s="92"/>
      <c r="BF556" s="92"/>
      <c r="BG556" s="92"/>
      <c r="BH556" s="92"/>
      <c r="BI556" s="92"/>
    </row>
    <row r="557" ht="9.75" customHeight="1">
      <c r="A557" s="92"/>
      <c r="B557" s="92"/>
      <c r="C557" s="92"/>
      <c r="D557" s="92"/>
      <c r="E557" s="92"/>
      <c r="F557" s="92"/>
      <c r="G557" s="92"/>
      <c r="H557" s="92"/>
      <c r="I557" s="92"/>
      <c r="J557" s="92"/>
      <c r="K557" s="92"/>
      <c r="L557" s="92"/>
      <c r="M557" s="92"/>
      <c r="N557" s="92"/>
      <c r="O557" s="92"/>
      <c r="P557" s="92"/>
      <c r="Q557" s="92"/>
      <c r="R557" s="92"/>
      <c r="S557" s="92"/>
      <c r="T557" s="92"/>
      <c r="U557" s="92"/>
      <c r="V557" s="92"/>
      <c r="W557" s="92"/>
      <c r="X557" s="92"/>
      <c r="Y557" s="92"/>
      <c r="Z557" s="92"/>
      <c r="AA557" s="92"/>
      <c r="AB557" s="92"/>
      <c r="AC557" s="92"/>
      <c r="AD557" s="92"/>
      <c r="AE557" s="92"/>
      <c r="AF557" s="92"/>
      <c r="AG557" s="92"/>
      <c r="AH557" s="92"/>
      <c r="AI557" s="92"/>
      <c r="AJ557" s="92"/>
      <c r="AK557" s="92"/>
      <c r="AL557" s="92"/>
      <c r="AM557" s="92"/>
      <c r="AN557" s="92"/>
      <c r="AO557" s="92"/>
      <c r="AP557" s="92"/>
      <c r="AQ557" s="92"/>
      <c r="AR557" s="92"/>
      <c r="AS557" s="92"/>
      <c r="AT557" s="92"/>
      <c r="AU557" s="92"/>
      <c r="AV557" s="92"/>
      <c r="AW557" s="92"/>
      <c r="AX557" s="92"/>
      <c r="AY557" s="92"/>
      <c r="AZ557" s="92"/>
      <c r="BA557" s="92"/>
      <c r="BB557" s="92"/>
      <c r="BC557" s="92"/>
      <c r="BD557" s="92"/>
      <c r="BE557" s="92"/>
      <c r="BF557" s="92"/>
      <c r="BG557" s="92"/>
      <c r="BH557" s="92"/>
      <c r="BI557" s="92"/>
    </row>
    <row r="558" ht="9.75" customHeight="1">
      <c r="A558" s="92"/>
      <c r="B558" s="92"/>
      <c r="C558" s="92"/>
      <c r="D558" s="92"/>
      <c r="E558" s="92"/>
      <c r="F558" s="92"/>
      <c r="G558" s="92"/>
      <c r="H558" s="92"/>
      <c r="I558" s="92"/>
      <c r="J558" s="92"/>
      <c r="K558" s="92"/>
      <c r="L558" s="92"/>
      <c r="M558" s="92"/>
      <c r="N558" s="92"/>
      <c r="O558" s="92"/>
      <c r="P558" s="92"/>
      <c r="Q558" s="92"/>
      <c r="R558" s="92"/>
      <c r="S558" s="92"/>
      <c r="T558" s="92"/>
      <c r="U558" s="92"/>
      <c r="V558" s="92"/>
      <c r="W558" s="92"/>
      <c r="X558" s="92"/>
      <c r="Y558" s="92"/>
      <c r="Z558" s="92"/>
      <c r="AA558" s="92"/>
      <c r="AB558" s="92"/>
      <c r="AC558" s="92"/>
      <c r="AD558" s="92"/>
      <c r="AE558" s="92"/>
      <c r="AF558" s="92"/>
      <c r="AG558" s="92"/>
      <c r="AH558" s="92"/>
      <c r="AI558" s="92"/>
      <c r="AJ558" s="92"/>
      <c r="AK558" s="92"/>
      <c r="AL558" s="92"/>
      <c r="AM558" s="92"/>
      <c r="AN558" s="92"/>
      <c r="AO558" s="92"/>
      <c r="AP558" s="92"/>
      <c r="AQ558" s="92"/>
      <c r="AR558" s="92"/>
      <c r="AS558" s="92"/>
      <c r="AT558" s="92"/>
      <c r="AU558" s="92"/>
      <c r="AV558" s="92"/>
      <c r="AW558" s="92"/>
      <c r="AX558" s="92"/>
      <c r="AY558" s="92"/>
      <c r="AZ558" s="92"/>
      <c r="BA558" s="92"/>
      <c r="BB558" s="92"/>
      <c r="BC558" s="92"/>
      <c r="BD558" s="92"/>
      <c r="BE558" s="92"/>
      <c r="BF558" s="92"/>
      <c r="BG558" s="92"/>
      <c r="BH558" s="92"/>
      <c r="BI558" s="92"/>
    </row>
    <row r="559" ht="9.75" customHeight="1">
      <c r="A559" s="92"/>
      <c r="B559" s="92"/>
      <c r="C559" s="92"/>
      <c r="D559" s="92"/>
      <c r="E559" s="92"/>
      <c r="F559" s="92"/>
      <c r="G559" s="92"/>
      <c r="H559" s="92"/>
      <c r="I559" s="92"/>
      <c r="J559" s="92"/>
      <c r="K559" s="92"/>
      <c r="L559" s="92"/>
      <c r="M559" s="92"/>
      <c r="N559" s="92"/>
      <c r="O559" s="92"/>
      <c r="P559" s="92"/>
      <c r="Q559" s="92"/>
      <c r="R559" s="92"/>
      <c r="S559" s="92"/>
      <c r="T559" s="92"/>
      <c r="U559" s="92"/>
      <c r="V559" s="92"/>
      <c r="W559" s="92"/>
      <c r="X559" s="92"/>
      <c r="Y559" s="92"/>
      <c r="Z559" s="92"/>
      <c r="AA559" s="92"/>
      <c r="AB559" s="92"/>
      <c r="AC559" s="92"/>
      <c r="AD559" s="92"/>
      <c r="AE559" s="92"/>
      <c r="AF559" s="92"/>
      <c r="AG559" s="92"/>
      <c r="AH559" s="92"/>
      <c r="AI559" s="92"/>
      <c r="AJ559" s="92"/>
      <c r="AK559" s="92"/>
      <c r="AL559" s="92"/>
      <c r="AM559" s="92"/>
      <c r="AN559" s="92"/>
      <c r="AO559" s="92"/>
      <c r="AP559" s="92"/>
      <c r="AQ559" s="92"/>
      <c r="AR559" s="92"/>
      <c r="AS559" s="92"/>
      <c r="AT559" s="92"/>
      <c r="AU559" s="92"/>
      <c r="AV559" s="92"/>
      <c r="AW559" s="92"/>
      <c r="AX559" s="92"/>
      <c r="AY559" s="92"/>
      <c r="AZ559" s="92"/>
      <c r="BA559" s="92"/>
      <c r="BB559" s="92"/>
      <c r="BC559" s="92"/>
      <c r="BD559" s="92"/>
      <c r="BE559" s="92"/>
      <c r="BF559" s="92"/>
      <c r="BG559" s="92"/>
      <c r="BH559" s="92"/>
      <c r="BI559" s="92"/>
    </row>
    <row r="560" ht="9.75" customHeight="1">
      <c r="A560" s="92"/>
      <c r="B560" s="92"/>
      <c r="C560" s="92"/>
      <c r="D560" s="92"/>
      <c r="E560" s="92"/>
      <c r="F560" s="92"/>
      <c r="G560" s="92"/>
      <c r="H560" s="92"/>
      <c r="I560" s="92"/>
      <c r="J560" s="92"/>
      <c r="K560" s="92"/>
      <c r="L560" s="92"/>
      <c r="M560" s="92"/>
      <c r="N560" s="92"/>
      <c r="O560" s="92"/>
      <c r="P560" s="92"/>
      <c r="Q560" s="92"/>
      <c r="R560" s="92"/>
      <c r="S560" s="92"/>
      <c r="T560" s="92"/>
      <c r="U560" s="92"/>
      <c r="V560" s="92"/>
      <c r="W560" s="92"/>
      <c r="X560" s="92"/>
      <c r="Y560" s="92"/>
      <c r="Z560" s="92"/>
      <c r="AA560" s="92"/>
      <c r="AB560" s="92"/>
      <c r="AC560" s="92"/>
      <c r="AD560" s="92"/>
      <c r="AE560" s="92"/>
      <c r="AF560" s="92"/>
      <c r="AG560" s="92"/>
      <c r="AH560" s="92"/>
      <c r="AI560" s="92"/>
      <c r="AJ560" s="92"/>
      <c r="AK560" s="92"/>
      <c r="AL560" s="92"/>
      <c r="AM560" s="92"/>
      <c r="AN560" s="92"/>
      <c r="AO560" s="92"/>
      <c r="AP560" s="92"/>
      <c r="AQ560" s="92"/>
      <c r="AR560" s="92"/>
      <c r="AS560" s="92"/>
      <c r="AT560" s="92"/>
      <c r="AU560" s="92"/>
      <c r="AV560" s="92"/>
      <c r="AW560" s="92"/>
      <c r="AX560" s="92"/>
      <c r="AY560" s="92"/>
      <c r="AZ560" s="92"/>
      <c r="BA560" s="92"/>
      <c r="BB560" s="92"/>
      <c r="BC560" s="92"/>
      <c r="BD560" s="92"/>
      <c r="BE560" s="92"/>
      <c r="BF560" s="92"/>
      <c r="BG560" s="92"/>
      <c r="BH560" s="92"/>
      <c r="BI560" s="92"/>
    </row>
    <row r="561" ht="9.75" customHeight="1">
      <c r="A561" s="92"/>
      <c r="B561" s="92"/>
      <c r="C561" s="92"/>
      <c r="D561" s="92"/>
      <c r="E561" s="92"/>
      <c r="F561" s="92"/>
      <c r="G561" s="92"/>
      <c r="H561" s="92"/>
      <c r="I561" s="92"/>
      <c r="J561" s="92"/>
      <c r="K561" s="92"/>
      <c r="L561" s="92"/>
      <c r="M561" s="92"/>
      <c r="N561" s="92"/>
      <c r="O561" s="92"/>
      <c r="P561" s="92"/>
      <c r="Q561" s="92"/>
      <c r="R561" s="92"/>
      <c r="S561" s="92"/>
      <c r="T561" s="92"/>
      <c r="U561" s="92"/>
      <c r="V561" s="92"/>
      <c r="W561" s="92"/>
      <c r="X561" s="92"/>
      <c r="Y561" s="92"/>
      <c r="Z561" s="92"/>
      <c r="AA561" s="92"/>
      <c r="AB561" s="92"/>
      <c r="AC561" s="92"/>
      <c r="AD561" s="92"/>
      <c r="AE561" s="92"/>
      <c r="AF561" s="92"/>
      <c r="AG561" s="92"/>
      <c r="AH561" s="92"/>
      <c r="AI561" s="92"/>
      <c r="AJ561" s="92"/>
      <c r="AK561" s="92"/>
      <c r="AL561" s="92"/>
      <c r="AM561" s="92"/>
      <c r="AN561" s="92"/>
      <c r="AO561" s="92"/>
      <c r="AP561" s="92"/>
      <c r="AQ561" s="92"/>
      <c r="AR561" s="92"/>
      <c r="AS561" s="92"/>
      <c r="AT561" s="92"/>
      <c r="AU561" s="92"/>
      <c r="AV561" s="92"/>
      <c r="AW561" s="92"/>
      <c r="AX561" s="92"/>
      <c r="AY561" s="92"/>
      <c r="AZ561" s="92"/>
      <c r="BA561" s="92"/>
      <c r="BB561" s="92"/>
      <c r="BC561" s="92"/>
      <c r="BD561" s="92"/>
      <c r="BE561" s="92"/>
      <c r="BF561" s="92"/>
      <c r="BG561" s="92"/>
      <c r="BH561" s="92"/>
      <c r="BI561" s="92"/>
    </row>
    <row r="562" ht="9.75" customHeight="1">
      <c r="A562" s="92"/>
      <c r="B562" s="92"/>
      <c r="C562" s="92"/>
      <c r="D562" s="92"/>
      <c r="E562" s="92"/>
      <c r="F562" s="92"/>
      <c r="G562" s="92"/>
      <c r="H562" s="92"/>
      <c r="I562" s="92"/>
      <c r="J562" s="92"/>
      <c r="K562" s="92"/>
      <c r="L562" s="92"/>
      <c r="M562" s="92"/>
      <c r="N562" s="92"/>
      <c r="O562" s="92"/>
      <c r="P562" s="92"/>
      <c r="Q562" s="92"/>
      <c r="R562" s="92"/>
      <c r="S562" s="92"/>
      <c r="T562" s="92"/>
      <c r="U562" s="92"/>
      <c r="V562" s="92"/>
      <c r="W562" s="92"/>
      <c r="X562" s="92"/>
      <c r="Y562" s="92"/>
      <c r="Z562" s="92"/>
      <c r="AA562" s="92"/>
      <c r="AB562" s="92"/>
      <c r="AC562" s="92"/>
      <c r="AD562" s="92"/>
      <c r="AE562" s="92"/>
      <c r="AF562" s="92"/>
      <c r="AG562" s="92"/>
      <c r="AH562" s="92"/>
      <c r="AI562" s="92"/>
      <c r="AJ562" s="92"/>
      <c r="AK562" s="92"/>
      <c r="AL562" s="92"/>
      <c r="AM562" s="92"/>
      <c r="AN562" s="92"/>
      <c r="AO562" s="92"/>
      <c r="AP562" s="92"/>
      <c r="AQ562" s="92"/>
      <c r="AR562" s="92"/>
      <c r="AS562" s="92"/>
      <c r="AT562" s="92"/>
      <c r="AU562" s="92"/>
      <c r="AV562" s="92"/>
      <c r="AW562" s="92"/>
      <c r="AX562" s="92"/>
      <c r="AY562" s="92"/>
      <c r="AZ562" s="92"/>
      <c r="BA562" s="92"/>
      <c r="BB562" s="92"/>
      <c r="BC562" s="92"/>
      <c r="BD562" s="92"/>
      <c r="BE562" s="92"/>
      <c r="BF562" s="92"/>
      <c r="BG562" s="92"/>
      <c r="BH562" s="92"/>
      <c r="BI562" s="92"/>
    </row>
    <row r="563" ht="9.75" customHeight="1">
      <c r="A563" s="92"/>
      <c r="B563" s="92"/>
      <c r="C563" s="92"/>
      <c r="D563" s="92"/>
      <c r="E563" s="92"/>
      <c r="F563" s="92"/>
      <c r="G563" s="92"/>
      <c r="H563" s="92"/>
      <c r="I563" s="92"/>
      <c r="J563" s="92"/>
      <c r="K563" s="92"/>
      <c r="L563" s="92"/>
      <c r="M563" s="92"/>
      <c r="N563" s="92"/>
      <c r="O563" s="92"/>
      <c r="P563" s="92"/>
      <c r="Q563" s="92"/>
      <c r="R563" s="92"/>
      <c r="S563" s="92"/>
      <c r="T563" s="92"/>
      <c r="U563" s="92"/>
      <c r="V563" s="92"/>
      <c r="W563" s="92"/>
      <c r="X563" s="92"/>
      <c r="Y563" s="92"/>
      <c r="Z563" s="92"/>
      <c r="AA563" s="92"/>
      <c r="AB563" s="92"/>
      <c r="AC563" s="92"/>
      <c r="AD563" s="92"/>
      <c r="AE563" s="92"/>
      <c r="AF563" s="92"/>
      <c r="AG563" s="92"/>
      <c r="AH563" s="92"/>
      <c r="AI563" s="92"/>
      <c r="AJ563" s="92"/>
      <c r="AK563" s="92"/>
      <c r="AL563" s="92"/>
      <c r="AM563" s="92"/>
      <c r="AN563" s="92"/>
      <c r="AO563" s="92"/>
      <c r="AP563" s="92"/>
      <c r="AQ563" s="92"/>
      <c r="AR563" s="92"/>
      <c r="AS563" s="92"/>
      <c r="AT563" s="92"/>
      <c r="AU563" s="92"/>
      <c r="AV563" s="92"/>
      <c r="AW563" s="92"/>
      <c r="AX563" s="92"/>
      <c r="AY563" s="92"/>
      <c r="AZ563" s="92"/>
      <c r="BA563" s="92"/>
      <c r="BB563" s="92"/>
      <c r="BC563" s="92"/>
      <c r="BD563" s="92"/>
      <c r="BE563" s="92"/>
      <c r="BF563" s="92"/>
      <c r="BG563" s="92"/>
      <c r="BH563" s="92"/>
      <c r="BI563" s="92"/>
    </row>
    <row r="564" ht="9.75" customHeight="1">
      <c r="A564" s="92"/>
      <c r="B564" s="92"/>
      <c r="C564" s="92"/>
      <c r="D564" s="92"/>
      <c r="E564" s="92"/>
      <c r="F564" s="92"/>
      <c r="G564" s="92"/>
      <c r="H564" s="92"/>
      <c r="I564" s="92"/>
      <c r="J564" s="92"/>
      <c r="K564" s="92"/>
      <c r="L564" s="92"/>
      <c r="M564" s="92"/>
      <c r="N564" s="92"/>
      <c r="O564" s="92"/>
      <c r="P564" s="92"/>
      <c r="Q564" s="92"/>
      <c r="R564" s="92"/>
      <c r="S564" s="92"/>
      <c r="T564" s="92"/>
      <c r="U564" s="92"/>
      <c r="V564" s="92"/>
      <c r="W564" s="92"/>
      <c r="X564" s="92"/>
      <c r="Y564" s="92"/>
      <c r="Z564" s="92"/>
      <c r="AA564" s="92"/>
      <c r="AB564" s="92"/>
      <c r="AC564" s="92"/>
      <c r="AD564" s="92"/>
      <c r="AE564" s="92"/>
      <c r="AF564" s="92"/>
      <c r="AG564" s="92"/>
      <c r="AH564" s="92"/>
      <c r="AI564" s="92"/>
      <c r="AJ564" s="92"/>
      <c r="AK564" s="92"/>
      <c r="AL564" s="92"/>
      <c r="AM564" s="92"/>
      <c r="AN564" s="92"/>
      <c r="AO564" s="92"/>
      <c r="AP564" s="92"/>
      <c r="AQ564" s="92"/>
      <c r="AR564" s="92"/>
      <c r="AS564" s="92"/>
      <c r="AT564" s="92"/>
      <c r="AU564" s="92"/>
      <c r="AV564" s="92"/>
      <c r="AW564" s="92"/>
      <c r="AX564" s="92"/>
      <c r="AY564" s="92"/>
      <c r="AZ564" s="92"/>
      <c r="BA564" s="92"/>
      <c r="BB564" s="92"/>
      <c r="BC564" s="92"/>
      <c r="BD564" s="92"/>
      <c r="BE564" s="92"/>
      <c r="BF564" s="92"/>
      <c r="BG564" s="92"/>
      <c r="BH564" s="92"/>
      <c r="BI564" s="92"/>
    </row>
    <row r="565" ht="9.75" customHeight="1">
      <c r="A565" s="92"/>
      <c r="B565" s="92"/>
      <c r="C565" s="92"/>
      <c r="D565" s="92"/>
      <c r="E565" s="92"/>
      <c r="F565" s="92"/>
      <c r="G565" s="92"/>
      <c r="H565" s="92"/>
      <c r="I565" s="92"/>
      <c r="J565" s="92"/>
      <c r="K565" s="92"/>
      <c r="L565" s="92"/>
      <c r="M565" s="92"/>
      <c r="N565" s="92"/>
      <c r="O565" s="92"/>
      <c r="P565" s="92"/>
      <c r="Q565" s="92"/>
      <c r="R565" s="92"/>
      <c r="S565" s="92"/>
      <c r="T565" s="92"/>
      <c r="U565" s="92"/>
      <c r="V565" s="92"/>
      <c r="W565" s="92"/>
      <c r="X565" s="92"/>
      <c r="Y565" s="92"/>
      <c r="Z565" s="92"/>
      <c r="AA565" s="92"/>
      <c r="AB565" s="92"/>
      <c r="AC565" s="92"/>
      <c r="AD565" s="92"/>
      <c r="AE565" s="92"/>
      <c r="AF565" s="92"/>
      <c r="AG565" s="92"/>
      <c r="AH565" s="92"/>
      <c r="AI565" s="92"/>
      <c r="AJ565" s="92"/>
      <c r="AK565" s="92"/>
      <c r="AL565" s="92"/>
      <c r="AM565" s="92"/>
      <c r="AN565" s="92"/>
      <c r="AO565" s="92"/>
      <c r="AP565" s="92"/>
      <c r="AQ565" s="92"/>
      <c r="AR565" s="92"/>
      <c r="AS565" s="92"/>
      <c r="AT565" s="92"/>
      <c r="AU565" s="92"/>
      <c r="AV565" s="92"/>
      <c r="AW565" s="92"/>
      <c r="AX565" s="92"/>
      <c r="AY565" s="92"/>
      <c r="AZ565" s="92"/>
      <c r="BA565" s="92"/>
      <c r="BB565" s="92"/>
      <c r="BC565" s="92"/>
      <c r="BD565" s="92"/>
      <c r="BE565" s="92"/>
      <c r="BF565" s="92"/>
      <c r="BG565" s="92"/>
      <c r="BH565" s="92"/>
      <c r="BI565" s="92"/>
    </row>
    <row r="566" ht="9.75" customHeight="1">
      <c r="A566" s="92"/>
      <c r="B566" s="92"/>
      <c r="C566" s="92"/>
      <c r="D566" s="92"/>
      <c r="E566" s="92"/>
      <c r="F566" s="92"/>
      <c r="G566" s="92"/>
      <c r="H566" s="92"/>
      <c r="I566" s="92"/>
      <c r="J566" s="92"/>
      <c r="K566" s="92"/>
      <c r="L566" s="92"/>
      <c r="M566" s="92"/>
      <c r="N566" s="92"/>
      <c r="O566" s="92"/>
      <c r="P566" s="92"/>
      <c r="Q566" s="92"/>
      <c r="R566" s="92"/>
      <c r="S566" s="92"/>
      <c r="T566" s="92"/>
      <c r="U566" s="92"/>
      <c r="V566" s="92"/>
      <c r="W566" s="92"/>
      <c r="X566" s="92"/>
      <c r="Y566" s="92"/>
      <c r="Z566" s="92"/>
      <c r="AA566" s="92"/>
      <c r="AB566" s="92"/>
      <c r="AC566" s="92"/>
      <c r="AD566" s="92"/>
      <c r="AE566" s="92"/>
      <c r="AF566" s="92"/>
      <c r="AG566" s="92"/>
      <c r="AH566" s="92"/>
      <c r="AI566" s="92"/>
      <c r="AJ566" s="92"/>
      <c r="AK566" s="92"/>
      <c r="AL566" s="92"/>
      <c r="AM566" s="92"/>
      <c r="AN566" s="92"/>
      <c r="AO566" s="92"/>
      <c r="AP566" s="92"/>
      <c r="AQ566" s="92"/>
      <c r="AR566" s="92"/>
      <c r="AS566" s="92"/>
      <c r="AT566" s="92"/>
      <c r="AU566" s="92"/>
      <c r="AV566" s="92"/>
      <c r="AW566" s="92"/>
      <c r="AX566" s="92"/>
      <c r="AY566" s="92"/>
      <c r="AZ566" s="92"/>
      <c r="BA566" s="92"/>
      <c r="BB566" s="92"/>
      <c r="BC566" s="92"/>
      <c r="BD566" s="92"/>
      <c r="BE566" s="92"/>
      <c r="BF566" s="92"/>
      <c r="BG566" s="92"/>
      <c r="BH566" s="92"/>
      <c r="BI566" s="92"/>
    </row>
    <row r="567" ht="9.75" customHeight="1">
      <c r="A567" s="92"/>
      <c r="B567" s="92"/>
      <c r="C567" s="92"/>
      <c r="D567" s="92"/>
      <c r="E567" s="92"/>
      <c r="F567" s="92"/>
      <c r="G567" s="92"/>
      <c r="H567" s="92"/>
      <c r="I567" s="92"/>
      <c r="J567" s="92"/>
      <c r="K567" s="92"/>
      <c r="L567" s="92"/>
      <c r="M567" s="92"/>
      <c r="N567" s="92"/>
      <c r="O567" s="92"/>
      <c r="P567" s="92"/>
      <c r="Q567" s="92"/>
      <c r="R567" s="92"/>
      <c r="S567" s="92"/>
      <c r="T567" s="92"/>
      <c r="U567" s="92"/>
      <c r="V567" s="92"/>
      <c r="W567" s="92"/>
      <c r="X567" s="92"/>
      <c r="Y567" s="92"/>
      <c r="Z567" s="92"/>
      <c r="AA567" s="92"/>
      <c r="AB567" s="92"/>
      <c r="AC567" s="92"/>
      <c r="AD567" s="92"/>
      <c r="AE567" s="92"/>
      <c r="AF567" s="92"/>
      <c r="AG567" s="92"/>
      <c r="AH567" s="92"/>
      <c r="AI567" s="92"/>
      <c r="AJ567" s="92"/>
      <c r="AK567" s="92"/>
      <c r="AL567" s="92"/>
      <c r="AM567" s="92"/>
      <c r="AN567" s="92"/>
      <c r="AO567" s="92"/>
      <c r="AP567" s="92"/>
      <c r="AQ567" s="92"/>
      <c r="AR567" s="92"/>
      <c r="AS567" s="92"/>
      <c r="AT567" s="92"/>
      <c r="AU567" s="92"/>
      <c r="AV567" s="92"/>
      <c r="AW567" s="92"/>
      <c r="AX567" s="92"/>
      <c r="AY567" s="92"/>
      <c r="AZ567" s="92"/>
      <c r="BA567" s="92"/>
      <c r="BB567" s="92"/>
      <c r="BC567" s="92"/>
      <c r="BD567" s="92"/>
      <c r="BE567" s="92"/>
      <c r="BF567" s="92"/>
      <c r="BG567" s="92"/>
      <c r="BH567" s="92"/>
      <c r="BI567" s="92"/>
    </row>
    <row r="568" ht="9.75" customHeight="1">
      <c r="A568" s="92"/>
      <c r="B568" s="92"/>
      <c r="C568" s="92"/>
      <c r="D568" s="92"/>
      <c r="E568" s="92"/>
      <c r="F568" s="92"/>
      <c r="G568" s="92"/>
      <c r="H568" s="92"/>
      <c r="I568" s="92"/>
      <c r="J568" s="92"/>
      <c r="K568" s="92"/>
      <c r="L568" s="92"/>
      <c r="M568" s="92"/>
      <c r="N568" s="92"/>
      <c r="O568" s="92"/>
      <c r="P568" s="92"/>
      <c r="Q568" s="92"/>
      <c r="R568" s="92"/>
      <c r="S568" s="92"/>
      <c r="T568" s="92"/>
      <c r="U568" s="92"/>
      <c r="V568" s="92"/>
      <c r="W568" s="92"/>
      <c r="X568" s="92"/>
      <c r="Y568" s="92"/>
      <c r="Z568" s="92"/>
      <c r="AA568" s="92"/>
      <c r="AB568" s="92"/>
      <c r="AC568" s="92"/>
      <c r="AD568" s="92"/>
      <c r="AE568" s="92"/>
      <c r="AF568" s="92"/>
      <c r="AG568" s="92"/>
      <c r="AH568" s="92"/>
      <c r="AI568" s="92"/>
      <c r="AJ568" s="92"/>
      <c r="AK568" s="92"/>
      <c r="AL568" s="92"/>
      <c r="AM568" s="92"/>
      <c r="AN568" s="92"/>
      <c r="AO568" s="92"/>
      <c r="AP568" s="92"/>
      <c r="AQ568" s="92"/>
      <c r="AR568" s="92"/>
      <c r="AS568" s="92"/>
      <c r="AT568" s="92"/>
      <c r="AU568" s="92"/>
      <c r="AV568" s="92"/>
      <c r="AW568" s="92"/>
      <c r="AX568" s="92"/>
      <c r="AY568" s="92"/>
      <c r="AZ568" s="92"/>
      <c r="BA568" s="92"/>
      <c r="BB568" s="92"/>
      <c r="BC568" s="92"/>
      <c r="BD568" s="92"/>
      <c r="BE568" s="92"/>
      <c r="BF568" s="92"/>
      <c r="BG568" s="92"/>
      <c r="BH568" s="92"/>
      <c r="BI568" s="92"/>
    </row>
    <row r="569" ht="9.75" customHeight="1">
      <c r="A569" s="92"/>
      <c r="B569" s="92"/>
      <c r="C569" s="92"/>
      <c r="D569" s="92"/>
      <c r="E569" s="92"/>
      <c r="F569" s="92"/>
      <c r="G569" s="92"/>
      <c r="H569" s="92"/>
      <c r="I569" s="92"/>
      <c r="J569" s="92"/>
      <c r="K569" s="92"/>
      <c r="L569" s="92"/>
      <c r="M569" s="92"/>
      <c r="N569" s="92"/>
      <c r="O569" s="92"/>
      <c r="P569" s="92"/>
      <c r="Q569" s="92"/>
      <c r="R569" s="92"/>
      <c r="S569" s="92"/>
      <c r="T569" s="92"/>
      <c r="U569" s="92"/>
      <c r="V569" s="92"/>
      <c r="W569" s="92"/>
      <c r="X569" s="92"/>
      <c r="Y569" s="92"/>
      <c r="Z569" s="92"/>
      <c r="AA569" s="92"/>
      <c r="AB569" s="92"/>
      <c r="AC569" s="92"/>
      <c r="AD569" s="92"/>
      <c r="AE569" s="92"/>
      <c r="AF569" s="92"/>
      <c r="AG569" s="92"/>
      <c r="AH569" s="92"/>
      <c r="AI569" s="92"/>
      <c r="AJ569" s="92"/>
      <c r="AK569" s="92"/>
      <c r="AL569" s="92"/>
      <c r="AM569" s="92"/>
      <c r="AN569" s="92"/>
      <c r="AO569" s="92"/>
      <c r="AP569" s="92"/>
      <c r="AQ569" s="92"/>
      <c r="AR569" s="92"/>
      <c r="AS569" s="92"/>
      <c r="AT569" s="92"/>
      <c r="AU569" s="92"/>
      <c r="AV569" s="92"/>
      <c r="AW569" s="92"/>
      <c r="AX569" s="92"/>
      <c r="AY569" s="92"/>
      <c r="AZ569" s="92"/>
      <c r="BA569" s="92"/>
      <c r="BB569" s="92"/>
      <c r="BC569" s="92"/>
      <c r="BD569" s="92"/>
      <c r="BE569" s="92"/>
      <c r="BF569" s="92"/>
      <c r="BG569" s="92"/>
      <c r="BH569" s="92"/>
      <c r="BI569" s="92"/>
    </row>
    <row r="570" ht="9.75" customHeight="1">
      <c r="A570" s="92"/>
      <c r="B570" s="92"/>
      <c r="C570" s="92"/>
      <c r="D570" s="92"/>
      <c r="E570" s="92"/>
      <c r="F570" s="92"/>
      <c r="G570" s="92"/>
      <c r="H570" s="92"/>
      <c r="I570" s="92"/>
      <c r="J570" s="92"/>
      <c r="K570" s="92"/>
      <c r="L570" s="92"/>
      <c r="M570" s="92"/>
      <c r="N570" s="92"/>
      <c r="O570" s="92"/>
      <c r="P570" s="92"/>
      <c r="Q570" s="92"/>
      <c r="R570" s="92"/>
      <c r="S570" s="92"/>
      <c r="T570" s="92"/>
      <c r="U570" s="92"/>
      <c r="V570" s="92"/>
      <c r="W570" s="92"/>
      <c r="X570" s="92"/>
      <c r="Y570" s="92"/>
      <c r="Z570" s="92"/>
      <c r="AA570" s="92"/>
      <c r="AB570" s="92"/>
      <c r="AC570" s="92"/>
      <c r="AD570" s="92"/>
      <c r="AE570" s="92"/>
      <c r="AF570" s="92"/>
      <c r="AG570" s="92"/>
      <c r="AH570" s="92"/>
      <c r="AI570" s="92"/>
      <c r="AJ570" s="92"/>
      <c r="AK570" s="92"/>
      <c r="AL570" s="92"/>
      <c r="AM570" s="92"/>
      <c r="AN570" s="92"/>
      <c r="AO570" s="92"/>
      <c r="AP570" s="92"/>
      <c r="AQ570" s="92"/>
      <c r="AR570" s="92"/>
      <c r="AS570" s="92"/>
      <c r="AT570" s="92"/>
      <c r="AU570" s="92"/>
      <c r="AV570" s="92"/>
      <c r="AW570" s="92"/>
      <c r="AX570" s="92"/>
      <c r="AY570" s="92"/>
      <c r="AZ570" s="92"/>
      <c r="BA570" s="92"/>
      <c r="BB570" s="92"/>
      <c r="BC570" s="92"/>
      <c r="BD570" s="92"/>
      <c r="BE570" s="92"/>
      <c r="BF570" s="92"/>
      <c r="BG570" s="92"/>
      <c r="BH570" s="92"/>
      <c r="BI570" s="92"/>
    </row>
    <row r="571" ht="9.75" customHeight="1">
      <c r="A571" s="92"/>
      <c r="B571" s="92"/>
      <c r="C571" s="92"/>
      <c r="D571" s="92"/>
      <c r="E571" s="92"/>
      <c r="F571" s="92"/>
      <c r="G571" s="92"/>
      <c r="H571" s="92"/>
      <c r="I571" s="92"/>
      <c r="J571" s="92"/>
      <c r="K571" s="92"/>
      <c r="L571" s="92"/>
      <c r="M571" s="92"/>
      <c r="N571" s="92"/>
      <c r="O571" s="92"/>
      <c r="P571" s="92"/>
      <c r="Q571" s="92"/>
      <c r="R571" s="92"/>
      <c r="S571" s="92"/>
      <c r="T571" s="92"/>
      <c r="U571" s="92"/>
      <c r="V571" s="92"/>
      <c r="W571" s="92"/>
      <c r="X571" s="92"/>
      <c r="Y571" s="92"/>
      <c r="Z571" s="92"/>
      <c r="AA571" s="92"/>
      <c r="AB571" s="92"/>
      <c r="AC571" s="92"/>
      <c r="AD571" s="92"/>
      <c r="AE571" s="92"/>
      <c r="AF571" s="92"/>
      <c r="AG571" s="92"/>
      <c r="AH571" s="92"/>
      <c r="AI571" s="92"/>
      <c r="AJ571" s="92"/>
      <c r="AK571" s="92"/>
      <c r="AL571" s="92"/>
      <c r="AM571" s="92"/>
      <c r="AN571" s="92"/>
      <c r="AO571" s="92"/>
      <c r="AP571" s="92"/>
      <c r="AQ571" s="92"/>
      <c r="AR571" s="92"/>
      <c r="AS571" s="92"/>
      <c r="AT571" s="92"/>
      <c r="AU571" s="92"/>
      <c r="AV571" s="92"/>
      <c r="AW571" s="92"/>
      <c r="AX571" s="92"/>
      <c r="AY571" s="92"/>
      <c r="AZ571" s="92"/>
      <c r="BA571" s="92"/>
      <c r="BB571" s="92"/>
      <c r="BC571" s="92"/>
      <c r="BD571" s="92"/>
      <c r="BE571" s="92"/>
      <c r="BF571" s="92"/>
      <c r="BG571" s="92"/>
      <c r="BH571" s="92"/>
      <c r="BI571" s="92"/>
    </row>
    <row r="572" ht="9.75" customHeight="1">
      <c r="A572" s="92"/>
      <c r="B572" s="92"/>
      <c r="C572" s="92"/>
      <c r="D572" s="92"/>
      <c r="E572" s="92"/>
      <c r="F572" s="92"/>
      <c r="G572" s="92"/>
      <c r="H572" s="92"/>
      <c r="I572" s="92"/>
      <c r="J572" s="92"/>
      <c r="K572" s="92"/>
      <c r="L572" s="92"/>
      <c r="M572" s="92"/>
      <c r="N572" s="92"/>
      <c r="O572" s="92"/>
      <c r="P572" s="92"/>
      <c r="Q572" s="92"/>
      <c r="R572" s="92"/>
      <c r="S572" s="92"/>
      <c r="T572" s="92"/>
      <c r="U572" s="92"/>
      <c r="V572" s="92"/>
      <c r="W572" s="92"/>
      <c r="X572" s="92"/>
      <c r="Y572" s="92"/>
      <c r="Z572" s="92"/>
      <c r="AA572" s="92"/>
      <c r="AB572" s="92"/>
      <c r="AC572" s="92"/>
      <c r="AD572" s="92"/>
      <c r="AE572" s="92"/>
      <c r="AF572" s="92"/>
      <c r="AG572" s="92"/>
      <c r="AH572" s="92"/>
      <c r="AI572" s="92"/>
      <c r="AJ572" s="92"/>
      <c r="AK572" s="92"/>
      <c r="AL572" s="92"/>
      <c r="AM572" s="92"/>
      <c r="AN572" s="92"/>
      <c r="AO572" s="92"/>
      <c r="AP572" s="92"/>
      <c r="AQ572" s="92"/>
      <c r="AR572" s="92"/>
      <c r="AS572" s="92"/>
      <c r="AT572" s="92"/>
      <c r="AU572" s="92"/>
      <c r="AV572" s="92"/>
      <c r="AW572" s="92"/>
      <c r="AX572" s="92"/>
      <c r="AY572" s="92"/>
      <c r="AZ572" s="92"/>
      <c r="BA572" s="92"/>
      <c r="BB572" s="92"/>
      <c r="BC572" s="92"/>
      <c r="BD572" s="92"/>
      <c r="BE572" s="92"/>
      <c r="BF572" s="92"/>
      <c r="BG572" s="92"/>
      <c r="BH572" s="92"/>
      <c r="BI572" s="92"/>
    </row>
    <row r="573" ht="9.75" customHeight="1">
      <c r="A573" s="92"/>
      <c r="B573" s="92"/>
      <c r="C573" s="92"/>
      <c r="D573" s="92"/>
      <c r="E573" s="92"/>
      <c r="F573" s="92"/>
      <c r="G573" s="92"/>
      <c r="H573" s="92"/>
      <c r="I573" s="92"/>
      <c r="J573" s="92"/>
      <c r="K573" s="92"/>
      <c r="L573" s="92"/>
      <c r="M573" s="92"/>
      <c r="N573" s="92"/>
      <c r="O573" s="92"/>
      <c r="P573" s="92"/>
      <c r="Q573" s="92"/>
      <c r="R573" s="92"/>
      <c r="S573" s="92"/>
      <c r="T573" s="92"/>
      <c r="U573" s="92"/>
      <c r="V573" s="92"/>
      <c r="W573" s="92"/>
      <c r="X573" s="92"/>
      <c r="Y573" s="92"/>
      <c r="Z573" s="92"/>
      <c r="AA573" s="92"/>
      <c r="AB573" s="92"/>
      <c r="AC573" s="92"/>
      <c r="AD573" s="92"/>
      <c r="AE573" s="92"/>
      <c r="AF573" s="92"/>
      <c r="AG573" s="92"/>
      <c r="AH573" s="92"/>
      <c r="AI573" s="92"/>
      <c r="AJ573" s="92"/>
      <c r="AK573" s="92"/>
      <c r="AL573" s="92"/>
      <c r="AM573" s="92"/>
      <c r="AN573" s="92"/>
      <c r="AO573" s="92"/>
      <c r="AP573" s="92"/>
      <c r="AQ573" s="92"/>
      <c r="AR573" s="92"/>
      <c r="AS573" s="92"/>
      <c r="AT573" s="92"/>
      <c r="AU573" s="92"/>
      <c r="AV573" s="92"/>
      <c r="AW573" s="92"/>
      <c r="AX573" s="92"/>
      <c r="AY573" s="92"/>
      <c r="AZ573" s="92"/>
      <c r="BA573" s="92"/>
      <c r="BB573" s="92"/>
      <c r="BC573" s="92"/>
      <c r="BD573" s="92"/>
      <c r="BE573" s="92"/>
      <c r="BF573" s="92"/>
      <c r="BG573" s="92"/>
      <c r="BH573" s="92"/>
      <c r="BI573" s="92"/>
    </row>
    <row r="574" ht="9.75" customHeight="1">
      <c r="A574" s="92"/>
      <c r="B574" s="92"/>
      <c r="C574" s="92"/>
      <c r="D574" s="92"/>
      <c r="E574" s="92"/>
      <c r="F574" s="92"/>
      <c r="G574" s="92"/>
      <c r="H574" s="92"/>
      <c r="I574" s="92"/>
      <c r="J574" s="92"/>
      <c r="K574" s="92"/>
      <c r="L574" s="92"/>
      <c r="M574" s="92"/>
      <c r="N574" s="92"/>
      <c r="O574" s="92"/>
      <c r="P574" s="92"/>
      <c r="Q574" s="92"/>
      <c r="R574" s="92"/>
      <c r="S574" s="92"/>
      <c r="T574" s="92"/>
      <c r="U574" s="92"/>
      <c r="V574" s="92"/>
      <c r="W574" s="92"/>
      <c r="X574" s="92"/>
      <c r="Y574" s="92"/>
      <c r="Z574" s="92"/>
      <c r="AA574" s="92"/>
      <c r="AB574" s="92"/>
      <c r="AC574" s="92"/>
      <c r="AD574" s="92"/>
      <c r="AE574" s="92"/>
      <c r="AF574" s="92"/>
      <c r="AG574" s="92"/>
      <c r="AH574" s="92"/>
      <c r="AI574" s="92"/>
      <c r="AJ574" s="92"/>
      <c r="AK574" s="92"/>
      <c r="AL574" s="92"/>
      <c r="AM574" s="92"/>
      <c r="AN574" s="92"/>
      <c r="AO574" s="92"/>
      <c r="AP574" s="92"/>
      <c r="AQ574" s="92"/>
      <c r="AR574" s="92"/>
      <c r="AS574" s="92"/>
      <c r="AT574" s="92"/>
      <c r="AU574" s="92"/>
      <c r="AV574" s="92"/>
      <c r="AW574" s="92"/>
      <c r="AX574" s="92"/>
      <c r="AY574" s="92"/>
      <c r="AZ574" s="92"/>
      <c r="BA574" s="92"/>
      <c r="BB574" s="92"/>
      <c r="BC574" s="92"/>
      <c r="BD574" s="92"/>
      <c r="BE574" s="92"/>
      <c r="BF574" s="92"/>
      <c r="BG574" s="92"/>
      <c r="BH574" s="92"/>
      <c r="BI574" s="92"/>
    </row>
    <row r="575" ht="9.75" customHeight="1">
      <c r="A575" s="92"/>
      <c r="B575" s="92"/>
      <c r="C575" s="92"/>
      <c r="D575" s="92"/>
      <c r="E575" s="92"/>
      <c r="F575" s="92"/>
      <c r="G575" s="92"/>
      <c r="H575" s="92"/>
      <c r="I575" s="92"/>
      <c r="J575" s="92"/>
      <c r="K575" s="92"/>
      <c r="L575" s="92"/>
      <c r="M575" s="92"/>
      <c r="N575" s="92"/>
      <c r="O575" s="92"/>
      <c r="P575" s="92"/>
      <c r="Q575" s="92"/>
      <c r="R575" s="92"/>
      <c r="S575" s="92"/>
      <c r="T575" s="92"/>
      <c r="U575" s="92"/>
      <c r="V575" s="92"/>
      <c r="W575" s="92"/>
      <c r="X575" s="92"/>
      <c r="Y575" s="92"/>
      <c r="Z575" s="92"/>
      <c r="AA575" s="92"/>
      <c r="AB575" s="92"/>
      <c r="AC575" s="92"/>
      <c r="AD575" s="92"/>
      <c r="AE575" s="92"/>
      <c r="AF575" s="92"/>
      <c r="AG575" s="92"/>
      <c r="AH575" s="92"/>
      <c r="AI575" s="92"/>
      <c r="AJ575" s="92"/>
      <c r="AK575" s="92"/>
      <c r="AL575" s="92"/>
      <c r="AM575" s="92"/>
      <c r="AN575" s="92"/>
      <c r="AO575" s="92"/>
      <c r="AP575" s="92"/>
      <c r="AQ575" s="92"/>
      <c r="AR575" s="92"/>
      <c r="AS575" s="92"/>
      <c r="AT575" s="92"/>
      <c r="AU575" s="92"/>
      <c r="AV575" s="92"/>
      <c r="AW575" s="92"/>
      <c r="AX575" s="92"/>
      <c r="AY575" s="92"/>
      <c r="AZ575" s="92"/>
      <c r="BA575" s="92"/>
      <c r="BB575" s="92"/>
      <c r="BC575" s="92"/>
      <c r="BD575" s="92"/>
      <c r="BE575" s="92"/>
      <c r="BF575" s="92"/>
      <c r="BG575" s="92"/>
      <c r="BH575" s="92"/>
      <c r="BI575" s="92"/>
    </row>
    <row r="576" ht="9.75" customHeight="1">
      <c r="A576" s="92"/>
      <c r="B576" s="92"/>
      <c r="C576" s="92"/>
      <c r="D576" s="92"/>
      <c r="E576" s="92"/>
      <c r="F576" s="92"/>
      <c r="G576" s="92"/>
      <c r="H576" s="92"/>
      <c r="I576" s="92"/>
      <c r="J576" s="92"/>
      <c r="K576" s="92"/>
      <c r="L576" s="92"/>
      <c r="M576" s="92"/>
      <c r="N576" s="92"/>
      <c r="O576" s="92"/>
      <c r="P576" s="92"/>
      <c r="Q576" s="92"/>
      <c r="R576" s="92"/>
      <c r="S576" s="92"/>
      <c r="T576" s="92"/>
      <c r="U576" s="92"/>
      <c r="V576" s="92"/>
      <c r="W576" s="92"/>
      <c r="X576" s="92"/>
      <c r="Y576" s="92"/>
      <c r="Z576" s="92"/>
      <c r="AA576" s="92"/>
      <c r="AB576" s="92"/>
      <c r="AC576" s="92"/>
      <c r="AD576" s="92"/>
      <c r="AE576" s="92"/>
      <c r="AF576" s="92"/>
      <c r="AG576" s="92"/>
      <c r="AH576" s="92"/>
      <c r="AI576" s="92"/>
      <c r="AJ576" s="92"/>
      <c r="AK576" s="92"/>
      <c r="AL576" s="92"/>
      <c r="AM576" s="92"/>
      <c r="AN576" s="92"/>
      <c r="AO576" s="92"/>
      <c r="AP576" s="92"/>
      <c r="AQ576" s="92"/>
      <c r="AR576" s="92"/>
      <c r="AS576" s="92"/>
      <c r="AT576" s="92"/>
      <c r="AU576" s="92"/>
      <c r="AV576" s="92"/>
      <c r="AW576" s="92"/>
      <c r="AX576" s="92"/>
      <c r="AY576" s="92"/>
      <c r="AZ576" s="92"/>
      <c r="BA576" s="92"/>
      <c r="BB576" s="92"/>
      <c r="BC576" s="92"/>
      <c r="BD576" s="92"/>
      <c r="BE576" s="92"/>
      <c r="BF576" s="92"/>
      <c r="BG576" s="92"/>
      <c r="BH576" s="92"/>
      <c r="BI576" s="92"/>
    </row>
    <row r="577" ht="9.75" customHeight="1">
      <c r="A577" s="92"/>
      <c r="B577" s="92"/>
      <c r="C577" s="92"/>
      <c r="D577" s="92"/>
      <c r="E577" s="92"/>
      <c r="F577" s="92"/>
      <c r="G577" s="92"/>
      <c r="H577" s="92"/>
      <c r="I577" s="92"/>
      <c r="J577" s="92"/>
      <c r="K577" s="92"/>
      <c r="L577" s="92"/>
      <c r="M577" s="92"/>
      <c r="N577" s="92"/>
      <c r="O577" s="92"/>
      <c r="P577" s="92"/>
      <c r="Q577" s="92"/>
      <c r="R577" s="92"/>
      <c r="S577" s="92"/>
      <c r="T577" s="92"/>
      <c r="U577" s="92"/>
      <c r="V577" s="92"/>
      <c r="W577" s="92"/>
      <c r="X577" s="92"/>
      <c r="Y577" s="92"/>
      <c r="Z577" s="92"/>
      <c r="AA577" s="92"/>
      <c r="AB577" s="92"/>
      <c r="AC577" s="92"/>
      <c r="AD577" s="92"/>
      <c r="AE577" s="92"/>
      <c r="AF577" s="92"/>
      <c r="AG577" s="92"/>
      <c r="AH577" s="92"/>
      <c r="AI577" s="92"/>
      <c r="AJ577" s="92"/>
      <c r="AK577" s="92"/>
      <c r="AL577" s="92"/>
      <c r="AM577" s="92"/>
      <c r="AN577" s="92"/>
      <c r="AO577" s="92"/>
      <c r="AP577" s="92"/>
      <c r="AQ577" s="92"/>
      <c r="AR577" s="92"/>
      <c r="AS577" s="92"/>
      <c r="AT577" s="92"/>
      <c r="AU577" s="92"/>
      <c r="AV577" s="92"/>
      <c r="AW577" s="92"/>
      <c r="AX577" s="92"/>
      <c r="AY577" s="92"/>
      <c r="AZ577" s="92"/>
      <c r="BA577" s="92"/>
      <c r="BB577" s="92"/>
      <c r="BC577" s="92"/>
      <c r="BD577" s="92"/>
      <c r="BE577" s="92"/>
      <c r="BF577" s="92"/>
      <c r="BG577" s="92"/>
      <c r="BH577" s="92"/>
      <c r="BI577" s="92"/>
    </row>
    <row r="578" ht="9.75" customHeight="1">
      <c r="A578" s="92"/>
      <c r="B578" s="92"/>
      <c r="C578" s="92"/>
      <c r="D578" s="92"/>
      <c r="E578" s="92"/>
      <c r="F578" s="92"/>
      <c r="G578" s="92"/>
      <c r="H578" s="92"/>
      <c r="I578" s="92"/>
      <c r="J578" s="92"/>
      <c r="K578" s="92"/>
      <c r="L578" s="92"/>
      <c r="M578" s="92"/>
      <c r="N578" s="92"/>
      <c r="O578" s="92"/>
      <c r="P578" s="92"/>
      <c r="Q578" s="92"/>
      <c r="R578" s="92"/>
      <c r="S578" s="92"/>
      <c r="T578" s="92"/>
      <c r="U578" s="92"/>
      <c r="V578" s="92"/>
      <c r="W578" s="92"/>
      <c r="X578" s="92"/>
      <c r="Y578" s="92"/>
      <c r="Z578" s="92"/>
      <c r="AA578" s="92"/>
      <c r="AB578" s="92"/>
      <c r="AC578" s="92"/>
      <c r="AD578" s="92"/>
      <c r="AE578" s="92"/>
      <c r="AF578" s="92"/>
      <c r="AG578" s="92"/>
      <c r="AH578" s="92"/>
      <c r="AI578" s="92"/>
      <c r="AJ578" s="92"/>
      <c r="AK578" s="92"/>
      <c r="AL578" s="92"/>
      <c r="AM578" s="92"/>
      <c r="AN578" s="92"/>
      <c r="AO578" s="92"/>
      <c r="AP578" s="92"/>
      <c r="AQ578" s="92"/>
      <c r="AR578" s="92"/>
      <c r="AS578" s="92"/>
      <c r="AT578" s="92"/>
      <c r="AU578" s="92"/>
      <c r="AV578" s="92"/>
      <c r="AW578" s="92"/>
      <c r="AX578" s="92"/>
      <c r="AY578" s="92"/>
      <c r="AZ578" s="92"/>
      <c r="BA578" s="92"/>
      <c r="BB578" s="92"/>
      <c r="BC578" s="92"/>
      <c r="BD578" s="92"/>
      <c r="BE578" s="92"/>
      <c r="BF578" s="92"/>
      <c r="BG578" s="92"/>
      <c r="BH578" s="92"/>
      <c r="BI578" s="92"/>
    </row>
    <row r="579" ht="9.75" customHeight="1">
      <c r="A579" s="92"/>
      <c r="B579" s="92"/>
      <c r="C579" s="92"/>
      <c r="D579" s="92"/>
      <c r="E579" s="92"/>
      <c r="F579" s="92"/>
      <c r="G579" s="92"/>
      <c r="H579" s="92"/>
      <c r="I579" s="92"/>
      <c r="J579" s="92"/>
      <c r="K579" s="92"/>
      <c r="L579" s="92"/>
      <c r="M579" s="92"/>
      <c r="N579" s="92"/>
      <c r="O579" s="92"/>
      <c r="P579" s="92"/>
      <c r="Q579" s="92"/>
      <c r="R579" s="92"/>
      <c r="S579" s="92"/>
      <c r="T579" s="92"/>
      <c r="U579" s="92"/>
      <c r="V579" s="92"/>
      <c r="W579" s="92"/>
      <c r="X579" s="92"/>
      <c r="Y579" s="92"/>
      <c r="Z579" s="92"/>
      <c r="AA579" s="92"/>
      <c r="AB579" s="92"/>
      <c r="AC579" s="92"/>
      <c r="AD579" s="92"/>
      <c r="AE579" s="92"/>
      <c r="AF579" s="92"/>
      <c r="AG579" s="92"/>
      <c r="AH579" s="92"/>
      <c r="AI579" s="92"/>
      <c r="AJ579" s="92"/>
      <c r="AK579" s="92"/>
      <c r="AL579" s="92"/>
      <c r="AM579" s="92"/>
      <c r="AN579" s="92"/>
      <c r="AO579" s="92"/>
      <c r="AP579" s="92"/>
      <c r="AQ579" s="92"/>
      <c r="AR579" s="92"/>
      <c r="AS579" s="92"/>
      <c r="AT579" s="92"/>
      <c r="AU579" s="92"/>
      <c r="AV579" s="92"/>
      <c r="AW579" s="92"/>
      <c r="AX579" s="92"/>
      <c r="AY579" s="92"/>
      <c r="AZ579" s="92"/>
      <c r="BA579" s="92"/>
      <c r="BB579" s="92"/>
      <c r="BC579" s="92"/>
      <c r="BD579" s="92"/>
      <c r="BE579" s="92"/>
      <c r="BF579" s="92"/>
      <c r="BG579" s="92"/>
      <c r="BH579" s="92"/>
      <c r="BI579" s="92"/>
    </row>
    <row r="580" ht="9.75" customHeight="1">
      <c r="A580" s="92"/>
      <c r="B580" s="92"/>
      <c r="C580" s="92"/>
      <c r="D580" s="92"/>
      <c r="E580" s="92"/>
      <c r="F580" s="92"/>
      <c r="G580" s="92"/>
      <c r="H580" s="92"/>
      <c r="I580" s="92"/>
      <c r="J580" s="92"/>
      <c r="K580" s="92"/>
      <c r="L580" s="92"/>
      <c r="M580" s="92"/>
      <c r="N580" s="92"/>
      <c r="O580" s="92"/>
      <c r="P580" s="92"/>
      <c r="Q580" s="92"/>
      <c r="R580" s="92"/>
      <c r="S580" s="92"/>
      <c r="T580" s="92"/>
      <c r="U580" s="92"/>
      <c r="V580" s="92"/>
      <c r="W580" s="92"/>
      <c r="X580" s="92"/>
      <c r="Y580" s="92"/>
      <c r="Z580" s="92"/>
      <c r="AA580" s="92"/>
      <c r="AB580" s="92"/>
      <c r="AC580" s="92"/>
      <c r="AD580" s="92"/>
      <c r="AE580" s="92"/>
      <c r="AF580" s="92"/>
      <c r="AG580" s="92"/>
      <c r="AH580" s="92"/>
      <c r="AI580" s="92"/>
      <c r="AJ580" s="92"/>
      <c r="AK580" s="92"/>
      <c r="AL580" s="92"/>
      <c r="AM580" s="92"/>
      <c r="AN580" s="92"/>
      <c r="AO580" s="92"/>
      <c r="AP580" s="92"/>
      <c r="AQ580" s="92"/>
      <c r="AR580" s="92"/>
      <c r="AS580" s="92"/>
      <c r="AT580" s="92"/>
      <c r="AU580" s="92"/>
      <c r="AV580" s="92"/>
      <c r="AW580" s="92"/>
      <c r="AX580" s="92"/>
      <c r="AY580" s="92"/>
      <c r="AZ580" s="92"/>
      <c r="BA580" s="92"/>
      <c r="BB580" s="92"/>
      <c r="BC580" s="92"/>
      <c r="BD580" s="92"/>
      <c r="BE580" s="92"/>
      <c r="BF580" s="92"/>
      <c r="BG580" s="92"/>
      <c r="BH580" s="92"/>
      <c r="BI580" s="92"/>
    </row>
    <row r="581" ht="9.75" customHeight="1">
      <c r="A581" s="92"/>
      <c r="B581" s="92"/>
      <c r="C581" s="92"/>
      <c r="D581" s="92"/>
      <c r="E581" s="92"/>
      <c r="F581" s="92"/>
      <c r="G581" s="92"/>
      <c r="H581" s="92"/>
      <c r="I581" s="92"/>
      <c r="J581" s="92"/>
      <c r="K581" s="92"/>
      <c r="L581" s="92"/>
      <c r="M581" s="92"/>
      <c r="N581" s="92"/>
      <c r="O581" s="92"/>
      <c r="P581" s="92"/>
      <c r="Q581" s="92"/>
      <c r="R581" s="92"/>
      <c r="S581" s="92"/>
      <c r="T581" s="92"/>
      <c r="U581" s="92"/>
      <c r="V581" s="92"/>
      <c r="W581" s="92"/>
      <c r="X581" s="92"/>
      <c r="Y581" s="92"/>
      <c r="Z581" s="92"/>
      <c r="AA581" s="92"/>
      <c r="AB581" s="92"/>
      <c r="AC581" s="92"/>
      <c r="AD581" s="92"/>
      <c r="AE581" s="92"/>
      <c r="AF581" s="92"/>
      <c r="AG581" s="92"/>
      <c r="AH581" s="92"/>
      <c r="AI581" s="92"/>
      <c r="AJ581" s="92"/>
      <c r="AK581" s="92"/>
      <c r="AL581" s="92"/>
      <c r="AM581" s="92"/>
      <c r="AN581" s="92"/>
      <c r="AO581" s="92"/>
      <c r="AP581" s="92"/>
      <c r="AQ581" s="92"/>
      <c r="AR581" s="92"/>
      <c r="AS581" s="92"/>
      <c r="AT581" s="92"/>
      <c r="AU581" s="92"/>
      <c r="AV581" s="92"/>
      <c r="AW581" s="92"/>
      <c r="AX581" s="92"/>
      <c r="AY581" s="92"/>
      <c r="AZ581" s="92"/>
      <c r="BA581" s="92"/>
      <c r="BB581" s="92"/>
      <c r="BC581" s="92"/>
      <c r="BD581" s="92"/>
      <c r="BE581" s="92"/>
      <c r="BF581" s="92"/>
      <c r="BG581" s="92"/>
      <c r="BH581" s="92"/>
      <c r="BI581" s="92"/>
    </row>
    <row r="582" ht="9.75" customHeight="1">
      <c r="A582" s="92"/>
      <c r="B582" s="92"/>
      <c r="C582" s="92"/>
      <c r="D582" s="92"/>
      <c r="E582" s="92"/>
      <c r="F582" s="92"/>
      <c r="G582" s="92"/>
      <c r="H582" s="92"/>
      <c r="I582" s="92"/>
      <c r="J582" s="92"/>
      <c r="K582" s="92"/>
      <c r="L582" s="92"/>
      <c r="M582" s="92"/>
      <c r="N582" s="92"/>
      <c r="O582" s="92"/>
      <c r="P582" s="92"/>
      <c r="Q582" s="92"/>
      <c r="R582" s="92"/>
      <c r="S582" s="92"/>
      <c r="T582" s="92"/>
      <c r="U582" s="92"/>
      <c r="V582" s="92"/>
      <c r="W582" s="92"/>
      <c r="X582" s="92"/>
      <c r="Y582" s="92"/>
      <c r="Z582" s="92"/>
      <c r="AA582" s="92"/>
      <c r="AB582" s="92"/>
      <c r="AC582" s="92"/>
      <c r="AD582" s="92"/>
      <c r="AE582" s="92"/>
      <c r="AF582" s="92"/>
      <c r="AG582" s="92"/>
      <c r="AH582" s="92"/>
      <c r="AI582" s="92"/>
      <c r="AJ582" s="92"/>
      <c r="AK582" s="92"/>
      <c r="AL582" s="92"/>
      <c r="AM582" s="92"/>
      <c r="AN582" s="92"/>
      <c r="AO582" s="92"/>
      <c r="AP582" s="92"/>
      <c r="AQ582" s="92"/>
      <c r="AR582" s="92"/>
      <c r="AS582" s="92"/>
      <c r="AT582" s="92"/>
      <c r="AU582" s="92"/>
      <c r="AV582" s="92"/>
      <c r="AW582" s="92"/>
      <c r="AX582" s="92"/>
      <c r="AY582" s="92"/>
      <c r="AZ582" s="92"/>
      <c r="BA582" s="92"/>
      <c r="BB582" s="92"/>
      <c r="BC582" s="92"/>
      <c r="BD582" s="92"/>
      <c r="BE582" s="92"/>
      <c r="BF582" s="92"/>
      <c r="BG582" s="92"/>
      <c r="BH582" s="92"/>
      <c r="BI582" s="92"/>
    </row>
    <row r="583" ht="9.75" customHeight="1">
      <c r="A583" s="92"/>
      <c r="B583" s="92"/>
      <c r="C583" s="92"/>
      <c r="D583" s="92"/>
      <c r="E583" s="92"/>
      <c r="F583" s="92"/>
      <c r="G583" s="92"/>
      <c r="H583" s="92"/>
      <c r="I583" s="92"/>
      <c r="J583" s="92"/>
      <c r="K583" s="92"/>
      <c r="L583" s="92"/>
      <c r="M583" s="92"/>
      <c r="N583" s="92"/>
      <c r="O583" s="92"/>
      <c r="P583" s="92"/>
      <c r="Q583" s="92"/>
      <c r="R583" s="92"/>
      <c r="S583" s="92"/>
      <c r="T583" s="92"/>
      <c r="U583" s="92"/>
      <c r="V583" s="92"/>
      <c r="W583" s="92"/>
      <c r="X583" s="92"/>
      <c r="Y583" s="92"/>
      <c r="Z583" s="92"/>
      <c r="AA583" s="92"/>
      <c r="AB583" s="92"/>
      <c r="AC583" s="92"/>
      <c r="AD583" s="92"/>
      <c r="AE583" s="92"/>
      <c r="AF583" s="92"/>
      <c r="AG583" s="92"/>
      <c r="AH583" s="92"/>
      <c r="AI583" s="92"/>
      <c r="AJ583" s="92"/>
      <c r="AK583" s="92"/>
      <c r="AL583" s="92"/>
      <c r="AM583" s="92"/>
      <c r="AN583" s="92"/>
      <c r="AO583" s="92"/>
      <c r="AP583" s="92"/>
      <c r="AQ583" s="92"/>
      <c r="AR583" s="92"/>
      <c r="AS583" s="92"/>
      <c r="AT583" s="92"/>
      <c r="AU583" s="92"/>
      <c r="AV583" s="92"/>
      <c r="AW583" s="92"/>
      <c r="AX583" s="92"/>
      <c r="AY583" s="92"/>
      <c r="AZ583" s="92"/>
      <c r="BA583" s="92"/>
      <c r="BB583" s="92"/>
      <c r="BC583" s="92"/>
      <c r="BD583" s="92"/>
      <c r="BE583" s="92"/>
      <c r="BF583" s="92"/>
      <c r="BG583" s="92"/>
      <c r="BH583" s="92"/>
      <c r="BI583" s="92"/>
    </row>
    <row r="584" ht="9.75" customHeight="1">
      <c r="A584" s="92"/>
      <c r="B584" s="92"/>
      <c r="C584" s="92"/>
      <c r="D584" s="92"/>
      <c r="E584" s="92"/>
      <c r="F584" s="92"/>
      <c r="G584" s="92"/>
      <c r="H584" s="92"/>
      <c r="I584" s="92"/>
      <c r="J584" s="92"/>
      <c r="K584" s="92"/>
      <c r="L584" s="92"/>
      <c r="M584" s="92"/>
      <c r="N584" s="92"/>
      <c r="O584" s="92"/>
      <c r="P584" s="92"/>
      <c r="Q584" s="92"/>
      <c r="R584" s="92"/>
      <c r="S584" s="92"/>
      <c r="T584" s="92"/>
      <c r="U584" s="92"/>
      <c r="V584" s="92"/>
      <c r="W584" s="92"/>
      <c r="X584" s="92"/>
      <c r="Y584" s="92"/>
      <c r="Z584" s="92"/>
      <c r="AA584" s="92"/>
      <c r="AB584" s="92"/>
      <c r="AC584" s="92"/>
      <c r="AD584" s="92"/>
      <c r="AE584" s="92"/>
      <c r="AF584" s="92"/>
      <c r="AG584" s="92"/>
      <c r="AH584" s="92"/>
      <c r="AI584" s="92"/>
      <c r="AJ584" s="92"/>
      <c r="AK584" s="92"/>
      <c r="AL584" s="92"/>
      <c r="AM584" s="92"/>
      <c r="AN584" s="92"/>
      <c r="AO584" s="92"/>
      <c r="AP584" s="92"/>
      <c r="AQ584" s="92"/>
      <c r="AR584" s="92"/>
      <c r="AS584" s="92"/>
      <c r="AT584" s="92"/>
      <c r="AU584" s="92"/>
      <c r="AV584" s="92"/>
      <c r="AW584" s="92"/>
      <c r="AX584" s="92"/>
      <c r="AY584" s="92"/>
      <c r="AZ584" s="92"/>
      <c r="BA584" s="92"/>
      <c r="BB584" s="92"/>
      <c r="BC584" s="92"/>
      <c r="BD584" s="92"/>
      <c r="BE584" s="92"/>
      <c r="BF584" s="92"/>
      <c r="BG584" s="92"/>
      <c r="BH584" s="92"/>
      <c r="BI584" s="92"/>
    </row>
    <row r="585" ht="9.75" customHeight="1">
      <c r="A585" s="92"/>
      <c r="B585" s="92"/>
      <c r="C585" s="92"/>
      <c r="D585" s="92"/>
      <c r="E585" s="92"/>
      <c r="F585" s="92"/>
      <c r="G585" s="92"/>
      <c r="H585" s="92"/>
      <c r="I585" s="92"/>
      <c r="J585" s="92"/>
      <c r="K585" s="92"/>
      <c r="L585" s="92"/>
      <c r="M585" s="92"/>
      <c r="N585" s="92"/>
      <c r="O585" s="92"/>
      <c r="P585" s="92"/>
      <c r="Q585" s="92"/>
      <c r="R585" s="92"/>
      <c r="S585" s="92"/>
      <c r="T585" s="92"/>
      <c r="U585" s="92"/>
      <c r="V585" s="92"/>
      <c r="W585" s="92"/>
      <c r="X585" s="92"/>
      <c r="Y585" s="92"/>
      <c r="Z585" s="92"/>
      <c r="AA585" s="92"/>
      <c r="AB585" s="92"/>
      <c r="AC585" s="92"/>
      <c r="AD585" s="92"/>
      <c r="AE585" s="92"/>
      <c r="AF585" s="92"/>
      <c r="AG585" s="92"/>
      <c r="AH585" s="92"/>
      <c r="AI585" s="92"/>
      <c r="AJ585" s="92"/>
      <c r="AK585" s="92"/>
      <c r="AL585" s="92"/>
      <c r="AM585" s="92"/>
      <c r="AN585" s="92"/>
      <c r="AO585" s="92"/>
      <c r="AP585" s="92"/>
      <c r="AQ585" s="92"/>
      <c r="AR585" s="92"/>
      <c r="AS585" s="92"/>
      <c r="AT585" s="92"/>
      <c r="AU585" s="92"/>
      <c r="AV585" s="92"/>
      <c r="AW585" s="92"/>
      <c r="AX585" s="92"/>
      <c r="AY585" s="92"/>
      <c r="AZ585" s="92"/>
      <c r="BA585" s="92"/>
      <c r="BB585" s="92"/>
      <c r="BC585" s="92"/>
      <c r="BD585" s="92"/>
      <c r="BE585" s="92"/>
      <c r="BF585" s="92"/>
      <c r="BG585" s="92"/>
      <c r="BH585" s="92"/>
      <c r="BI585" s="92"/>
    </row>
    <row r="586" ht="9.75" customHeight="1">
      <c r="A586" s="92"/>
      <c r="B586" s="92"/>
      <c r="C586" s="92"/>
      <c r="D586" s="92"/>
      <c r="E586" s="92"/>
      <c r="F586" s="92"/>
      <c r="G586" s="92"/>
      <c r="H586" s="92"/>
      <c r="I586" s="92"/>
      <c r="J586" s="92"/>
      <c r="K586" s="92"/>
      <c r="L586" s="92"/>
      <c r="M586" s="92"/>
      <c r="N586" s="92"/>
      <c r="O586" s="92"/>
      <c r="P586" s="92"/>
      <c r="Q586" s="92"/>
      <c r="R586" s="92"/>
      <c r="S586" s="92"/>
      <c r="T586" s="92"/>
      <c r="U586" s="92"/>
      <c r="V586" s="92"/>
      <c r="W586" s="92"/>
      <c r="X586" s="92"/>
      <c r="Y586" s="92"/>
      <c r="Z586" s="92"/>
      <c r="AA586" s="92"/>
      <c r="AB586" s="92"/>
      <c r="AC586" s="92"/>
      <c r="AD586" s="92"/>
      <c r="AE586" s="92"/>
      <c r="AF586" s="92"/>
      <c r="AG586" s="92"/>
      <c r="AH586" s="92"/>
      <c r="AI586" s="92"/>
      <c r="AJ586" s="92"/>
      <c r="AK586" s="92"/>
      <c r="AL586" s="92"/>
      <c r="AM586" s="92"/>
      <c r="AN586" s="92"/>
      <c r="AO586" s="92"/>
      <c r="AP586" s="92"/>
      <c r="AQ586" s="92"/>
      <c r="AR586" s="92"/>
      <c r="AS586" s="92"/>
      <c r="AT586" s="92"/>
      <c r="AU586" s="92"/>
      <c r="AV586" s="92"/>
      <c r="AW586" s="92"/>
      <c r="AX586" s="92"/>
      <c r="AY586" s="92"/>
      <c r="AZ586" s="92"/>
      <c r="BA586" s="92"/>
      <c r="BB586" s="92"/>
      <c r="BC586" s="92"/>
      <c r="BD586" s="92"/>
      <c r="BE586" s="92"/>
      <c r="BF586" s="92"/>
      <c r="BG586" s="92"/>
      <c r="BH586" s="92"/>
      <c r="BI586" s="92"/>
    </row>
    <row r="587" ht="9.75" customHeight="1">
      <c r="A587" s="92"/>
      <c r="B587" s="92"/>
      <c r="C587" s="92"/>
      <c r="D587" s="92"/>
      <c r="E587" s="92"/>
      <c r="F587" s="92"/>
      <c r="G587" s="92"/>
      <c r="H587" s="92"/>
      <c r="I587" s="92"/>
      <c r="J587" s="92"/>
      <c r="K587" s="92"/>
      <c r="L587" s="92"/>
      <c r="M587" s="92"/>
      <c r="N587" s="92"/>
      <c r="O587" s="92"/>
      <c r="P587" s="92"/>
      <c r="Q587" s="92"/>
      <c r="R587" s="92"/>
      <c r="S587" s="92"/>
      <c r="T587" s="92"/>
      <c r="U587" s="92"/>
      <c r="V587" s="92"/>
      <c r="W587" s="92"/>
      <c r="X587" s="92"/>
      <c r="Y587" s="92"/>
      <c r="Z587" s="92"/>
      <c r="AA587" s="92"/>
      <c r="AB587" s="92"/>
      <c r="AC587" s="92"/>
      <c r="AD587" s="92"/>
      <c r="AE587" s="92"/>
      <c r="AF587" s="92"/>
      <c r="AG587" s="92"/>
      <c r="AH587" s="92"/>
      <c r="AI587" s="92"/>
      <c r="AJ587" s="92"/>
      <c r="AK587" s="92"/>
      <c r="AL587" s="92"/>
      <c r="AM587" s="92"/>
      <c r="AN587" s="92"/>
      <c r="AO587" s="92"/>
      <c r="AP587" s="92"/>
      <c r="AQ587" s="92"/>
      <c r="AR587" s="92"/>
      <c r="AS587" s="92"/>
      <c r="AT587" s="92"/>
      <c r="AU587" s="92"/>
      <c r="AV587" s="92"/>
      <c r="AW587" s="92"/>
      <c r="AX587" s="92"/>
      <c r="AY587" s="92"/>
      <c r="AZ587" s="92"/>
      <c r="BA587" s="92"/>
      <c r="BB587" s="92"/>
      <c r="BC587" s="92"/>
      <c r="BD587" s="92"/>
      <c r="BE587" s="92"/>
      <c r="BF587" s="92"/>
      <c r="BG587" s="92"/>
      <c r="BH587" s="92"/>
      <c r="BI587" s="92"/>
    </row>
    <row r="588" ht="9.75" customHeight="1">
      <c r="A588" s="92"/>
      <c r="B588" s="92"/>
      <c r="C588" s="92"/>
      <c r="D588" s="92"/>
      <c r="E588" s="92"/>
      <c r="F588" s="92"/>
      <c r="G588" s="92"/>
      <c r="H588" s="92"/>
      <c r="I588" s="92"/>
      <c r="J588" s="92"/>
      <c r="K588" s="92"/>
      <c r="L588" s="92"/>
      <c r="M588" s="92"/>
      <c r="N588" s="92"/>
      <c r="O588" s="92"/>
      <c r="P588" s="92"/>
      <c r="Q588" s="92"/>
      <c r="R588" s="92"/>
      <c r="S588" s="92"/>
      <c r="T588" s="92"/>
      <c r="U588" s="92"/>
      <c r="V588" s="92"/>
      <c r="W588" s="92"/>
      <c r="X588" s="92"/>
      <c r="Y588" s="92"/>
      <c r="Z588" s="92"/>
      <c r="AA588" s="92"/>
      <c r="AB588" s="92"/>
      <c r="AC588" s="92"/>
      <c r="AD588" s="92"/>
      <c r="AE588" s="92"/>
      <c r="AF588" s="92"/>
      <c r="AG588" s="92"/>
      <c r="AH588" s="92"/>
      <c r="AI588" s="92"/>
      <c r="AJ588" s="92"/>
      <c r="AK588" s="92"/>
      <c r="AL588" s="92"/>
      <c r="AM588" s="92"/>
      <c r="AN588" s="92"/>
      <c r="AO588" s="92"/>
      <c r="AP588" s="92"/>
      <c r="AQ588" s="92"/>
      <c r="AR588" s="92"/>
      <c r="AS588" s="92"/>
      <c r="AT588" s="92"/>
      <c r="AU588" s="92"/>
      <c r="AV588" s="92"/>
      <c r="AW588" s="92"/>
      <c r="AX588" s="92"/>
      <c r="AY588" s="92"/>
      <c r="AZ588" s="92"/>
      <c r="BA588" s="92"/>
      <c r="BB588" s="92"/>
      <c r="BC588" s="92"/>
      <c r="BD588" s="92"/>
      <c r="BE588" s="92"/>
      <c r="BF588" s="92"/>
      <c r="BG588" s="92"/>
      <c r="BH588" s="92"/>
      <c r="BI588" s="92"/>
    </row>
    <row r="589" ht="9.75" customHeight="1">
      <c r="A589" s="92"/>
      <c r="B589" s="92"/>
      <c r="C589" s="92"/>
      <c r="D589" s="92"/>
      <c r="E589" s="92"/>
      <c r="F589" s="92"/>
      <c r="G589" s="92"/>
      <c r="H589" s="92"/>
      <c r="I589" s="92"/>
      <c r="J589" s="92"/>
      <c r="K589" s="92"/>
      <c r="L589" s="92"/>
      <c r="M589" s="92"/>
      <c r="N589" s="92"/>
      <c r="O589" s="92"/>
      <c r="P589" s="92"/>
      <c r="Q589" s="92"/>
      <c r="R589" s="92"/>
      <c r="S589" s="92"/>
      <c r="T589" s="92"/>
      <c r="U589" s="92"/>
      <c r="V589" s="92"/>
      <c r="W589" s="92"/>
      <c r="X589" s="92"/>
      <c r="Y589" s="92"/>
      <c r="Z589" s="92"/>
      <c r="AA589" s="92"/>
      <c r="AB589" s="92"/>
      <c r="AC589" s="92"/>
      <c r="AD589" s="92"/>
      <c r="AE589" s="92"/>
      <c r="AF589" s="92"/>
      <c r="AG589" s="92"/>
      <c r="AH589" s="92"/>
      <c r="AI589" s="92"/>
      <c r="AJ589" s="92"/>
      <c r="AK589" s="92"/>
      <c r="AL589" s="92"/>
      <c r="AM589" s="92"/>
      <c r="AN589" s="92"/>
      <c r="AO589" s="92"/>
      <c r="AP589" s="92"/>
      <c r="AQ589" s="92"/>
      <c r="AR589" s="92"/>
      <c r="AS589" s="92"/>
      <c r="AT589" s="92"/>
      <c r="AU589" s="92"/>
      <c r="AV589" s="92"/>
      <c r="AW589" s="92"/>
      <c r="AX589" s="92"/>
      <c r="AY589" s="92"/>
      <c r="AZ589" s="92"/>
      <c r="BA589" s="92"/>
      <c r="BB589" s="92"/>
      <c r="BC589" s="92"/>
      <c r="BD589" s="92"/>
      <c r="BE589" s="92"/>
      <c r="BF589" s="92"/>
      <c r="BG589" s="92"/>
      <c r="BH589" s="92"/>
      <c r="BI589" s="92"/>
    </row>
    <row r="590" ht="9.75" customHeight="1">
      <c r="A590" s="92"/>
      <c r="B590" s="92"/>
      <c r="C590" s="92"/>
      <c r="D590" s="92"/>
      <c r="E590" s="92"/>
      <c r="F590" s="92"/>
      <c r="G590" s="92"/>
      <c r="H590" s="92"/>
      <c r="I590" s="92"/>
      <c r="J590" s="92"/>
      <c r="K590" s="92"/>
      <c r="L590" s="92"/>
      <c r="M590" s="92"/>
      <c r="N590" s="92"/>
      <c r="O590" s="92"/>
      <c r="P590" s="92"/>
      <c r="Q590" s="92"/>
      <c r="R590" s="92"/>
      <c r="S590" s="92"/>
      <c r="T590" s="92"/>
      <c r="U590" s="92"/>
      <c r="V590" s="92"/>
      <c r="W590" s="92"/>
      <c r="X590" s="92"/>
      <c r="Y590" s="92"/>
      <c r="Z590" s="92"/>
      <c r="AA590" s="92"/>
      <c r="AB590" s="92"/>
      <c r="AC590" s="92"/>
      <c r="AD590" s="92"/>
      <c r="AE590" s="92"/>
      <c r="AF590" s="92"/>
      <c r="AG590" s="92"/>
      <c r="AH590" s="92"/>
      <c r="AI590" s="92"/>
      <c r="AJ590" s="92"/>
      <c r="AK590" s="92"/>
      <c r="AL590" s="92"/>
      <c r="AM590" s="92"/>
      <c r="AN590" s="92"/>
      <c r="AO590" s="92"/>
      <c r="AP590" s="92"/>
      <c r="AQ590" s="92"/>
      <c r="AR590" s="92"/>
      <c r="AS590" s="92"/>
      <c r="AT590" s="92"/>
      <c r="AU590" s="92"/>
      <c r="AV590" s="92"/>
      <c r="AW590" s="92"/>
      <c r="AX590" s="92"/>
      <c r="AY590" s="92"/>
      <c r="AZ590" s="92"/>
      <c r="BA590" s="92"/>
      <c r="BB590" s="92"/>
      <c r="BC590" s="92"/>
      <c r="BD590" s="92"/>
      <c r="BE590" s="92"/>
      <c r="BF590" s="92"/>
      <c r="BG590" s="92"/>
      <c r="BH590" s="92"/>
      <c r="BI590" s="92"/>
    </row>
    <row r="591" ht="9.75" customHeight="1">
      <c r="A591" s="92"/>
      <c r="B591" s="92"/>
      <c r="C591" s="92"/>
      <c r="D591" s="92"/>
      <c r="E591" s="92"/>
      <c r="F591" s="92"/>
      <c r="G591" s="92"/>
      <c r="H591" s="92"/>
      <c r="I591" s="92"/>
      <c r="J591" s="92"/>
      <c r="K591" s="92"/>
      <c r="L591" s="92"/>
      <c r="M591" s="92"/>
      <c r="N591" s="92"/>
      <c r="O591" s="92"/>
      <c r="P591" s="92"/>
      <c r="Q591" s="92"/>
      <c r="R591" s="92"/>
      <c r="S591" s="92"/>
      <c r="T591" s="92"/>
      <c r="U591" s="92"/>
      <c r="V591" s="92"/>
      <c r="W591" s="92"/>
      <c r="X591" s="92"/>
      <c r="Y591" s="92"/>
      <c r="Z591" s="92"/>
      <c r="AA591" s="92"/>
      <c r="AB591" s="92"/>
      <c r="AC591" s="92"/>
      <c r="AD591" s="92"/>
      <c r="AE591" s="92"/>
      <c r="AF591" s="92"/>
      <c r="AG591" s="92"/>
      <c r="AH591" s="92"/>
      <c r="AI591" s="92"/>
      <c r="AJ591" s="92"/>
      <c r="AK591" s="92"/>
      <c r="AL591" s="92"/>
      <c r="AM591" s="92"/>
      <c r="AN591" s="92"/>
      <c r="AO591" s="92"/>
      <c r="AP591" s="92"/>
      <c r="AQ591" s="92"/>
      <c r="AR591" s="92"/>
      <c r="AS591" s="92"/>
      <c r="AT591" s="92"/>
      <c r="AU591" s="92"/>
      <c r="AV591" s="92"/>
      <c r="AW591" s="92"/>
      <c r="AX591" s="92"/>
      <c r="AY591" s="92"/>
      <c r="AZ591" s="92"/>
      <c r="BA591" s="92"/>
      <c r="BB591" s="92"/>
      <c r="BC591" s="92"/>
      <c r="BD591" s="92"/>
      <c r="BE591" s="92"/>
      <c r="BF591" s="92"/>
      <c r="BG591" s="92"/>
      <c r="BH591" s="92"/>
      <c r="BI591" s="92"/>
    </row>
    <row r="592" ht="9.75" customHeight="1">
      <c r="A592" s="92"/>
      <c r="B592" s="92"/>
      <c r="C592" s="92"/>
      <c r="D592" s="92"/>
      <c r="E592" s="92"/>
      <c r="F592" s="92"/>
      <c r="G592" s="92"/>
      <c r="H592" s="92"/>
      <c r="I592" s="92"/>
      <c r="J592" s="92"/>
      <c r="K592" s="92"/>
      <c r="L592" s="92"/>
      <c r="M592" s="92"/>
      <c r="N592" s="92"/>
      <c r="O592" s="92"/>
      <c r="P592" s="92"/>
      <c r="Q592" s="92"/>
      <c r="R592" s="92"/>
      <c r="S592" s="92"/>
      <c r="T592" s="92"/>
      <c r="U592" s="92"/>
      <c r="V592" s="92"/>
      <c r="W592" s="92"/>
      <c r="X592" s="92"/>
      <c r="Y592" s="92"/>
      <c r="Z592" s="92"/>
      <c r="AA592" s="92"/>
      <c r="AB592" s="92"/>
      <c r="AC592" s="92"/>
      <c r="AD592" s="92"/>
      <c r="AE592" s="92"/>
      <c r="AF592" s="92"/>
      <c r="AG592" s="92"/>
      <c r="AH592" s="92"/>
      <c r="AI592" s="92"/>
      <c r="AJ592" s="92"/>
      <c r="AK592" s="92"/>
      <c r="AL592" s="92"/>
      <c r="AM592" s="92"/>
      <c r="AN592" s="92"/>
      <c r="AO592" s="92"/>
      <c r="AP592" s="92"/>
      <c r="AQ592" s="92"/>
      <c r="AR592" s="92"/>
      <c r="AS592" s="92"/>
      <c r="AT592" s="92"/>
      <c r="AU592" s="92"/>
      <c r="AV592" s="92"/>
      <c r="AW592" s="92"/>
      <c r="AX592" s="92"/>
      <c r="AY592" s="92"/>
      <c r="AZ592" s="92"/>
      <c r="BA592" s="92"/>
      <c r="BB592" s="92"/>
      <c r="BC592" s="92"/>
      <c r="BD592" s="92"/>
      <c r="BE592" s="92"/>
      <c r="BF592" s="92"/>
      <c r="BG592" s="92"/>
      <c r="BH592" s="92"/>
      <c r="BI592" s="92"/>
    </row>
    <row r="593" ht="9.75" customHeight="1">
      <c r="A593" s="92"/>
      <c r="B593" s="92"/>
      <c r="C593" s="92"/>
      <c r="D593" s="92"/>
      <c r="E593" s="92"/>
      <c r="F593" s="92"/>
      <c r="G593" s="92"/>
      <c r="H593" s="92"/>
      <c r="I593" s="92"/>
      <c r="J593" s="92"/>
      <c r="K593" s="92"/>
      <c r="L593" s="92"/>
      <c r="M593" s="92"/>
      <c r="N593" s="92"/>
      <c r="O593" s="92"/>
      <c r="P593" s="92"/>
      <c r="Q593" s="92"/>
      <c r="R593" s="92"/>
      <c r="S593" s="92"/>
      <c r="T593" s="92"/>
      <c r="U593" s="92"/>
      <c r="V593" s="92"/>
      <c r="W593" s="92"/>
      <c r="X593" s="92"/>
      <c r="Y593" s="92"/>
      <c r="Z593" s="92"/>
      <c r="AA593" s="92"/>
      <c r="AB593" s="92"/>
      <c r="AC593" s="92"/>
      <c r="AD593" s="92"/>
      <c r="AE593" s="92"/>
      <c r="AF593" s="92"/>
      <c r="AG593" s="92"/>
      <c r="AH593" s="92"/>
      <c r="AI593" s="92"/>
      <c r="AJ593" s="92"/>
      <c r="AK593" s="92"/>
      <c r="AL593" s="92"/>
      <c r="AM593" s="92"/>
      <c r="AN593" s="92"/>
      <c r="AO593" s="92"/>
      <c r="AP593" s="92"/>
      <c r="AQ593" s="92"/>
      <c r="AR593" s="92"/>
      <c r="AS593" s="92"/>
      <c r="AT593" s="92"/>
      <c r="AU593" s="92"/>
      <c r="AV593" s="92"/>
      <c r="AW593" s="92"/>
      <c r="AX593" s="92"/>
      <c r="AY593" s="92"/>
      <c r="AZ593" s="92"/>
      <c r="BA593" s="92"/>
      <c r="BB593" s="92"/>
      <c r="BC593" s="92"/>
      <c r="BD593" s="92"/>
      <c r="BE593" s="92"/>
      <c r="BF593" s="92"/>
      <c r="BG593" s="92"/>
      <c r="BH593" s="92"/>
      <c r="BI593" s="92"/>
    </row>
    <row r="594" ht="9.75" customHeight="1">
      <c r="A594" s="92"/>
      <c r="B594" s="92"/>
      <c r="C594" s="92"/>
      <c r="D594" s="92"/>
      <c r="E594" s="92"/>
      <c r="F594" s="92"/>
      <c r="G594" s="92"/>
      <c r="H594" s="92"/>
      <c r="I594" s="92"/>
      <c r="J594" s="92"/>
      <c r="K594" s="92"/>
      <c r="L594" s="92"/>
      <c r="M594" s="92"/>
      <c r="N594" s="92"/>
      <c r="O594" s="92"/>
      <c r="P594" s="92"/>
      <c r="Q594" s="92"/>
      <c r="R594" s="92"/>
      <c r="S594" s="92"/>
      <c r="T594" s="92"/>
      <c r="U594" s="92"/>
      <c r="V594" s="92"/>
      <c r="W594" s="92"/>
      <c r="X594" s="92"/>
      <c r="Y594" s="92"/>
      <c r="Z594" s="92"/>
      <c r="AA594" s="92"/>
      <c r="AB594" s="92"/>
      <c r="AC594" s="92"/>
      <c r="AD594" s="92"/>
      <c r="AE594" s="92"/>
      <c r="AF594" s="92"/>
      <c r="AG594" s="92"/>
      <c r="AH594" s="92"/>
      <c r="AI594" s="92"/>
      <c r="AJ594" s="92"/>
      <c r="AK594" s="92"/>
      <c r="AL594" s="92"/>
      <c r="AM594" s="92"/>
      <c r="AN594" s="92"/>
      <c r="AO594" s="92"/>
      <c r="AP594" s="92"/>
      <c r="AQ594" s="92"/>
      <c r="AR594" s="92"/>
      <c r="AS594" s="92"/>
      <c r="AT594" s="92"/>
      <c r="AU594" s="92"/>
      <c r="AV594" s="92"/>
      <c r="AW594" s="92"/>
      <c r="AX594" s="92"/>
      <c r="AY594" s="92"/>
      <c r="AZ594" s="92"/>
      <c r="BA594" s="92"/>
      <c r="BB594" s="92"/>
      <c r="BC594" s="92"/>
      <c r="BD594" s="92"/>
      <c r="BE594" s="92"/>
      <c r="BF594" s="92"/>
      <c r="BG594" s="92"/>
      <c r="BH594" s="92"/>
      <c r="BI594" s="92"/>
    </row>
    <row r="595" ht="9.75" customHeight="1">
      <c r="A595" s="92"/>
      <c r="B595" s="92"/>
      <c r="C595" s="92"/>
      <c r="D595" s="92"/>
      <c r="E595" s="92"/>
      <c r="F595" s="92"/>
      <c r="G595" s="92"/>
      <c r="H595" s="92"/>
      <c r="I595" s="92"/>
      <c r="J595" s="92"/>
      <c r="K595" s="92"/>
      <c r="L595" s="92"/>
      <c r="M595" s="92"/>
      <c r="N595" s="92"/>
      <c r="O595" s="92"/>
      <c r="P595" s="92"/>
      <c r="Q595" s="92"/>
      <c r="R595" s="92"/>
      <c r="S595" s="92"/>
      <c r="T595" s="92"/>
      <c r="U595" s="92"/>
      <c r="V595" s="92"/>
      <c r="W595" s="92"/>
      <c r="X595" s="92"/>
      <c r="Y595" s="92"/>
      <c r="Z595" s="92"/>
      <c r="AA595" s="92"/>
      <c r="AB595" s="92"/>
      <c r="AC595" s="92"/>
      <c r="AD595" s="92"/>
      <c r="AE595" s="92"/>
      <c r="AF595" s="92"/>
      <c r="AG595" s="92"/>
      <c r="AH595" s="92"/>
      <c r="AI595" s="92"/>
      <c r="AJ595" s="92"/>
      <c r="AK595" s="92"/>
      <c r="AL595" s="92"/>
      <c r="AM595" s="92"/>
      <c r="AN595" s="92"/>
      <c r="AO595" s="92"/>
      <c r="AP595" s="92"/>
      <c r="AQ595" s="92"/>
      <c r="AR595" s="92"/>
      <c r="AS595" s="92"/>
      <c r="AT595" s="92"/>
      <c r="AU595" s="92"/>
      <c r="AV595" s="92"/>
      <c r="AW595" s="92"/>
      <c r="AX595" s="92"/>
      <c r="AY595" s="92"/>
      <c r="AZ595" s="92"/>
      <c r="BA595" s="92"/>
      <c r="BB595" s="92"/>
      <c r="BC595" s="92"/>
      <c r="BD595" s="92"/>
      <c r="BE595" s="92"/>
      <c r="BF595" s="92"/>
      <c r="BG595" s="92"/>
      <c r="BH595" s="92"/>
      <c r="BI595" s="92"/>
    </row>
    <row r="596" ht="9.75" customHeight="1">
      <c r="A596" s="92"/>
      <c r="B596" s="92"/>
      <c r="C596" s="92"/>
      <c r="D596" s="92"/>
      <c r="E596" s="92"/>
      <c r="F596" s="92"/>
      <c r="G596" s="92"/>
      <c r="H596" s="92"/>
      <c r="I596" s="92"/>
      <c r="J596" s="92"/>
      <c r="K596" s="92"/>
      <c r="L596" s="92"/>
      <c r="M596" s="92"/>
      <c r="N596" s="92"/>
      <c r="O596" s="92"/>
      <c r="P596" s="92"/>
      <c r="Q596" s="92"/>
      <c r="R596" s="92"/>
      <c r="S596" s="92"/>
      <c r="T596" s="92"/>
      <c r="U596" s="92"/>
      <c r="V596" s="92"/>
      <c r="W596" s="92"/>
      <c r="X596" s="92"/>
      <c r="Y596" s="92"/>
      <c r="Z596" s="92"/>
      <c r="AA596" s="92"/>
      <c r="AB596" s="92"/>
      <c r="AC596" s="92"/>
      <c r="AD596" s="92"/>
      <c r="AE596" s="92"/>
      <c r="AF596" s="92"/>
      <c r="AG596" s="92"/>
      <c r="AH596" s="92"/>
      <c r="AI596" s="92"/>
      <c r="AJ596" s="92"/>
      <c r="AK596" s="92"/>
      <c r="AL596" s="92"/>
      <c r="AM596" s="92"/>
      <c r="AN596" s="92"/>
      <c r="AO596" s="92"/>
      <c r="AP596" s="92"/>
      <c r="AQ596" s="92"/>
      <c r="AR596" s="92"/>
      <c r="AS596" s="92"/>
      <c r="AT596" s="92"/>
      <c r="AU596" s="92"/>
      <c r="AV596" s="92"/>
      <c r="AW596" s="92"/>
      <c r="AX596" s="92"/>
      <c r="AY596" s="92"/>
      <c r="AZ596" s="92"/>
      <c r="BA596" s="92"/>
      <c r="BB596" s="92"/>
      <c r="BC596" s="92"/>
      <c r="BD596" s="92"/>
      <c r="BE596" s="92"/>
      <c r="BF596" s="92"/>
      <c r="BG596" s="92"/>
      <c r="BH596" s="92"/>
      <c r="BI596" s="92"/>
    </row>
    <row r="597" ht="9.75" customHeight="1">
      <c r="A597" s="92"/>
      <c r="B597" s="92"/>
      <c r="C597" s="92"/>
      <c r="D597" s="92"/>
      <c r="E597" s="92"/>
      <c r="F597" s="92"/>
      <c r="G597" s="92"/>
      <c r="H597" s="92"/>
      <c r="I597" s="92"/>
      <c r="J597" s="92"/>
      <c r="K597" s="92"/>
      <c r="L597" s="92"/>
      <c r="M597" s="92"/>
      <c r="N597" s="92"/>
      <c r="O597" s="92"/>
      <c r="P597" s="92"/>
      <c r="Q597" s="92"/>
      <c r="R597" s="92"/>
      <c r="S597" s="92"/>
      <c r="T597" s="92"/>
      <c r="U597" s="92"/>
      <c r="V597" s="92"/>
      <c r="W597" s="92"/>
      <c r="X597" s="92"/>
      <c r="Y597" s="92"/>
      <c r="Z597" s="92"/>
      <c r="AA597" s="92"/>
      <c r="AB597" s="92"/>
      <c r="AC597" s="92"/>
      <c r="AD597" s="92"/>
      <c r="AE597" s="92"/>
      <c r="AF597" s="92"/>
      <c r="AG597" s="92"/>
      <c r="AH597" s="92"/>
      <c r="AI597" s="92"/>
      <c r="AJ597" s="92"/>
      <c r="AK597" s="92"/>
      <c r="AL597" s="92"/>
      <c r="AM597" s="92"/>
      <c r="AN597" s="92"/>
      <c r="AO597" s="92"/>
      <c r="AP597" s="92"/>
      <c r="AQ597" s="92"/>
      <c r="AR597" s="92"/>
      <c r="AS597" s="92"/>
      <c r="AT597" s="92"/>
      <c r="AU597" s="92"/>
      <c r="AV597" s="92"/>
      <c r="AW597" s="92"/>
      <c r="AX597" s="92"/>
      <c r="AY597" s="92"/>
      <c r="AZ597" s="92"/>
      <c r="BA597" s="92"/>
      <c r="BB597" s="92"/>
      <c r="BC597" s="92"/>
      <c r="BD597" s="92"/>
      <c r="BE597" s="92"/>
      <c r="BF597" s="92"/>
      <c r="BG597" s="92"/>
      <c r="BH597" s="92"/>
      <c r="BI597" s="92"/>
    </row>
    <row r="598" ht="9.75" customHeight="1">
      <c r="A598" s="92"/>
      <c r="B598" s="92"/>
      <c r="C598" s="92"/>
      <c r="D598" s="92"/>
      <c r="E598" s="92"/>
      <c r="F598" s="92"/>
      <c r="G598" s="92"/>
      <c r="H598" s="92"/>
      <c r="I598" s="92"/>
      <c r="J598" s="92"/>
      <c r="K598" s="92"/>
      <c r="L598" s="92"/>
      <c r="M598" s="92"/>
      <c r="N598" s="92"/>
      <c r="O598" s="92"/>
      <c r="P598" s="92"/>
      <c r="Q598" s="92"/>
      <c r="R598" s="92"/>
      <c r="S598" s="92"/>
      <c r="T598" s="92"/>
      <c r="U598" s="92"/>
      <c r="V598" s="92"/>
      <c r="W598" s="92"/>
      <c r="X598" s="92"/>
      <c r="Y598" s="92"/>
      <c r="Z598" s="92"/>
      <c r="AA598" s="92"/>
      <c r="AB598" s="92"/>
      <c r="AC598" s="92"/>
      <c r="AD598" s="92"/>
      <c r="AE598" s="92"/>
      <c r="AF598" s="92"/>
      <c r="AG598" s="92"/>
      <c r="AH598" s="92"/>
      <c r="AI598" s="92"/>
      <c r="AJ598" s="92"/>
      <c r="AK598" s="92"/>
      <c r="AL598" s="92"/>
      <c r="AM598" s="92"/>
      <c r="AN598" s="92"/>
      <c r="AO598" s="92"/>
      <c r="AP598" s="92"/>
      <c r="AQ598" s="92"/>
      <c r="AR598" s="92"/>
      <c r="AS598" s="92"/>
      <c r="AT598" s="92"/>
      <c r="AU598" s="92"/>
      <c r="AV598" s="92"/>
      <c r="AW598" s="92"/>
      <c r="AX598" s="92"/>
      <c r="AY598" s="92"/>
      <c r="AZ598" s="92"/>
      <c r="BA598" s="92"/>
      <c r="BB598" s="92"/>
      <c r="BC598" s="92"/>
      <c r="BD598" s="92"/>
      <c r="BE598" s="92"/>
      <c r="BF598" s="92"/>
      <c r="BG598" s="92"/>
      <c r="BH598" s="92"/>
      <c r="BI598" s="92"/>
    </row>
    <row r="599" ht="9.75" customHeight="1">
      <c r="A599" s="92"/>
      <c r="B599" s="92"/>
      <c r="C599" s="92"/>
      <c r="D599" s="92"/>
      <c r="E599" s="92"/>
      <c r="F599" s="92"/>
      <c r="G599" s="92"/>
      <c r="H599" s="92"/>
      <c r="I599" s="92"/>
      <c r="J599" s="92"/>
      <c r="K599" s="92"/>
      <c r="L599" s="92"/>
      <c r="M599" s="92"/>
      <c r="N599" s="92"/>
      <c r="O599" s="92"/>
      <c r="P599" s="92"/>
      <c r="Q599" s="92"/>
      <c r="R599" s="92"/>
      <c r="S599" s="92"/>
      <c r="T599" s="92"/>
      <c r="U599" s="92"/>
      <c r="V599" s="92"/>
      <c r="W599" s="92"/>
      <c r="X599" s="92"/>
      <c r="Y599" s="92"/>
      <c r="Z599" s="92"/>
      <c r="AA599" s="92"/>
      <c r="AB599" s="92"/>
      <c r="AC599" s="92"/>
      <c r="AD599" s="92"/>
      <c r="AE599" s="92"/>
      <c r="AF599" s="92"/>
      <c r="AG599" s="92"/>
      <c r="AH599" s="92"/>
      <c r="AI599" s="92"/>
      <c r="AJ599" s="92"/>
      <c r="AK599" s="92"/>
      <c r="AL599" s="92"/>
      <c r="AM599" s="92"/>
      <c r="AN599" s="92"/>
      <c r="AO599" s="92"/>
      <c r="AP599" s="92"/>
      <c r="AQ599" s="92"/>
      <c r="AR599" s="92"/>
      <c r="AS599" s="92"/>
      <c r="AT599" s="92"/>
      <c r="AU599" s="92"/>
      <c r="AV599" s="92"/>
      <c r="AW599" s="92"/>
      <c r="AX599" s="92"/>
      <c r="AY599" s="92"/>
      <c r="AZ599" s="92"/>
      <c r="BA599" s="92"/>
      <c r="BB599" s="92"/>
      <c r="BC599" s="92"/>
      <c r="BD599" s="92"/>
      <c r="BE599" s="92"/>
      <c r="BF599" s="92"/>
      <c r="BG599" s="92"/>
      <c r="BH599" s="92"/>
      <c r="BI599" s="92"/>
    </row>
    <row r="600" ht="9.75" customHeight="1">
      <c r="A600" s="92"/>
      <c r="B600" s="92"/>
      <c r="C600" s="92"/>
      <c r="D600" s="92"/>
      <c r="E600" s="92"/>
      <c r="F600" s="92"/>
      <c r="G600" s="92"/>
      <c r="H600" s="92"/>
      <c r="I600" s="92"/>
      <c r="J600" s="92"/>
      <c r="K600" s="92"/>
      <c r="L600" s="92"/>
      <c r="M600" s="92"/>
      <c r="N600" s="92"/>
      <c r="O600" s="92"/>
      <c r="P600" s="92"/>
      <c r="Q600" s="92"/>
      <c r="R600" s="92"/>
      <c r="S600" s="92"/>
      <c r="T600" s="92"/>
      <c r="U600" s="92"/>
      <c r="V600" s="92"/>
      <c r="W600" s="92"/>
      <c r="X600" s="92"/>
      <c r="Y600" s="92"/>
      <c r="Z600" s="92"/>
      <c r="AA600" s="92"/>
      <c r="AB600" s="92"/>
      <c r="AC600" s="92"/>
      <c r="AD600" s="92"/>
      <c r="AE600" s="92"/>
      <c r="AF600" s="92"/>
      <c r="AG600" s="92"/>
      <c r="AH600" s="92"/>
      <c r="AI600" s="92"/>
      <c r="AJ600" s="92"/>
      <c r="AK600" s="92"/>
      <c r="AL600" s="92"/>
      <c r="AM600" s="92"/>
      <c r="AN600" s="92"/>
      <c r="AO600" s="92"/>
      <c r="AP600" s="92"/>
      <c r="AQ600" s="92"/>
      <c r="AR600" s="92"/>
      <c r="AS600" s="92"/>
      <c r="AT600" s="92"/>
      <c r="AU600" s="92"/>
      <c r="AV600" s="92"/>
      <c r="AW600" s="92"/>
      <c r="AX600" s="92"/>
      <c r="AY600" s="92"/>
      <c r="AZ600" s="92"/>
      <c r="BA600" s="92"/>
      <c r="BB600" s="92"/>
      <c r="BC600" s="92"/>
      <c r="BD600" s="92"/>
      <c r="BE600" s="92"/>
      <c r="BF600" s="92"/>
      <c r="BG600" s="92"/>
      <c r="BH600" s="92"/>
      <c r="BI600" s="92"/>
    </row>
    <row r="601" ht="9.75" customHeight="1">
      <c r="A601" s="92"/>
      <c r="B601" s="92"/>
      <c r="C601" s="92"/>
      <c r="D601" s="92"/>
      <c r="E601" s="92"/>
      <c r="F601" s="92"/>
      <c r="G601" s="92"/>
      <c r="H601" s="92"/>
      <c r="I601" s="92"/>
      <c r="J601" s="92"/>
      <c r="K601" s="92"/>
      <c r="L601" s="92"/>
      <c r="M601" s="92"/>
      <c r="N601" s="92"/>
      <c r="O601" s="92"/>
      <c r="P601" s="92"/>
      <c r="Q601" s="92"/>
      <c r="R601" s="92"/>
      <c r="S601" s="92"/>
      <c r="T601" s="92"/>
      <c r="U601" s="92"/>
      <c r="V601" s="92"/>
      <c r="W601" s="92"/>
      <c r="X601" s="92"/>
      <c r="Y601" s="92"/>
      <c r="Z601" s="92"/>
      <c r="AA601" s="92"/>
      <c r="AB601" s="92"/>
      <c r="AC601" s="92"/>
      <c r="AD601" s="92"/>
      <c r="AE601" s="92"/>
      <c r="AF601" s="92"/>
      <c r="AG601" s="92"/>
      <c r="AH601" s="92"/>
      <c r="AI601" s="92"/>
      <c r="AJ601" s="92"/>
      <c r="AK601" s="92"/>
      <c r="AL601" s="92"/>
      <c r="AM601" s="92"/>
      <c r="AN601" s="92"/>
      <c r="AO601" s="92"/>
      <c r="AP601" s="92"/>
      <c r="AQ601" s="92"/>
      <c r="AR601" s="92"/>
      <c r="AS601" s="92"/>
      <c r="AT601" s="92"/>
      <c r="AU601" s="92"/>
      <c r="AV601" s="92"/>
      <c r="AW601" s="92"/>
      <c r="AX601" s="92"/>
      <c r="AY601" s="92"/>
      <c r="AZ601" s="92"/>
      <c r="BA601" s="92"/>
      <c r="BB601" s="92"/>
      <c r="BC601" s="92"/>
      <c r="BD601" s="92"/>
      <c r="BE601" s="92"/>
      <c r="BF601" s="92"/>
      <c r="BG601" s="92"/>
      <c r="BH601" s="92"/>
      <c r="BI601" s="92"/>
    </row>
    <row r="602" ht="9.75" customHeight="1">
      <c r="A602" s="92"/>
      <c r="B602" s="92"/>
      <c r="C602" s="92"/>
      <c r="D602" s="92"/>
      <c r="E602" s="92"/>
      <c r="F602" s="92"/>
      <c r="G602" s="92"/>
      <c r="H602" s="92"/>
      <c r="I602" s="92"/>
      <c r="J602" s="92"/>
      <c r="K602" s="92"/>
      <c r="L602" s="92"/>
      <c r="M602" s="92"/>
      <c r="N602" s="92"/>
      <c r="O602" s="92"/>
      <c r="P602" s="92"/>
      <c r="Q602" s="92"/>
      <c r="R602" s="92"/>
      <c r="S602" s="92"/>
      <c r="T602" s="92"/>
      <c r="U602" s="92"/>
      <c r="V602" s="92"/>
      <c r="W602" s="92"/>
      <c r="X602" s="92"/>
      <c r="Y602" s="92"/>
      <c r="Z602" s="92"/>
      <c r="AA602" s="92"/>
      <c r="AB602" s="92"/>
      <c r="AC602" s="92"/>
      <c r="AD602" s="92"/>
      <c r="AE602" s="92"/>
      <c r="AF602" s="92"/>
      <c r="AG602" s="92"/>
      <c r="AH602" s="92"/>
      <c r="AI602" s="92"/>
      <c r="AJ602" s="92"/>
      <c r="AK602" s="92"/>
      <c r="AL602" s="92"/>
      <c r="AM602" s="92"/>
      <c r="AN602" s="92"/>
      <c r="AO602" s="92"/>
      <c r="AP602" s="92"/>
      <c r="AQ602" s="92"/>
      <c r="AR602" s="92"/>
      <c r="AS602" s="92"/>
      <c r="AT602" s="92"/>
      <c r="AU602" s="92"/>
      <c r="AV602" s="92"/>
      <c r="AW602" s="92"/>
      <c r="AX602" s="92"/>
      <c r="AY602" s="92"/>
      <c r="AZ602" s="92"/>
      <c r="BA602" s="92"/>
      <c r="BB602" s="92"/>
      <c r="BC602" s="92"/>
      <c r="BD602" s="92"/>
      <c r="BE602" s="92"/>
      <c r="BF602" s="92"/>
      <c r="BG602" s="92"/>
      <c r="BH602" s="92"/>
      <c r="BI602" s="92"/>
    </row>
    <row r="603" ht="9.75" customHeight="1">
      <c r="A603" s="92"/>
      <c r="B603" s="92"/>
      <c r="C603" s="92"/>
      <c r="D603" s="92"/>
      <c r="E603" s="92"/>
      <c r="F603" s="92"/>
      <c r="G603" s="92"/>
      <c r="H603" s="92"/>
      <c r="I603" s="92"/>
      <c r="J603" s="92"/>
      <c r="K603" s="92"/>
      <c r="L603" s="92"/>
      <c r="M603" s="92"/>
      <c r="N603" s="92"/>
      <c r="O603" s="92"/>
      <c r="P603" s="92"/>
      <c r="Q603" s="92"/>
      <c r="R603" s="92"/>
      <c r="S603" s="92"/>
      <c r="T603" s="92"/>
      <c r="U603" s="92"/>
      <c r="V603" s="92"/>
      <c r="W603" s="92"/>
      <c r="X603" s="92"/>
      <c r="Y603" s="92"/>
      <c r="Z603" s="92"/>
      <c r="AA603" s="92"/>
      <c r="AB603" s="92"/>
      <c r="AC603" s="92"/>
      <c r="AD603" s="92"/>
      <c r="AE603" s="92"/>
      <c r="AF603" s="92"/>
      <c r="AG603" s="92"/>
      <c r="AH603" s="92"/>
      <c r="AI603" s="92"/>
      <c r="AJ603" s="92"/>
      <c r="AK603" s="92"/>
      <c r="AL603" s="92"/>
      <c r="AM603" s="92"/>
      <c r="AN603" s="92"/>
      <c r="AO603" s="92"/>
      <c r="AP603" s="92"/>
      <c r="AQ603" s="92"/>
      <c r="AR603" s="92"/>
      <c r="AS603" s="92"/>
      <c r="AT603" s="92"/>
      <c r="AU603" s="92"/>
      <c r="AV603" s="92"/>
      <c r="AW603" s="92"/>
      <c r="AX603" s="92"/>
      <c r="AY603" s="92"/>
      <c r="AZ603" s="92"/>
      <c r="BA603" s="92"/>
      <c r="BB603" s="92"/>
      <c r="BC603" s="92"/>
      <c r="BD603" s="92"/>
      <c r="BE603" s="92"/>
      <c r="BF603" s="92"/>
      <c r="BG603" s="92"/>
      <c r="BH603" s="92"/>
      <c r="BI603" s="92"/>
    </row>
    <row r="604" ht="9.75" customHeight="1">
      <c r="A604" s="92"/>
      <c r="B604" s="92"/>
      <c r="C604" s="92"/>
      <c r="D604" s="92"/>
      <c r="E604" s="92"/>
      <c r="F604" s="92"/>
      <c r="G604" s="92"/>
      <c r="H604" s="92"/>
      <c r="I604" s="92"/>
      <c r="J604" s="92"/>
      <c r="K604" s="92"/>
      <c r="L604" s="92"/>
      <c r="M604" s="92"/>
      <c r="N604" s="92"/>
      <c r="O604" s="92"/>
      <c r="P604" s="92"/>
      <c r="Q604" s="92"/>
      <c r="R604" s="92"/>
      <c r="S604" s="92"/>
      <c r="T604" s="92"/>
      <c r="U604" s="92"/>
      <c r="V604" s="92"/>
      <c r="W604" s="92"/>
      <c r="X604" s="92"/>
      <c r="Y604" s="92"/>
      <c r="Z604" s="92"/>
      <c r="AA604" s="92"/>
      <c r="AB604" s="92"/>
      <c r="AC604" s="92"/>
      <c r="AD604" s="92"/>
      <c r="AE604" s="92"/>
      <c r="AF604" s="92"/>
      <c r="AG604" s="92"/>
      <c r="AH604" s="92"/>
      <c r="AI604" s="92"/>
      <c r="AJ604" s="92"/>
      <c r="AK604" s="92"/>
      <c r="AL604" s="92"/>
      <c r="AM604" s="92"/>
      <c r="AN604" s="92"/>
      <c r="AO604" s="92"/>
      <c r="AP604" s="92"/>
      <c r="AQ604" s="92"/>
      <c r="AR604" s="92"/>
      <c r="AS604" s="92"/>
      <c r="AT604" s="92"/>
      <c r="AU604" s="92"/>
      <c r="AV604" s="92"/>
      <c r="AW604" s="92"/>
      <c r="AX604" s="92"/>
      <c r="AY604" s="92"/>
      <c r="AZ604" s="92"/>
      <c r="BA604" s="92"/>
      <c r="BB604" s="92"/>
      <c r="BC604" s="92"/>
      <c r="BD604" s="92"/>
      <c r="BE604" s="92"/>
      <c r="BF604" s="92"/>
      <c r="BG604" s="92"/>
      <c r="BH604" s="92"/>
      <c r="BI604" s="92"/>
    </row>
    <row r="605" ht="9.75" customHeight="1">
      <c r="A605" s="92"/>
      <c r="B605" s="92"/>
      <c r="C605" s="92"/>
      <c r="D605" s="92"/>
      <c r="E605" s="92"/>
      <c r="F605" s="92"/>
      <c r="G605" s="92"/>
      <c r="H605" s="92"/>
      <c r="I605" s="92"/>
      <c r="J605" s="92"/>
      <c r="K605" s="92"/>
      <c r="L605" s="92"/>
      <c r="M605" s="92"/>
      <c r="N605" s="92"/>
      <c r="O605" s="92"/>
      <c r="P605" s="92"/>
      <c r="Q605" s="92"/>
      <c r="R605" s="92"/>
      <c r="S605" s="92"/>
      <c r="T605" s="92"/>
      <c r="U605" s="92"/>
      <c r="V605" s="92"/>
      <c r="W605" s="92"/>
      <c r="X605" s="92"/>
      <c r="Y605" s="92"/>
      <c r="Z605" s="92"/>
      <c r="AA605" s="92"/>
      <c r="AB605" s="92"/>
      <c r="AC605" s="92"/>
      <c r="AD605" s="92"/>
      <c r="AE605" s="92"/>
      <c r="AF605" s="92"/>
      <c r="AG605" s="92"/>
      <c r="AH605" s="92"/>
      <c r="AI605" s="92"/>
      <c r="AJ605" s="92"/>
      <c r="AK605" s="92"/>
      <c r="AL605" s="92"/>
      <c r="AM605" s="92"/>
      <c r="AN605" s="92"/>
      <c r="AO605" s="92"/>
      <c r="AP605" s="92"/>
      <c r="AQ605" s="92"/>
      <c r="AR605" s="92"/>
      <c r="AS605" s="92"/>
      <c r="AT605" s="92"/>
      <c r="AU605" s="92"/>
      <c r="AV605" s="92"/>
      <c r="AW605" s="92"/>
      <c r="AX605" s="92"/>
      <c r="AY605" s="92"/>
      <c r="AZ605" s="92"/>
      <c r="BA605" s="92"/>
      <c r="BB605" s="92"/>
      <c r="BC605" s="92"/>
      <c r="BD605" s="92"/>
      <c r="BE605" s="92"/>
      <c r="BF605" s="92"/>
      <c r="BG605" s="92"/>
      <c r="BH605" s="92"/>
      <c r="BI605" s="92"/>
    </row>
    <row r="606" ht="9.75" customHeight="1">
      <c r="A606" s="92"/>
      <c r="B606" s="92"/>
      <c r="C606" s="92"/>
      <c r="D606" s="92"/>
      <c r="E606" s="92"/>
      <c r="F606" s="92"/>
      <c r="G606" s="92"/>
      <c r="H606" s="92"/>
      <c r="I606" s="92"/>
      <c r="J606" s="92"/>
      <c r="K606" s="92"/>
      <c r="L606" s="92"/>
      <c r="M606" s="92"/>
      <c r="N606" s="92"/>
      <c r="O606" s="92"/>
      <c r="P606" s="92"/>
      <c r="Q606" s="92"/>
      <c r="R606" s="92"/>
      <c r="S606" s="92"/>
      <c r="T606" s="92"/>
      <c r="U606" s="92"/>
      <c r="V606" s="92"/>
      <c r="W606" s="92"/>
      <c r="X606" s="92"/>
      <c r="Y606" s="92"/>
      <c r="Z606" s="92"/>
      <c r="AA606" s="92"/>
      <c r="AB606" s="92"/>
      <c r="AC606" s="92"/>
      <c r="AD606" s="92"/>
      <c r="AE606" s="92"/>
      <c r="AF606" s="92"/>
      <c r="AG606" s="92"/>
      <c r="AH606" s="92"/>
      <c r="AI606" s="92"/>
      <c r="AJ606" s="92"/>
      <c r="AK606" s="92"/>
      <c r="AL606" s="92"/>
      <c r="AM606" s="92"/>
      <c r="AN606" s="92"/>
      <c r="AO606" s="92"/>
      <c r="AP606" s="92"/>
      <c r="AQ606" s="92"/>
      <c r="AR606" s="92"/>
      <c r="AS606" s="92"/>
      <c r="AT606" s="92"/>
      <c r="AU606" s="92"/>
      <c r="AV606" s="92"/>
      <c r="AW606" s="92"/>
      <c r="AX606" s="92"/>
      <c r="AY606" s="92"/>
      <c r="AZ606" s="92"/>
      <c r="BA606" s="92"/>
      <c r="BB606" s="92"/>
      <c r="BC606" s="92"/>
      <c r="BD606" s="92"/>
      <c r="BE606" s="92"/>
      <c r="BF606" s="92"/>
      <c r="BG606" s="92"/>
      <c r="BH606" s="92"/>
      <c r="BI606" s="92"/>
    </row>
    <row r="607" ht="9.75" customHeight="1">
      <c r="A607" s="92"/>
      <c r="B607" s="92"/>
      <c r="C607" s="92"/>
      <c r="D607" s="92"/>
      <c r="E607" s="92"/>
      <c r="F607" s="92"/>
      <c r="G607" s="92"/>
      <c r="H607" s="92"/>
      <c r="I607" s="92"/>
      <c r="J607" s="92"/>
      <c r="K607" s="92"/>
      <c r="L607" s="92"/>
      <c r="M607" s="92"/>
      <c r="N607" s="92"/>
      <c r="O607" s="92"/>
      <c r="P607" s="92"/>
      <c r="Q607" s="92"/>
      <c r="R607" s="92"/>
      <c r="S607" s="92"/>
      <c r="T607" s="92"/>
      <c r="U607" s="92"/>
      <c r="V607" s="92"/>
      <c r="W607" s="92"/>
      <c r="X607" s="92"/>
      <c r="Y607" s="92"/>
      <c r="Z607" s="92"/>
      <c r="AA607" s="92"/>
      <c r="AB607" s="92"/>
      <c r="AC607" s="92"/>
      <c r="AD607" s="92"/>
      <c r="AE607" s="92"/>
      <c r="AF607" s="92"/>
      <c r="AG607" s="92"/>
      <c r="AH607" s="92"/>
      <c r="AI607" s="92"/>
      <c r="AJ607" s="92"/>
      <c r="AK607" s="92"/>
      <c r="AL607" s="92"/>
      <c r="AM607" s="92"/>
      <c r="AN607" s="92"/>
      <c r="AO607" s="92"/>
      <c r="AP607" s="92"/>
      <c r="AQ607" s="92"/>
      <c r="AR607" s="92"/>
      <c r="AS607" s="92"/>
      <c r="AT607" s="92"/>
      <c r="AU607" s="92"/>
      <c r="AV607" s="92"/>
      <c r="AW607" s="92"/>
      <c r="AX607" s="92"/>
      <c r="AY607" s="92"/>
      <c r="AZ607" s="92"/>
      <c r="BA607" s="92"/>
      <c r="BB607" s="92"/>
      <c r="BC607" s="92"/>
      <c r="BD607" s="92"/>
      <c r="BE607" s="92"/>
      <c r="BF607" s="92"/>
      <c r="BG607" s="92"/>
      <c r="BH607" s="92"/>
      <c r="BI607" s="92"/>
    </row>
    <row r="608" ht="9.75" customHeight="1">
      <c r="A608" s="92"/>
      <c r="B608" s="92"/>
      <c r="C608" s="92"/>
      <c r="D608" s="92"/>
      <c r="E608" s="92"/>
      <c r="F608" s="92"/>
      <c r="G608" s="92"/>
      <c r="H608" s="92"/>
      <c r="I608" s="92"/>
      <c r="J608" s="92"/>
      <c r="K608" s="92"/>
      <c r="L608" s="92"/>
      <c r="M608" s="92"/>
      <c r="N608" s="92"/>
      <c r="O608" s="92"/>
      <c r="P608" s="92"/>
      <c r="Q608" s="92"/>
      <c r="R608" s="92"/>
      <c r="S608" s="92"/>
      <c r="T608" s="92"/>
      <c r="U608" s="92"/>
      <c r="V608" s="92"/>
      <c r="W608" s="92"/>
      <c r="X608" s="92"/>
      <c r="Y608" s="92"/>
      <c r="Z608" s="92"/>
      <c r="AA608" s="92"/>
      <c r="AB608" s="92"/>
      <c r="AC608" s="92"/>
      <c r="AD608" s="92"/>
      <c r="AE608" s="92"/>
      <c r="AF608" s="92"/>
      <c r="AG608" s="92"/>
      <c r="AH608" s="92"/>
      <c r="AI608" s="92"/>
      <c r="AJ608" s="92"/>
      <c r="AK608" s="92"/>
      <c r="AL608" s="92"/>
      <c r="AM608" s="92"/>
      <c r="AN608" s="92"/>
      <c r="AO608" s="92"/>
      <c r="AP608" s="92"/>
      <c r="AQ608" s="92"/>
      <c r="AR608" s="92"/>
      <c r="AS608" s="92"/>
      <c r="AT608" s="92"/>
      <c r="AU608" s="92"/>
      <c r="AV608" s="92"/>
      <c r="AW608" s="92"/>
      <c r="AX608" s="92"/>
      <c r="AY608" s="92"/>
      <c r="AZ608" s="92"/>
      <c r="BA608" s="92"/>
      <c r="BB608" s="92"/>
      <c r="BC608" s="92"/>
      <c r="BD608" s="92"/>
      <c r="BE608" s="92"/>
      <c r="BF608" s="92"/>
      <c r="BG608" s="92"/>
      <c r="BH608" s="92"/>
      <c r="BI608" s="92"/>
    </row>
    <row r="609" ht="9.75" customHeight="1">
      <c r="A609" s="92"/>
      <c r="B609" s="92"/>
      <c r="C609" s="92"/>
      <c r="D609" s="92"/>
      <c r="E609" s="92"/>
      <c r="F609" s="92"/>
      <c r="G609" s="92"/>
      <c r="H609" s="92"/>
      <c r="I609" s="92"/>
      <c r="J609" s="92"/>
      <c r="K609" s="92"/>
      <c r="L609" s="92"/>
      <c r="M609" s="92"/>
      <c r="N609" s="92"/>
      <c r="O609" s="92"/>
      <c r="P609" s="92"/>
      <c r="Q609" s="92"/>
      <c r="R609" s="92"/>
      <c r="S609" s="92"/>
      <c r="T609" s="92"/>
      <c r="U609" s="92"/>
      <c r="V609" s="92"/>
      <c r="W609" s="92"/>
      <c r="X609" s="92"/>
      <c r="Y609" s="92"/>
      <c r="Z609" s="92"/>
      <c r="AA609" s="92"/>
      <c r="AB609" s="92"/>
      <c r="AC609" s="92"/>
      <c r="AD609" s="92"/>
      <c r="AE609" s="92"/>
      <c r="AF609" s="92"/>
      <c r="AG609" s="92"/>
      <c r="AH609" s="92"/>
      <c r="AI609" s="92"/>
      <c r="AJ609" s="92"/>
      <c r="AK609" s="92"/>
      <c r="AL609" s="92"/>
      <c r="AM609" s="92"/>
      <c r="AN609" s="92"/>
      <c r="AO609" s="92"/>
      <c r="AP609" s="92"/>
      <c r="AQ609" s="92"/>
      <c r="AR609" s="92"/>
      <c r="AS609" s="92"/>
      <c r="AT609" s="92"/>
      <c r="AU609" s="92"/>
      <c r="AV609" s="92"/>
      <c r="AW609" s="92"/>
      <c r="AX609" s="92"/>
      <c r="AY609" s="92"/>
      <c r="AZ609" s="92"/>
      <c r="BA609" s="92"/>
      <c r="BB609" s="92"/>
      <c r="BC609" s="92"/>
      <c r="BD609" s="92"/>
      <c r="BE609" s="92"/>
      <c r="BF609" s="92"/>
      <c r="BG609" s="92"/>
      <c r="BH609" s="92"/>
      <c r="BI609" s="92"/>
    </row>
    <row r="610" ht="9.75" customHeight="1">
      <c r="A610" s="92"/>
      <c r="B610" s="92"/>
      <c r="C610" s="92"/>
      <c r="D610" s="92"/>
      <c r="E610" s="92"/>
      <c r="F610" s="92"/>
      <c r="G610" s="92"/>
      <c r="H610" s="92"/>
      <c r="I610" s="92"/>
      <c r="J610" s="92"/>
      <c r="K610" s="92"/>
      <c r="L610" s="92"/>
      <c r="M610" s="92"/>
      <c r="N610" s="92"/>
      <c r="O610" s="92"/>
      <c r="P610" s="92"/>
      <c r="Q610" s="92"/>
      <c r="R610" s="92"/>
      <c r="S610" s="92"/>
      <c r="T610" s="92"/>
      <c r="U610" s="92"/>
      <c r="V610" s="92"/>
      <c r="W610" s="92"/>
      <c r="X610" s="92"/>
      <c r="Y610" s="92"/>
      <c r="Z610" s="92"/>
      <c r="AA610" s="92"/>
      <c r="AB610" s="92"/>
      <c r="AC610" s="92"/>
      <c r="AD610" s="92"/>
      <c r="AE610" s="92"/>
      <c r="AF610" s="92"/>
      <c r="AG610" s="92"/>
      <c r="AH610" s="92"/>
      <c r="AI610" s="92"/>
      <c r="AJ610" s="92"/>
      <c r="AK610" s="92"/>
      <c r="AL610" s="92"/>
      <c r="AM610" s="92"/>
      <c r="AN610" s="92"/>
      <c r="AO610" s="92"/>
      <c r="AP610" s="92"/>
      <c r="AQ610" s="92"/>
      <c r="AR610" s="92"/>
      <c r="AS610" s="92"/>
      <c r="AT610" s="92"/>
      <c r="AU610" s="92"/>
      <c r="AV610" s="92"/>
      <c r="AW610" s="92"/>
      <c r="AX610" s="92"/>
      <c r="AY610" s="92"/>
      <c r="AZ610" s="92"/>
      <c r="BA610" s="92"/>
      <c r="BB610" s="92"/>
      <c r="BC610" s="92"/>
      <c r="BD610" s="92"/>
      <c r="BE610" s="92"/>
      <c r="BF610" s="92"/>
      <c r="BG610" s="92"/>
      <c r="BH610" s="92"/>
      <c r="BI610" s="92"/>
    </row>
    <row r="611" ht="9.75" customHeight="1">
      <c r="A611" s="92"/>
      <c r="B611" s="92"/>
      <c r="C611" s="92"/>
      <c r="D611" s="92"/>
      <c r="E611" s="92"/>
      <c r="F611" s="92"/>
      <c r="G611" s="92"/>
      <c r="H611" s="92"/>
      <c r="I611" s="92"/>
      <c r="J611" s="92"/>
      <c r="K611" s="92"/>
      <c r="L611" s="92"/>
      <c r="M611" s="92"/>
      <c r="N611" s="92"/>
      <c r="O611" s="92"/>
      <c r="P611" s="92"/>
      <c r="Q611" s="92"/>
      <c r="R611" s="92"/>
      <c r="S611" s="92"/>
      <c r="T611" s="92"/>
      <c r="U611" s="92"/>
      <c r="V611" s="92"/>
      <c r="W611" s="92"/>
      <c r="X611" s="92"/>
      <c r="Y611" s="92"/>
      <c r="Z611" s="92"/>
      <c r="AA611" s="92"/>
      <c r="AB611" s="92"/>
      <c r="AC611" s="92"/>
      <c r="AD611" s="92"/>
      <c r="AE611" s="92"/>
      <c r="AF611" s="92"/>
      <c r="AG611" s="92"/>
      <c r="AH611" s="92"/>
      <c r="AI611" s="92"/>
      <c r="AJ611" s="92"/>
      <c r="AK611" s="92"/>
      <c r="AL611" s="92"/>
      <c r="AM611" s="92"/>
      <c r="AN611" s="92"/>
      <c r="AO611" s="92"/>
      <c r="AP611" s="92"/>
      <c r="AQ611" s="92"/>
      <c r="AR611" s="92"/>
      <c r="AS611" s="92"/>
      <c r="AT611" s="92"/>
      <c r="AU611" s="92"/>
      <c r="AV611" s="92"/>
      <c r="AW611" s="92"/>
      <c r="AX611" s="92"/>
      <c r="AY611" s="92"/>
      <c r="AZ611" s="92"/>
      <c r="BA611" s="92"/>
      <c r="BB611" s="92"/>
      <c r="BC611" s="92"/>
      <c r="BD611" s="92"/>
      <c r="BE611" s="92"/>
      <c r="BF611" s="92"/>
      <c r="BG611" s="92"/>
      <c r="BH611" s="92"/>
      <c r="BI611" s="92"/>
    </row>
    <row r="612" ht="9.75" customHeight="1">
      <c r="A612" s="92"/>
      <c r="B612" s="92"/>
      <c r="C612" s="92"/>
      <c r="D612" s="92"/>
      <c r="E612" s="92"/>
      <c r="F612" s="92"/>
      <c r="G612" s="92"/>
      <c r="H612" s="92"/>
      <c r="I612" s="92"/>
      <c r="J612" s="92"/>
      <c r="K612" s="92"/>
      <c r="L612" s="92"/>
      <c r="M612" s="92"/>
      <c r="N612" s="92"/>
      <c r="O612" s="92"/>
      <c r="P612" s="92"/>
      <c r="Q612" s="92"/>
      <c r="R612" s="92"/>
      <c r="S612" s="92"/>
      <c r="T612" s="92"/>
      <c r="U612" s="92"/>
      <c r="V612" s="92"/>
      <c r="W612" s="92"/>
      <c r="X612" s="92"/>
      <c r="Y612" s="92"/>
      <c r="Z612" s="92"/>
      <c r="AA612" s="92"/>
      <c r="AB612" s="92"/>
      <c r="AC612" s="92"/>
      <c r="AD612" s="92"/>
      <c r="AE612" s="92"/>
      <c r="AF612" s="92"/>
      <c r="AG612" s="92"/>
      <c r="AH612" s="92"/>
      <c r="AI612" s="92"/>
      <c r="AJ612" s="92"/>
      <c r="AK612" s="92"/>
      <c r="AL612" s="92"/>
      <c r="AM612" s="92"/>
      <c r="AN612" s="92"/>
      <c r="AO612" s="92"/>
      <c r="AP612" s="92"/>
      <c r="AQ612" s="92"/>
      <c r="AR612" s="92"/>
      <c r="AS612" s="92"/>
      <c r="AT612" s="92"/>
      <c r="AU612" s="92"/>
      <c r="AV612" s="92"/>
      <c r="AW612" s="92"/>
      <c r="AX612" s="92"/>
      <c r="AY612" s="92"/>
      <c r="AZ612" s="92"/>
      <c r="BA612" s="92"/>
      <c r="BB612" s="92"/>
      <c r="BC612" s="92"/>
      <c r="BD612" s="92"/>
      <c r="BE612" s="92"/>
      <c r="BF612" s="92"/>
      <c r="BG612" s="92"/>
      <c r="BH612" s="92"/>
      <c r="BI612" s="92"/>
    </row>
    <row r="613" ht="9.75" customHeight="1">
      <c r="A613" s="92"/>
      <c r="B613" s="92"/>
      <c r="C613" s="92"/>
      <c r="D613" s="92"/>
      <c r="E613" s="92"/>
      <c r="F613" s="92"/>
      <c r="G613" s="92"/>
      <c r="H613" s="92"/>
      <c r="I613" s="92"/>
      <c r="J613" s="92"/>
      <c r="K613" s="92"/>
      <c r="L613" s="92"/>
      <c r="M613" s="92"/>
      <c r="N613" s="92"/>
      <c r="O613" s="92"/>
      <c r="P613" s="92"/>
      <c r="Q613" s="92"/>
      <c r="R613" s="92"/>
      <c r="S613" s="92"/>
      <c r="T613" s="92"/>
      <c r="U613" s="92"/>
      <c r="V613" s="92"/>
      <c r="W613" s="92"/>
      <c r="X613" s="92"/>
      <c r="Y613" s="92"/>
      <c r="Z613" s="92"/>
      <c r="AA613" s="92"/>
      <c r="AB613" s="92"/>
      <c r="AC613" s="92"/>
      <c r="AD613" s="92"/>
      <c r="AE613" s="92"/>
      <c r="AF613" s="92"/>
      <c r="AG613" s="92"/>
      <c r="AH613" s="92"/>
      <c r="AI613" s="92"/>
      <c r="AJ613" s="92"/>
      <c r="AK613" s="92"/>
      <c r="AL613" s="92"/>
      <c r="AM613" s="92"/>
      <c r="AN613" s="92"/>
      <c r="AO613" s="92"/>
      <c r="AP613" s="92"/>
      <c r="AQ613" s="92"/>
      <c r="AR613" s="92"/>
      <c r="AS613" s="92"/>
      <c r="AT613" s="92"/>
      <c r="AU613" s="92"/>
      <c r="AV613" s="92"/>
      <c r="AW613" s="92"/>
      <c r="AX613" s="92"/>
      <c r="AY613" s="92"/>
      <c r="AZ613" s="92"/>
      <c r="BA613" s="92"/>
      <c r="BB613" s="92"/>
      <c r="BC613" s="92"/>
      <c r="BD613" s="92"/>
      <c r="BE613" s="92"/>
      <c r="BF613" s="92"/>
      <c r="BG613" s="92"/>
      <c r="BH613" s="92"/>
      <c r="BI613" s="92"/>
    </row>
    <row r="614" ht="9.75" customHeight="1">
      <c r="A614" s="92"/>
      <c r="B614" s="92"/>
      <c r="C614" s="92"/>
      <c r="D614" s="92"/>
      <c r="E614" s="92"/>
      <c r="F614" s="92"/>
      <c r="G614" s="92"/>
      <c r="H614" s="92"/>
      <c r="I614" s="92"/>
      <c r="J614" s="92"/>
      <c r="K614" s="92"/>
      <c r="L614" s="92"/>
      <c r="M614" s="92"/>
      <c r="N614" s="92"/>
      <c r="O614" s="92"/>
      <c r="P614" s="92"/>
      <c r="Q614" s="92"/>
      <c r="R614" s="92"/>
      <c r="S614" s="92"/>
      <c r="T614" s="92"/>
      <c r="U614" s="92"/>
      <c r="V614" s="92"/>
      <c r="W614" s="92"/>
      <c r="X614" s="92"/>
      <c r="Y614" s="92"/>
      <c r="Z614" s="92"/>
      <c r="AA614" s="92"/>
      <c r="AB614" s="92"/>
      <c r="AC614" s="92"/>
      <c r="AD614" s="92"/>
      <c r="AE614" s="92"/>
      <c r="AF614" s="92"/>
      <c r="AG614" s="92"/>
      <c r="AH614" s="92"/>
      <c r="AI614" s="92"/>
      <c r="AJ614" s="92"/>
      <c r="AK614" s="92"/>
      <c r="AL614" s="92"/>
      <c r="AM614" s="92"/>
      <c r="AN614" s="92"/>
      <c r="AO614" s="92"/>
      <c r="AP614" s="92"/>
      <c r="AQ614" s="92"/>
      <c r="AR614" s="92"/>
      <c r="AS614" s="92"/>
      <c r="AT614" s="92"/>
      <c r="AU614" s="92"/>
      <c r="AV614" s="92"/>
      <c r="AW614" s="92"/>
      <c r="AX614" s="92"/>
      <c r="AY614" s="92"/>
      <c r="AZ614" s="92"/>
      <c r="BA614" s="92"/>
      <c r="BB614" s="92"/>
      <c r="BC614" s="92"/>
      <c r="BD614" s="92"/>
      <c r="BE614" s="92"/>
      <c r="BF614" s="92"/>
      <c r="BG614" s="92"/>
      <c r="BH614" s="92"/>
      <c r="BI614" s="92"/>
    </row>
    <row r="615" ht="9.75" customHeight="1">
      <c r="A615" s="92"/>
      <c r="B615" s="92"/>
      <c r="C615" s="92"/>
      <c r="D615" s="92"/>
      <c r="E615" s="92"/>
      <c r="F615" s="92"/>
      <c r="G615" s="92"/>
      <c r="H615" s="92"/>
      <c r="I615" s="92"/>
      <c r="J615" s="92"/>
      <c r="K615" s="92"/>
      <c r="L615" s="92"/>
      <c r="M615" s="92"/>
      <c r="N615" s="92"/>
      <c r="O615" s="92"/>
      <c r="P615" s="92"/>
      <c r="Q615" s="92"/>
      <c r="R615" s="92"/>
      <c r="S615" s="92"/>
      <c r="T615" s="92"/>
      <c r="U615" s="92"/>
      <c r="V615" s="92"/>
      <c r="W615" s="92"/>
      <c r="X615" s="92"/>
      <c r="Y615" s="92"/>
      <c r="Z615" s="92"/>
      <c r="AA615" s="92"/>
      <c r="AB615" s="92"/>
      <c r="AC615" s="92"/>
      <c r="AD615" s="92"/>
      <c r="AE615" s="92"/>
      <c r="AF615" s="92"/>
      <c r="AG615" s="92"/>
      <c r="AH615" s="92"/>
      <c r="AI615" s="92"/>
      <c r="AJ615" s="92"/>
      <c r="AK615" s="92"/>
      <c r="AL615" s="92"/>
      <c r="AM615" s="92"/>
      <c r="AN615" s="92"/>
      <c r="AO615" s="92"/>
      <c r="AP615" s="92"/>
      <c r="AQ615" s="92"/>
      <c r="AR615" s="92"/>
      <c r="AS615" s="92"/>
      <c r="AT615" s="92"/>
      <c r="AU615" s="92"/>
      <c r="AV615" s="92"/>
      <c r="AW615" s="92"/>
      <c r="AX615" s="92"/>
      <c r="AY615" s="92"/>
      <c r="AZ615" s="92"/>
      <c r="BA615" s="92"/>
      <c r="BB615" s="92"/>
      <c r="BC615" s="92"/>
      <c r="BD615" s="92"/>
      <c r="BE615" s="92"/>
      <c r="BF615" s="92"/>
      <c r="BG615" s="92"/>
      <c r="BH615" s="92"/>
      <c r="BI615" s="92"/>
    </row>
    <row r="616" ht="9.75" customHeight="1">
      <c r="A616" s="92"/>
      <c r="B616" s="92"/>
      <c r="C616" s="92"/>
      <c r="D616" s="92"/>
      <c r="E616" s="92"/>
      <c r="F616" s="92"/>
      <c r="G616" s="92"/>
      <c r="H616" s="92"/>
      <c r="I616" s="92"/>
      <c r="J616" s="92"/>
      <c r="K616" s="92"/>
      <c r="L616" s="92"/>
      <c r="M616" s="92"/>
      <c r="N616" s="92"/>
      <c r="O616" s="92"/>
      <c r="P616" s="92"/>
      <c r="Q616" s="92"/>
      <c r="R616" s="92"/>
      <c r="S616" s="92"/>
      <c r="T616" s="92"/>
      <c r="U616" s="92"/>
      <c r="V616" s="92"/>
      <c r="W616" s="92"/>
      <c r="X616" s="92"/>
      <c r="Y616" s="92"/>
      <c r="Z616" s="92"/>
      <c r="AA616" s="92"/>
      <c r="AB616" s="92"/>
      <c r="AC616" s="92"/>
      <c r="AD616" s="92"/>
      <c r="AE616" s="92"/>
      <c r="AF616" s="92"/>
      <c r="AG616" s="92"/>
      <c r="AH616" s="92"/>
      <c r="AI616" s="92"/>
      <c r="AJ616" s="92"/>
      <c r="AK616" s="92"/>
      <c r="AL616" s="92"/>
      <c r="AM616" s="92"/>
      <c r="AN616" s="92"/>
      <c r="AO616" s="92"/>
      <c r="AP616" s="92"/>
      <c r="AQ616" s="92"/>
      <c r="AR616" s="92"/>
      <c r="AS616" s="92"/>
      <c r="AT616" s="92"/>
      <c r="AU616" s="92"/>
      <c r="AV616" s="92"/>
      <c r="AW616" s="92"/>
      <c r="AX616" s="92"/>
      <c r="AY616" s="92"/>
      <c r="AZ616" s="92"/>
      <c r="BA616" s="92"/>
      <c r="BB616" s="92"/>
      <c r="BC616" s="92"/>
      <c r="BD616" s="92"/>
      <c r="BE616" s="92"/>
      <c r="BF616" s="92"/>
      <c r="BG616" s="92"/>
      <c r="BH616" s="92"/>
      <c r="BI616" s="92"/>
    </row>
    <row r="617" ht="9.75" customHeight="1">
      <c r="A617" s="92"/>
      <c r="B617" s="92"/>
      <c r="C617" s="92"/>
      <c r="D617" s="92"/>
      <c r="E617" s="92"/>
      <c r="F617" s="92"/>
      <c r="G617" s="92"/>
      <c r="H617" s="92"/>
      <c r="I617" s="92"/>
      <c r="J617" s="92"/>
      <c r="K617" s="92"/>
      <c r="L617" s="92"/>
      <c r="M617" s="92"/>
      <c r="N617" s="92"/>
      <c r="O617" s="92"/>
      <c r="P617" s="92"/>
      <c r="Q617" s="92"/>
      <c r="R617" s="92"/>
      <c r="S617" s="92"/>
      <c r="T617" s="92"/>
      <c r="U617" s="92"/>
      <c r="V617" s="92"/>
      <c r="W617" s="92"/>
      <c r="X617" s="92"/>
      <c r="Y617" s="92"/>
      <c r="Z617" s="92"/>
      <c r="AA617" s="92"/>
      <c r="AB617" s="92"/>
      <c r="AC617" s="92"/>
      <c r="AD617" s="92"/>
      <c r="AE617" s="92"/>
      <c r="AF617" s="92"/>
      <c r="AG617" s="92"/>
      <c r="AH617" s="92"/>
      <c r="AI617" s="92"/>
      <c r="AJ617" s="92"/>
      <c r="AK617" s="92"/>
      <c r="AL617" s="92"/>
      <c r="AM617" s="92"/>
      <c r="AN617" s="92"/>
      <c r="AO617" s="92"/>
      <c r="AP617" s="92"/>
      <c r="AQ617" s="92"/>
      <c r="AR617" s="92"/>
      <c r="AS617" s="92"/>
      <c r="AT617" s="92"/>
      <c r="AU617" s="92"/>
      <c r="AV617" s="92"/>
      <c r="AW617" s="92"/>
      <c r="AX617" s="92"/>
      <c r="AY617" s="92"/>
      <c r="AZ617" s="92"/>
      <c r="BA617" s="92"/>
      <c r="BB617" s="92"/>
      <c r="BC617" s="92"/>
      <c r="BD617" s="92"/>
      <c r="BE617" s="92"/>
      <c r="BF617" s="92"/>
      <c r="BG617" s="92"/>
      <c r="BH617" s="92"/>
      <c r="BI617" s="92"/>
    </row>
    <row r="618" ht="9.75" customHeight="1">
      <c r="A618" s="92"/>
      <c r="B618" s="92"/>
      <c r="C618" s="92"/>
      <c r="D618" s="92"/>
      <c r="E618" s="92"/>
      <c r="F618" s="92"/>
      <c r="G618" s="92"/>
      <c r="H618" s="92"/>
      <c r="I618" s="92"/>
      <c r="J618" s="92"/>
      <c r="K618" s="92"/>
      <c r="L618" s="92"/>
      <c r="M618" s="92"/>
      <c r="N618" s="92"/>
      <c r="O618" s="92"/>
      <c r="P618" s="92"/>
      <c r="Q618" s="92"/>
      <c r="R618" s="92"/>
      <c r="S618" s="92"/>
      <c r="T618" s="92"/>
      <c r="U618" s="92"/>
      <c r="V618" s="92"/>
      <c r="W618" s="92"/>
      <c r="X618" s="92"/>
      <c r="Y618" s="92"/>
      <c r="Z618" s="92"/>
      <c r="AA618" s="92"/>
      <c r="AB618" s="92"/>
      <c r="AC618" s="92"/>
      <c r="AD618" s="92"/>
      <c r="AE618" s="92"/>
      <c r="AF618" s="92"/>
      <c r="AG618" s="92"/>
      <c r="AH618" s="92"/>
      <c r="AI618" s="92"/>
      <c r="AJ618" s="92"/>
      <c r="AK618" s="92"/>
      <c r="AL618" s="92"/>
      <c r="AM618" s="92"/>
      <c r="AN618" s="92"/>
      <c r="AO618" s="92"/>
      <c r="AP618" s="92"/>
      <c r="AQ618" s="92"/>
      <c r="AR618" s="92"/>
      <c r="AS618" s="92"/>
      <c r="AT618" s="92"/>
      <c r="AU618" s="92"/>
      <c r="AV618" s="92"/>
      <c r="AW618" s="92"/>
      <c r="AX618" s="92"/>
      <c r="AY618" s="92"/>
      <c r="AZ618" s="92"/>
      <c r="BA618" s="92"/>
      <c r="BB618" s="92"/>
      <c r="BC618" s="92"/>
      <c r="BD618" s="92"/>
      <c r="BE618" s="92"/>
      <c r="BF618" s="92"/>
      <c r="BG618" s="92"/>
      <c r="BH618" s="92"/>
      <c r="BI618" s="92"/>
    </row>
    <row r="619" ht="9.75" customHeight="1">
      <c r="A619" s="92"/>
      <c r="B619" s="92"/>
      <c r="C619" s="92"/>
      <c r="D619" s="92"/>
      <c r="E619" s="92"/>
      <c r="F619" s="92"/>
      <c r="G619" s="92"/>
      <c r="H619" s="92"/>
      <c r="I619" s="92"/>
      <c r="J619" s="92"/>
      <c r="K619" s="92"/>
      <c r="L619" s="92"/>
      <c r="M619" s="92"/>
      <c r="N619" s="92"/>
      <c r="O619" s="92"/>
      <c r="P619" s="92"/>
      <c r="Q619" s="92"/>
      <c r="R619" s="92"/>
      <c r="S619" s="92"/>
      <c r="T619" s="92"/>
      <c r="U619" s="92"/>
      <c r="V619" s="92"/>
      <c r="W619" s="92"/>
      <c r="X619" s="92"/>
      <c r="Y619" s="92"/>
      <c r="Z619" s="92"/>
      <c r="AA619" s="92"/>
      <c r="AB619" s="92"/>
      <c r="AC619" s="92"/>
      <c r="AD619" s="92"/>
      <c r="AE619" s="92"/>
      <c r="AF619" s="92"/>
      <c r="AG619" s="92"/>
      <c r="AH619" s="92"/>
      <c r="AI619" s="92"/>
      <c r="AJ619" s="92"/>
      <c r="AK619" s="92"/>
      <c r="AL619" s="92"/>
      <c r="AM619" s="92"/>
      <c r="AN619" s="92"/>
      <c r="AO619" s="92"/>
      <c r="AP619" s="92"/>
      <c r="AQ619" s="92"/>
      <c r="AR619" s="92"/>
      <c r="AS619" s="92"/>
      <c r="AT619" s="92"/>
      <c r="AU619" s="92"/>
      <c r="AV619" s="92"/>
      <c r="AW619" s="92"/>
      <c r="AX619" s="92"/>
      <c r="AY619" s="92"/>
      <c r="AZ619" s="92"/>
      <c r="BA619" s="92"/>
      <c r="BB619" s="92"/>
      <c r="BC619" s="92"/>
      <c r="BD619" s="92"/>
      <c r="BE619" s="92"/>
      <c r="BF619" s="92"/>
      <c r="BG619" s="92"/>
      <c r="BH619" s="92"/>
      <c r="BI619" s="92"/>
    </row>
    <row r="620" ht="9.75" customHeight="1">
      <c r="A620" s="92"/>
      <c r="B620" s="92"/>
      <c r="C620" s="92"/>
      <c r="D620" s="92"/>
      <c r="E620" s="92"/>
      <c r="F620" s="92"/>
      <c r="G620" s="92"/>
      <c r="H620" s="92"/>
      <c r="I620" s="92"/>
      <c r="J620" s="92"/>
      <c r="K620" s="92"/>
      <c r="L620" s="92"/>
      <c r="M620" s="92"/>
      <c r="N620" s="92"/>
      <c r="O620" s="92"/>
      <c r="P620" s="92"/>
      <c r="Q620" s="92"/>
      <c r="R620" s="92"/>
      <c r="S620" s="92"/>
      <c r="T620" s="92"/>
      <c r="U620" s="92"/>
      <c r="V620" s="92"/>
      <c r="W620" s="92"/>
      <c r="X620" s="92"/>
      <c r="Y620" s="92"/>
      <c r="Z620" s="92"/>
      <c r="AA620" s="92"/>
      <c r="AB620" s="92"/>
      <c r="AC620" s="92"/>
      <c r="AD620" s="92"/>
      <c r="AE620" s="92"/>
      <c r="AF620" s="92"/>
      <c r="AG620" s="92"/>
      <c r="AH620" s="92"/>
      <c r="AI620" s="92"/>
      <c r="AJ620" s="92"/>
      <c r="AK620" s="92"/>
      <c r="AL620" s="92"/>
      <c r="AM620" s="92"/>
      <c r="AN620" s="92"/>
      <c r="AO620" s="92"/>
      <c r="AP620" s="92"/>
      <c r="AQ620" s="92"/>
      <c r="AR620" s="92"/>
      <c r="AS620" s="92"/>
      <c r="AT620" s="92"/>
      <c r="AU620" s="92"/>
      <c r="AV620" s="92"/>
      <c r="AW620" s="92"/>
      <c r="AX620" s="92"/>
      <c r="AY620" s="92"/>
      <c r="AZ620" s="92"/>
      <c r="BA620" s="92"/>
      <c r="BB620" s="92"/>
      <c r="BC620" s="92"/>
      <c r="BD620" s="92"/>
      <c r="BE620" s="92"/>
      <c r="BF620" s="92"/>
      <c r="BG620" s="92"/>
      <c r="BH620" s="92"/>
      <c r="BI620" s="92"/>
    </row>
    <row r="621" ht="9.75" customHeight="1">
      <c r="A621" s="92"/>
      <c r="B621" s="92"/>
      <c r="C621" s="92"/>
      <c r="D621" s="92"/>
      <c r="E621" s="92"/>
      <c r="F621" s="92"/>
      <c r="G621" s="92"/>
      <c r="H621" s="92"/>
      <c r="I621" s="92"/>
      <c r="J621" s="92"/>
      <c r="K621" s="92"/>
      <c r="L621" s="92"/>
      <c r="M621" s="92"/>
      <c r="N621" s="92"/>
      <c r="O621" s="92"/>
      <c r="P621" s="92"/>
      <c r="Q621" s="92"/>
      <c r="R621" s="92"/>
      <c r="S621" s="92"/>
      <c r="T621" s="92"/>
      <c r="U621" s="92"/>
      <c r="V621" s="92"/>
      <c r="W621" s="92"/>
      <c r="X621" s="92"/>
      <c r="Y621" s="92"/>
      <c r="Z621" s="92"/>
      <c r="AA621" s="92"/>
      <c r="AB621" s="92"/>
      <c r="AC621" s="92"/>
      <c r="AD621" s="92"/>
      <c r="AE621" s="92"/>
      <c r="AF621" s="92"/>
      <c r="AG621" s="92"/>
      <c r="AH621" s="92"/>
      <c r="AI621" s="92"/>
      <c r="AJ621" s="92"/>
      <c r="AK621" s="92"/>
      <c r="AL621" s="92"/>
      <c r="AM621" s="92"/>
      <c r="AN621" s="92"/>
      <c r="AO621" s="92"/>
      <c r="AP621" s="92"/>
      <c r="AQ621" s="92"/>
      <c r="AR621" s="92"/>
      <c r="AS621" s="92"/>
      <c r="AT621" s="92"/>
      <c r="AU621" s="92"/>
      <c r="AV621" s="92"/>
      <c r="AW621" s="92"/>
      <c r="AX621" s="92"/>
      <c r="AY621" s="92"/>
      <c r="AZ621" s="92"/>
      <c r="BA621" s="92"/>
      <c r="BB621" s="92"/>
      <c r="BC621" s="92"/>
      <c r="BD621" s="92"/>
      <c r="BE621" s="92"/>
      <c r="BF621" s="92"/>
      <c r="BG621" s="92"/>
      <c r="BH621" s="92"/>
      <c r="BI621" s="92"/>
    </row>
    <row r="622" ht="9.75" customHeight="1">
      <c r="A622" s="92"/>
      <c r="B622" s="92"/>
      <c r="C622" s="92"/>
      <c r="D622" s="92"/>
      <c r="E622" s="92"/>
      <c r="F622" s="92"/>
      <c r="G622" s="92"/>
      <c r="H622" s="92"/>
      <c r="I622" s="92"/>
      <c r="J622" s="92"/>
      <c r="K622" s="92"/>
      <c r="L622" s="92"/>
      <c r="M622" s="92"/>
      <c r="N622" s="92"/>
      <c r="O622" s="92"/>
      <c r="P622" s="92"/>
      <c r="Q622" s="92"/>
      <c r="R622" s="92"/>
      <c r="S622" s="92"/>
      <c r="T622" s="92"/>
      <c r="U622" s="92"/>
      <c r="V622" s="92"/>
      <c r="W622" s="92"/>
      <c r="X622" s="92"/>
      <c r="Y622" s="92"/>
      <c r="Z622" s="92"/>
      <c r="AA622" s="92"/>
      <c r="AB622" s="92"/>
      <c r="AC622" s="92"/>
      <c r="AD622" s="92"/>
      <c r="AE622" s="92"/>
      <c r="AF622" s="92"/>
      <c r="AG622" s="92"/>
      <c r="AH622" s="92"/>
      <c r="AI622" s="92"/>
      <c r="AJ622" s="92"/>
      <c r="AK622" s="92"/>
      <c r="AL622" s="92"/>
      <c r="AM622" s="92"/>
      <c r="AN622" s="92"/>
      <c r="AO622" s="92"/>
      <c r="AP622" s="92"/>
      <c r="AQ622" s="92"/>
      <c r="AR622" s="92"/>
      <c r="AS622" s="92"/>
      <c r="AT622" s="92"/>
      <c r="AU622" s="92"/>
      <c r="AV622" s="92"/>
      <c r="AW622" s="92"/>
      <c r="AX622" s="92"/>
      <c r="AY622" s="92"/>
      <c r="AZ622" s="92"/>
      <c r="BA622" s="92"/>
      <c r="BB622" s="92"/>
      <c r="BC622" s="92"/>
      <c r="BD622" s="92"/>
      <c r="BE622" s="92"/>
      <c r="BF622" s="92"/>
      <c r="BG622" s="92"/>
      <c r="BH622" s="92"/>
      <c r="BI622" s="92"/>
    </row>
    <row r="623" ht="9.75" customHeight="1">
      <c r="A623" s="92"/>
      <c r="B623" s="92"/>
      <c r="C623" s="92"/>
      <c r="D623" s="92"/>
      <c r="E623" s="92"/>
      <c r="F623" s="92"/>
      <c r="G623" s="92"/>
      <c r="H623" s="92"/>
      <c r="I623" s="92"/>
      <c r="J623" s="92"/>
      <c r="K623" s="92"/>
      <c r="L623" s="92"/>
      <c r="M623" s="92"/>
      <c r="N623" s="92"/>
      <c r="O623" s="92"/>
      <c r="P623" s="92"/>
      <c r="Q623" s="92"/>
      <c r="R623" s="92"/>
      <c r="S623" s="92"/>
      <c r="T623" s="92"/>
      <c r="U623" s="92"/>
      <c r="V623" s="92"/>
      <c r="W623" s="92"/>
      <c r="X623" s="92"/>
      <c r="Y623" s="92"/>
      <c r="Z623" s="92"/>
      <c r="AA623" s="92"/>
      <c r="AB623" s="92"/>
      <c r="AC623" s="92"/>
      <c r="AD623" s="92"/>
      <c r="AE623" s="92"/>
      <c r="AF623" s="92"/>
      <c r="AG623" s="92"/>
      <c r="AH623" s="92"/>
      <c r="AI623" s="92"/>
      <c r="AJ623" s="92"/>
      <c r="AK623" s="92"/>
      <c r="AL623" s="92"/>
      <c r="AM623" s="92"/>
      <c r="AN623" s="92"/>
      <c r="AO623" s="92"/>
      <c r="AP623" s="92"/>
      <c r="AQ623" s="92"/>
      <c r="AR623" s="92"/>
      <c r="AS623" s="92"/>
      <c r="AT623" s="92"/>
      <c r="AU623" s="92"/>
      <c r="AV623" s="92"/>
      <c r="AW623" s="92"/>
      <c r="AX623" s="92"/>
      <c r="AY623" s="92"/>
      <c r="AZ623" s="92"/>
      <c r="BA623" s="92"/>
      <c r="BB623" s="92"/>
      <c r="BC623" s="92"/>
      <c r="BD623" s="92"/>
      <c r="BE623" s="92"/>
      <c r="BF623" s="92"/>
      <c r="BG623" s="92"/>
      <c r="BH623" s="92"/>
      <c r="BI623" s="92"/>
    </row>
    <row r="624" ht="9.75" customHeight="1">
      <c r="A624" s="92"/>
      <c r="B624" s="92"/>
      <c r="C624" s="92"/>
      <c r="D624" s="92"/>
      <c r="E624" s="92"/>
      <c r="F624" s="92"/>
      <c r="G624" s="92"/>
      <c r="H624" s="92"/>
      <c r="I624" s="92"/>
      <c r="J624" s="92"/>
      <c r="K624" s="92"/>
      <c r="L624" s="92"/>
      <c r="M624" s="92"/>
      <c r="N624" s="92"/>
      <c r="O624" s="92"/>
      <c r="P624" s="92"/>
      <c r="Q624" s="92"/>
      <c r="R624" s="92"/>
      <c r="S624" s="92"/>
      <c r="T624" s="92"/>
      <c r="U624" s="92"/>
      <c r="V624" s="92"/>
      <c r="W624" s="92"/>
      <c r="X624" s="92"/>
      <c r="Y624" s="92"/>
      <c r="Z624" s="92"/>
      <c r="AA624" s="92"/>
      <c r="AB624" s="92"/>
      <c r="AC624" s="92"/>
      <c r="AD624" s="92"/>
      <c r="AE624" s="92"/>
      <c r="AF624" s="92"/>
      <c r="AG624" s="92"/>
      <c r="AH624" s="92"/>
      <c r="AI624" s="92"/>
      <c r="AJ624" s="92"/>
      <c r="AK624" s="92"/>
      <c r="AL624" s="92"/>
      <c r="AM624" s="92"/>
      <c r="AN624" s="92"/>
      <c r="AO624" s="92"/>
      <c r="AP624" s="92"/>
      <c r="AQ624" s="92"/>
      <c r="AR624" s="92"/>
      <c r="AS624" s="92"/>
      <c r="AT624" s="92"/>
      <c r="AU624" s="92"/>
      <c r="AV624" s="92"/>
      <c r="AW624" s="92"/>
      <c r="AX624" s="92"/>
      <c r="AY624" s="92"/>
      <c r="AZ624" s="92"/>
      <c r="BA624" s="92"/>
      <c r="BB624" s="92"/>
      <c r="BC624" s="92"/>
      <c r="BD624" s="92"/>
      <c r="BE624" s="92"/>
      <c r="BF624" s="92"/>
      <c r="BG624" s="92"/>
      <c r="BH624" s="92"/>
      <c r="BI624" s="92"/>
    </row>
    <row r="625" ht="9.75" customHeight="1">
      <c r="A625" s="92"/>
      <c r="B625" s="92"/>
      <c r="C625" s="92"/>
      <c r="D625" s="92"/>
      <c r="E625" s="92"/>
      <c r="F625" s="92"/>
      <c r="G625" s="92"/>
      <c r="H625" s="92"/>
      <c r="I625" s="92"/>
      <c r="J625" s="92"/>
      <c r="K625" s="92"/>
      <c r="L625" s="92"/>
      <c r="M625" s="92"/>
      <c r="N625" s="92"/>
      <c r="O625" s="92"/>
      <c r="P625" s="92"/>
      <c r="Q625" s="92"/>
      <c r="R625" s="92"/>
      <c r="S625" s="92"/>
      <c r="T625" s="92"/>
      <c r="U625" s="92"/>
      <c r="V625" s="92"/>
      <c r="W625" s="92"/>
      <c r="X625" s="92"/>
      <c r="Y625" s="92"/>
      <c r="Z625" s="92"/>
      <c r="AA625" s="92"/>
      <c r="AB625" s="92"/>
      <c r="AC625" s="92"/>
      <c r="AD625" s="92"/>
      <c r="AE625" s="92"/>
      <c r="AF625" s="92"/>
      <c r="AG625" s="92"/>
      <c r="AH625" s="92"/>
      <c r="AI625" s="92"/>
      <c r="AJ625" s="92"/>
      <c r="AK625" s="92"/>
      <c r="AL625" s="92"/>
      <c r="AM625" s="92"/>
      <c r="AN625" s="92"/>
      <c r="AO625" s="92"/>
      <c r="AP625" s="92"/>
      <c r="AQ625" s="92"/>
      <c r="AR625" s="92"/>
      <c r="AS625" s="92"/>
      <c r="AT625" s="92"/>
      <c r="AU625" s="92"/>
      <c r="AV625" s="92"/>
      <c r="AW625" s="92"/>
      <c r="AX625" s="92"/>
      <c r="AY625" s="92"/>
      <c r="AZ625" s="92"/>
      <c r="BA625" s="92"/>
      <c r="BB625" s="92"/>
      <c r="BC625" s="92"/>
      <c r="BD625" s="92"/>
      <c r="BE625" s="92"/>
      <c r="BF625" s="92"/>
      <c r="BG625" s="92"/>
      <c r="BH625" s="92"/>
      <c r="BI625" s="92"/>
    </row>
    <row r="626" ht="9.75" customHeight="1">
      <c r="A626" s="92"/>
      <c r="B626" s="92"/>
      <c r="C626" s="92"/>
      <c r="D626" s="92"/>
      <c r="E626" s="92"/>
      <c r="F626" s="92"/>
      <c r="G626" s="92"/>
      <c r="H626" s="92"/>
      <c r="I626" s="92"/>
      <c r="J626" s="92"/>
      <c r="K626" s="92"/>
      <c r="L626" s="92"/>
      <c r="M626" s="92"/>
      <c r="N626" s="92"/>
      <c r="O626" s="92"/>
      <c r="P626" s="92"/>
      <c r="Q626" s="92"/>
      <c r="R626" s="92"/>
      <c r="S626" s="92"/>
      <c r="T626" s="92"/>
      <c r="U626" s="92"/>
      <c r="V626" s="92"/>
      <c r="W626" s="92"/>
      <c r="X626" s="92"/>
      <c r="Y626" s="92"/>
      <c r="Z626" s="92"/>
      <c r="AA626" s="92"/>
      <c r="AB626" s="92"/>
      <c r="AC626" s="92"/>
      <c r="AD626" s="92"/>
      <c r="AE626" s="92"/>
      <c r="AF626" s="92"/>
      <c r="AG626" s="92"/>
      <c r="AH626" s="92"/>
      <c r="AI626" s="92"/>
      <c r="AJ626" s="92"/>
      <c r="AK626" s="92"/>
      <c r="AL626" s="92"/>
      <c r="AM626" s="92"/>
      <c r="AN626" s="92"/>
      <c r="AO626" s="92"/>
      <c r="AP626" s="92"/>
      <c r="AQ626" s="92"/>
      <c r="AR626" s="92"/>
      <c r="AS626" s="92"/>
      <c r="AT626" s="92"/>
      <c r="AU626" s="92"/>
      <c r="AV626" s="92"/>
      <c r="AW626" s="92"/>
      <c r="AX626" s="92"/>
      <c r="AY626" s="92"/>
      <c r="AZ626" s="92"/>
      <c r="BA626" s="92"/>
      <c r="BB626" s="92"/>
      <c r="BC626" s="92"/>
      <c r="BD626" s="92"/>
      <c r="BE626" s="92"/>
      <c r="BF626" s="92"/>
      <c r="BG626" s="92"/>
      <c r="BH626" s="92"/>
      <c r="BI626" s="92"/>
    </row>
    <row r="627" ht="9.75" customHeight="1">
      <c r="A627" s="92"/>
      <c r="B627" s="92"/>
      <c r="C627" s="92"/>
      <c r="D627" s="92"/>
      <c r="E627" s="92"/>
      <c r="F627" s="92"/>
      <c r="G627" s="92"/>
      <c r="H627" s="92"/>
      <c r="I627" s="92"/>
      <c r="J627" s="92"/>
      <c r="K627" s="92"/>
      <c r="L627" s="92"/>
      <c r="M627" s="92"/>
      <c r="N627" s="92"/>
      <c r="O627" s="92"/>
      <c r="P627" s="92"/>
      <c r="Q627" s="92"/>
      <c r="R627" s="92"/>
      <c r="S627" s="92"/>
      <c r="T627" s="92"/>
      <c r="U627" s="92"/>
      <c r="V627" s="92"/>
      <c r="W627" s="92"/>
      <c r="X627" s="92"/>
      <c r="Y627" s="92"/>
      <c r="Z627" s="92"/>
      <c r="AA627" s="92"/>
      <c r="AB627" s="92"/>
      <c r="AC627" s="92"/>
      <c r="AD627" s="92"/>
      <c r="AE627" s="92"/>
      <c r="AF627" s="92"/>
      <c r="AG627" s="92"/>
      <c r="AH627" s="92"/>
      <c r="AI627" s="92"/>
      <c r="AJ627" s="92"/>
      <c r="AK627" s="92"/>
      <c r="AL627" s="92"/>
      <c r="AM627" s="92"/>
      <c r="AN627" s="92"/>
      <c r="AO627" s="92"/>
      <c r="AP627" s="92"/>
      <c r="AQ627" s="92"/>
      <c r="AR627" s="92"/>
      <c r="AS627" s="92"/>
      <c r="AT627" s="92"/>
      <c r="AU627" s="92"/>
      <c r="AV627" s="92"/>
      <c r="AW627" s="92"/>
      <c r="AX627" s="92"/>
      <c r="AY627" s="92"/>
      <c r="AZ627" s="92"/>
      <c r="BA627" s="92"/>
      <c r="BB627" s="92"/>
      <c r="BC627" s="92"/>
      <c r="BD627" s="92"/>
      <c r="BE627" s="92"/>
      <c r="BF627" s="92"/>
      <c r="BG627" s="92"/>
      <c r="BH627" s="92"/>
      <c r="BI627" s="92"/>
    </row>
    <row r="628" ht="9.75" customHeight="1">
      <c r="A628" s="92"/>
      <c r="B628" s="92"/>
      <c r="C628" s="92"/>
      <c r="D628" s="92"/>
      <c r="E628" s="92"/>
      <c r="F628" s="92"/>
      <c r="G628" s="92"/>
      <c r="H628" s="92"/>
      <c r="I628" s="92"/>
      <c r="J628" s="92"/>
      <c r="K628" s="92"/>
      <c r="L628" s="92"/>
      <c r="M628" s="92"/>
      <c r="N628" s="92"/>
      <c r="O628" s="92"/>
      <c r="P628" s="92"/>
      <c r="Q628" s="92"/>
      <c r="R628" s="92"/>
      <c r="S628" s="92"/>
      <c r="T628" s="92"/>
      <c r="U628" s="92"/>
      <c r="V628" s="92"/>
      <c r="W628" s="92"/>
      <c r="X628" s="92"/>
      <c r="Y628" s="92"/>
      <c r="Z628" s="92"/>
      <c r="AA628" s="92"/>
      <c r="AB628" s="92"/>
      <c r="AC628" s="92"/>
      <c r="AD628" s="92"/>
      <c r="AE628" s="92"/>
      <c r="AF628" s="92"/>
      <c r="AG628" s="92"/>
      <c r="AH628" s="92"/>
      <c r="AI628" s="92"/>
      <c r="AJ628" s="92"/>
      <c r="AK628" s="92"/>
      <c r="AL628" s="92"/>
      <c r="AM628" s="92"/>
      <c r="AN628" s="92"/>
      <c r="AO628" s="92"/>
      <c r="AP628" s="92"/>
      <c r="AQ628" s="92"/>
      <c r="AR628" s="92"/>
      <c r="AS628" s="92"/>
      <c r="AT628" s="92"/>
      <c r="AU628" s="92"/>
      <c r="AV628" s="92"/>
      <c r="AW628" s="92"/>
      <c r="AX628" s="92"/>
      <c r="AY628" s="92"/>
      <c r="AZ628" s="92"/>
      <c r="BA628" s="92"/>
      <c r="BB628" s="92"/>
      <c r="BC628" s="92"/>
      <c r="BD628" s="92"/>
      <c r="BE628" s="92"/>
      <c r="BF628" s="92"/>
      <c r="BG628" s="92"/>
      <c r="BH628" s="92"/>
      <c r="BI628" s="92"/>
    </row>
    <row r="629" ht="9.75" customHeight="1">
      <c r="A629" s="92"/>
      <c r="B629" s="92"/>
      <c r="C629" s="92"/>
      <c r="D629" s="92"/>
      <c r="E629" s="92"/>
      <c r="F629" s="92"/>
      <c r="G629" s="92"/>
      <c r="H629" s="92"/>
      <c r="I629" s="92"/>
      <c r="J629" s="92"/>
      <c r="K629" s="92"/>
      <c r="L629" s="92"/>
      <c r="M629" s="92"/>
      <c r="N629" s="92"/>
      <c r="O629" s="92"/>
      <c r="P629" s="92"/>
      <c r="Q629" s="92"/>
      <c r="R629" s="92"/>
      <c r="S629" s="92"/>
      <c r="T629" s="92"/>
      <c r="U629" s="92"/>
      <c r="V629" s="92"/>
      <c r="W629" s="92"/>
      <c r="X629" s="92"/>
      <c r="Y629" s="92"/>
      <c r="Z629" s="92"/>
      <c r="AA629" s="92"/>
      <c r="AB629" s="92"/>
      <c r="AC629" s="92"/>
      <c r="AD629" s="92"/>
      <c r="AE629" s="92"/>
      <c r="AF629" s="92"/>
      <c r="AG629" s="92"/>
      <c r="AH629" s="92"/>
      <c r="AI629" s="92"/>
      <c r="AJ629" s="92"/>
      <c r="AK629" s="92"/>
      <c r="AL629" s="92"/>
      <c r="AM629" s="92"/>
      <c r="AN629" s="92"/>
      <c r="AO629" s="92"/>
      <c r="AP629" s="92"/>
      <c r="AQ629" s="92"/>
      <c r="AR629" s="92"/>
      <c r="AS629" s="92"/>
      <c r="AT629" s="92"/>
      <c r="AU629" s="92"/>
      <c r="AV629" s="92"/>
      <c r="AW629" s="92"/>
      <c r="AX629" s="92"/>
      <c r="AY629" s="92"/>
      <c r="AZ629" s="92"/>
      <c r="BA629" s="92"/>
      <c r="BB629" s="92"/>
      <c r="BC629" s="92"/>
      <c r="BD629" s="92"/>
      <c r="BE629" s="92"/>
      <c r="BF629" s="92"/>
      <c r="BG629" s="92"/>
      <c r="BH629" s="92"/>
      <c r="BI629" s="92"/>
    </row>
    <row r="630" ht="9.75" customHeight="1">
      <c r="A630" s="92"/>
      <c r="B630" s="92"/>
      <c r="C630" s="92"/>
      <c r="D630" s="92"/>
      <c r="E630" s="92"/>
      <c r="F630" s="92"/>
      <c r="G630" s="92"/>
      <c r="H630" s="92"/>
      <c r="I630" s="92"/>
      <c r="J630" s="92"/>
      <c r="K630" s="92"/>
      <c r="L630" s="92"/>
      <c r="M630" s="92"/>
      <c r="N630" s="92"/>
      <c r="O630" s="92"/>
      <c r="P630" s="92"/>
      <c r="Q630" s="92"/>
      <c r="R630" s="92"/>
      <c r="S630" s="92"/>
      <c r="T630" s="92"/>
      <c r="U630" s="92"/>
      <c r="V630" s="92"/>
      <c r="W630" s="92"/>
      <c r="X630" s="92"/>
      <c r="Y630" s="92"/>
      <c r="Z630" s="92"/>
      <c r="AA630" s="92"/>
      <c r="AB630" s="92"/>
      <c r="AC630" s="92"/>
      <c r="AD630" s="92"/>
      <c r="AE630" s="92"/>
      <c r="AF630" s="92"/>
      <c r="AG630" s="92"/>
      <c r="AH630" s="92"/>
      <c r="AI630" s="92"/>
      <c r="AJ630" s="92"/>
      <c r="AK630" s="92"/>
      <c r="AL630" s="92"/>
      <c r="AM630" s="92"/>
      <c r="AN630" s="92"/>
      <c r="AO630" s="92"/>
      <c r="AP630" s="92"/>
      <c r="AQ630" s="92"/>
      <c r="AR630" s="92"/>
      <c r="AS630" s="92"/>
      <c r="AT630" s="92"/>
      <c r="AU630" s="92"/>
      <c r="AV630" s="92"/>
      <c r="AW630" s="92"/>
      <c r="AX630" s="92"/>
      <c r="AY630" s="92"/>
      <c r="AZ630" s="92"/>
      <c r="BA630" s="92"/>
      <c r="BB630" s="92"/>
      <c r="BC630" s="92"/>
      <c r="BD630" s="92"/>
      <c r="BE630" s="92"/>
      <c r="BF630" s="92"/>
      <c r="BG630" s="92"/>
      <c r="BH630" s="92"/>
      <c r="BI630" s="92"/>
    </row>
    <row r="631" ht="9.75" customHeight="1">
      <c r="A631" s="92"/>
      <c r="B631" s="92"/>
      <c r="C631" s="92"/>
      <c r="D631" s="92"/>
      <c r="E631" s="92"/>
      <c r="F631" s="92"/>
      <c r="G631" s="92"/>
      <c r="H631" s="92"/>
      <c r="I631" s="92"/>
      <c r="J631" s="92"/>
      <c r="K631" s="92"/>
      <c r="L631" s="92"/>
      <c r="M631" s="92"/>
      <c r="N631" s="92"/>
      <c r="O631" s="92"/>
      <c r="P631" s="92"/>
      <c r="Q631" s="92"/>
      <c r="R631" s="92"/>
      <c r="S631" s="92"/>
      <c r="T631" s="92"/>
      <c r="U631" s="92"/>
      <c r="V631" s="92"/>
      <c r="W631" s="92"/>
      <c r="X631" s="92"/>
      <c r="Y631" s="92"/>
      <c r="Z631" s="92"/>
      <c r="AA631" s="92"/>
      <c r="AB631" s="92"/>
      <c r="AC631" s="92"/>
      <c r="AD631" s="92"/>
      <c r="AE631" s="92"/>
      <c r="AF631" s="92"/>
      <c r="AG631" s="92"/>
      <c r="AH631" s="92"/>
      <c r="AI631" s="92"/>
      <c r="AJ631" s="92"/>
      <c r="AK631" s="92"/>
      <c r="AL631" s="92"/>
      <c r="AM631" s="92"/>
      <c r="AN631" s="92"/>
      <c r="AO631" s="92"/>
      <c r="AP631" s="92"/>
      <c r="AQ631" s="92"/>
      <c r="AR631" s="92"/>
      <c r="AS631" s="92"/>
      <c r="AT631" s="92"/>
      <c r="AU631" s="92"/>
      <c r="AV631" s="92"/>
      <c r="AW631" s="92"/>
      <c r="AX631" s="92"/>
      <c r="AY631" s="92"/>
      <c r="AZ631" s="92"/>
      <c r="BA631" s="92"/>
      <c r="BB631" s="92"/>
      <c r="BC631" s="92"/>
      <c r="BD631" s="92"/>
      <c r="BE631" s="92"/>
      <c r="BF631" s="92"/>
      <c r="BG631" s="92"/>
      <c r="BH631" s="92"/>
      <c r="BI631" s="92"/>
    </row>
    <row r="632" ht="9.75" customHeight="1">
      <c r="A632" s="92"/>
      <c r="B632" s="92"/>
      <c r="C632" s="92"/>
      <c r="D632" s="92"/>
      <c r="E632" s="92"/>
      <c r="F632" s="92"/>
      <c r="G632" s="92"/>
      <c r="H632" s="92"/>
      <c r="I632" s="92"/>
      <c r="J632" s="92"/>
      <c r="K632" s="92"/>
      <c r="L632" s="92"/>
      <c r="M632" s="92"/>
      <c r="N632" s="92"/>
      <c r="O632" s="92"/>
      <c r="P632" s="92"/>
      <c r="Q632" s="92"/>
      <c r="R632" s="92"/>
      <c r="S632" s="92"/>
      <c r="T632" s="92"/>
      <c r="U632" s="92"/>
      <c r="V632" s="92"/>
      <c r="W632" s="92"/>
      <c r="X632" s="92"/>
      <c r="Y632" s="92"/>
      <c r="Z632" s="92"/>
      <c r="AA632" s="92"/>
      <c r="AB632" s="92"/>
      <c r="AC632" s="92"/>
      <c r="AD632" s="92"/>
      <c r="AE632" s="92"/>
      <c r="AF632" s="92"/>
      <c r="AG632" s="92"/>
      <c r="AH632" s="92"/>
      <c r="AI632" s="92"/>
      <c r="AJ632" s="92"/>
      <c r="AK632" s="92"/>
      <c r="AL632" s="92"/>
      <c r="AM632" s="92"/>
      <c r="AN632" s="92"/>
      <c r="AO632" s="92"/>
      <c r="AP632" s="92"/>
      <c r="AQ632" s="92"/>
      <c r="AR632" s="92"/>
      <c r="AS632" s="92"/>
      <c r="AT632" s="92"/>
      <c r="AU632" s="92"/>
      <c r="AV632" s="92"/>
      <c r="AW632" s="92"/>
      <c r="AX632" s="92"/>
      <c r="AY632" s="92"/>
      <c r="AZ632" s="92"/>
      <c r="BA632" s="92"/>
      <c r="BB632" s="92"/>
      <c r="BC632" s="92"/>
      <c r="BD632" s="92"/>
      <c r="BE632" s="92"/>
      <c r="BF632" s="92"/>
      <c r="BG632" s="92"/>
      <c r="BH632" s="92"/>
      <c r="BI632" s="92"/>
    </row>
    <row r="633" ht="9.75" customHeight="1">
      <c r="A633" s="92"/>
      <c r="B633" s="92"/>
      <c r="C633" s="92"/>
      <c r="D633" s="92"/>
      <c r="E633" s="92"/>
      <c r="F633" s="92"/>
      <c r="G633" s="92"/>
      <c r="H633" s="92"/>
      <c r="I633" s="92"/>
      <c r="J633" s="92"/>
      <c r="K633" s="92"/>
      <c r="L633" s="92"/>
      <c r="M633" s="92"/>
      <c r="N633" s="92"/>
      <c r="O633" s="92"/>
      <c r="P633" s="92"/>
      <c r="Q633" s="92"/>
      <c r="R633" s="92"/>
      <c r="S633" s="92"/>
      <c r="T633" s="92"/>
      <c r="U633" s="92"/>
      <c r="V633" s="92"/>
      <c r="W633" s="92"/>
      <c r="X633" s="92"/>
      <c r="Y633" s="92"/>
      <c r="Z633" s="92"/>
      <c r="AA633" s="92"/>
      <c r="AB633" s="92"/>
      <c r="AC633" s="92"/>
      <c r="AD633" s="92"/>
      <c r="AE633" s="92"/>
      <c r="AF633" s="92"/>
      <c r="AG633" s="92"/>
      <c r="AH633" s="92"/>
      <c r="AI633" s="92"/>
      <c r="AJ633" s="92"/>
      <c r="AK633" s="92"/>
      <c r="AL633" s="92"/>
      <c r="AM633" s="92"/>
      <c r="AN633" s="92"/>
      <c r="AO633" s="92"/>
      <c r="AP633" s="92"/>
      <c r="AQ633" s="92"/>
      <c r="AR633" s="92"/>
      <c r="AS633" s="92"/>
      <c r="AT633" s="92"/>
      <c r="AU633" s="92"/>
      <c r="AV633" s="92"/>
      <c r="AW633" s="92"/>
      <c r="AX633" s="92"/>
      <c r="AY633" s="92"/>
      <c r="AZ633" s="92"/>
      <c r="BA633" s="92"/>
      <c r="BB633" s="92"/>
      <c r="BC633" s="92"/>
      <c r="BD633" s="92"/>
      <c r="BE633" s="92"/>
      <c r="BF633" s="92"/>
      <c r="BG633" s="92"/>
      <c r="BH633" s="92"/>
      <c r="BI633" s="92"/>
    </row>
    <row r="634" ht="9.75" customHeight="1">
      <c r="A634" s="92"/>
      <c r="B634" s="92"/>
      <c r="C634" s="92"/>
      <c r="D634" s="92"/>
      <c r="E634" s="92"/>
      <c r="F634" s="92"/>
      <c r="G634" s="92"/>
      <c r="H634" s="92"/>
      <c r="I634" s="92"/>
      <c r="J634" s="92"/>
      <c r="K634" s="92"/>
      <c r="L634" s="92"/>
      <c r="M634" s="92"/>
      <c r="N634" s="92"/>
      <c r="O634" s="92"/>
      <c r="P634" s="92"/>
      <c r="Q634" s="92"/>
      <c r="R634" s="92"/>
      <c r="S634" s="92"/>
      <c r="T634" s="92"/>
      <c r="U634" s="92"/>
      <c r="V634" s="92"/>
      <c r="W634" s="92"/>
      <c r="X634" s="92"/>
      <c r="Y634" s="92"/>
      <c r="Z634" s="92"/>
      <c r="AA634" s="92"/>
      <c r="AB634" s="92"/>
      <c r="AC634" s="92"/>
      <c r="AD634" s="92"/>
      <c r="AE634" s="92"/>
      <c r="AF634" s="92"/>
      <c r="AG634" s="92"/>
      <c r="AH634" s="92"/>
      <c r="AI634" s="92"/>
      <c r="AJ634" s="92"/>
      <c r="AK634" s="92"/>
      <c r="AL634" s="92"/>
      <c r="AM634" s="92"/>
      <c r="AN634" s="92"/>
      <c r="AO634" s="92"/>
      <c r="AP634" s="92"/>
      <c r="AQ634" s="92"/>
      <c r="AR634" s="92"/>
      <c r="AS634" s="92"/>
      <c r="AT634" s="92"/>
      <c r="AU634" s="92"/>
      <c r="AV634" s="92"/>
      <c r="AW634" s="92"/>
      <c r="AX634" s="92"/>
      <c r="AY634" s="92"/>
      <c r="AZ634" s="92"/>
      <c r="BA634" s="92"/>
      <c r="BB634" s="92"/>
      <c r="BC634" s="92"/>
      <c r="BD634" s="92"/>
      <c r="BE634" s="92"/>
      <c r="BF634" s="92"/>
      <c r="BG634" s="92"/>
      <c r="BH634" s="92"/>
      <c r="BI634" s="92"/>
    </row>
    <row r="635" ht="9.75" customHeight="1">
      <c r="A635" s="92"/>
      <c r="B635" s="92"/>
      <c r="C635" s="92"/>
      <c r="D635" s="92"/>
      <c r="E635" s="92"/>
      <c r="F635" s="92"/>
      <c r="G635" s="92"/>
      <c r="H635" s="92"/>
      <c r="I635" s="92"/>
      <c r="J635" s="92"/>
      <c r="K635" s="92"/>
      <c r="L635" s="92"/>
      <c r="M635" s="92"/>
      <c r="N635" s="92"/>
      <c r="O635" s="92"/>
      <c r="P635" s="92"/>
      <c r="Q635" s="92"/>
      <c r="R635" s="92"/>
      <c r="S635" s="92"/>
      <c r="T635" s="92"/>
      <c r="U635" s="92"/>
      <c r="V635" s="92"/>
      <c r="W635" s="92"/>
      <c r="X635" s="92"/>
      <c r="Y635" s="92"/>
      <c r="Z635" s="92"/>
      <c r="AA635" s="92"/>
      <c r="AB635" s="92"/>
      <c r="AC635" s="92"/>
      <c r="AD635" s="92"/>
      <c r="AE635" s="92"/>
      <c r="AF635" s="92"/>
      <c r="AG635" s="92"/>
      <c r="AH635" s="92"/>
      <c r="AI635" s="92"/>
      <c r="AJ635" s="92"/>
      <c r="AK635" s="92"/>
      <c r="AL635" s="92"/>
      <c r="AM635" s="92"/>
      <c r="AN635" s="92"/>
      <c r="AO635" s="92"/>
      <c r="AP635" s="92"/>
      <c r="AQ635" s="92"/>
      <c r="AR635" s="92"/>
      <c r="AS635" s="92"/>
      <c r="AT635" s="92"/>
      <c r="AU635" s="92"/>
      <c r="AV635" s="92"/>
      <c r="AW635" s="92"/>
      <c r="AX635" s="92"/>
      <c r="AY635" s="92"/>
      <c r="AZ635" s="92"/>
      <c r="BA635" s="92"/>
      <c r="BB635" s="92"/>
      <c r="BC635" s="92"/>
      <c r="BD635" s="92"/>
      <c r="BE635" s="92"/>
      <c r="BF635" s="92"/>
      <c r="BG635" s="92"/>
      <c r="BH635" s="92"/>
      <c r="BI635" s="92"/>
    </row>
    <row r="636" ht="9.75" customHeight="1">
      <c r="A636" s="92"/>
      <c r="B636" s="92"/>
      <c r="C636" s="92"/>
      <c r="D636" s="92"/>
      <c r="E636" s="92"/>
      <c r="F636" s="92"/>
      <c r="G636" s="92"/>
      <c r="H636" s="92"/>
      <c r="I636" s="92"/>
      <c r="J636" s="92"/>
      <c r="K636" s="92"/>
      <c r="L636" s="92"/>
      <c r="M636" s="92"/>
      <c r="N636" s="92"/>
      <c r="O636" s="92"/>
      <c r="P636" s="92"/>
      <c r="Q636" s="92"/>
      <c r="R636" s="92"/>
      <c r="S636" s="92"/>
      <c r="T636" s="92"/>
      <c r="U636" s="92"/>
      <c r="V636" s="92"/>
      <c r="W636" s="92"/>
      <c r="X636" s="92"/>
      <c r="Y636" s="92"/>
      <c r="Z636" s="92"/>
      <c r="AA636" s="92"/>
      <c r="AB636" s="92"/>
      <c r="AC636" s="92"/>
      <c r="AD636" s="92"/>
      <c r="AE636" s="92"/>
      <c r="AF636" s="92"/>
      <c r="AG636" s="92"/>
      <c r="AH636" s="92"/>
      <c r="AI636" s="92"/>
      <c r="AJ636" s="92"/>
      <c r="AK636" s="92"/>
      <c r="AL636" s="92"/>
      <c r="AM636" s="92"/>
      <c r="AN636" s="92"/>
      <c r="AO636" s="92"/>
      <c r="AP636" s="92"/>
      <c r="AQ636" s="92"/>
      <c r="AR636" s="92"/>
      <c r="AS636" s="92"/>
      <c r="AT636" s="92"/>
      <c r="AU636" s="92"/>
      <c r="AV636" s="92"/>
      <c r="AW636" s="92"/>
      <c r="AX636" s="92"/>
      <c r="AY636" s="92"/>
      <c r="AZ636" s="92"/>
      <c r="BA636" s="92"/>
      <c r="BB636" s="92"/>
      <c r="BC636" s="92"/>
      <c r="BD636" s="92"/>
      <c r="BE636" s="92"/>
      <c r="BF636" s="92"/>
      <c r="BG636" s="92"/>
      <c r="BH636" s="92"/>
      <c r="BI636" s="92"/>
    </row>
    <row r="637" ht="9.75" customHeight="1">
      <c r="A637" s="92"/>
      <c r="B637" s="92"/>
      <c r="C637" s="92"/>
      <c r="D637" s="92"/>
      <c r="E637" s="92"/>
      <c r="F637" s="92"/>
      <c r="G637" s="92"/>
      <c r="H637" s="92"/>
      <c r="I637" s="92"/>
      <c r="J637" s="92"/>
      <c r="K637" s="92"/>
      <c r="L637" s="92"/>
      <c r="M637" s="92"/>
      <c r="N637" s="92"/>
      <c r="O637" s="92"/>
      <c r="P637" s="92"/>
      <c r="Q637" s="92"/>
      <c r="R637" s="92"/>
      <c r="S637" s="92"/>
      <c r="T637" s="92"/>
      <c r="U637" s="92"/>
      <c r="V637" s="92"/>
      <c r="W637" s="92"/>
      <c r="X637" s="92"/>
      <c r="Y637" s="92"/>
      <c r="Z637" s="92"/>
      <c r="AA637" s="92"/>
      <c r="AB637" s="92"/>
      <c r="AC637" s="92"/>
      <c r="AD637" s="92"/>
      <c r="AE637" s="92"/>
      <c r="AF637" s="92"/>
      <c r="AG637" s="92"/>
      <c r="AH637" s="92"/>
      <c r="AI637" s="92"/>
      <c r="AJ637" s="92"/>
      <c r="AK637" s="92"/>
      <c r="AL637" s="92"/>
      <c r="AM637" s="92"/>
      <c r="AN637" s="92"/>
      <c r="AO637" s="92"/>
      <c r="AP637" s="92"/>
      <c r="AQ637" s="92"/>
      <c r="AR637" s="92"/>
      <c r="AS637" s="92"/>
      <c r="AT637" s="92"/>
      <c r="AU637" s="92"/>
      <c r="AV637" s="92"/>
      <c r="AW637" s="92"/>
      <c r="AX637" s="92"/>
      <c r="AY637" s="92"/>
      <c r="AZ637" s="92"/>
      <c r="BA637" s="92"/>
      <c r="BB637" s="92"/>
      <c r="BC637" s="92"/>
      <c r="BD637" s="92"/>
      <c r="BE637" s="92"/>
      <c r="BF637" s="92"/>
      <c r="BG637" s="92"/>
      <c r="BH637" s="92"/>
      <c r="BI637" s="92"/>
    </row>
    <row r="638" ht="9.75" customHeight="1">
      <c r="A638" s="92"/>
      <c r="B638" s="92"/>
      <c r="C638" s="92"/>
      <c r="D638" s="92"/>
      <c r="E638" s="92"/>
      <c r="F638" s="92"/>
      <c r="G638" s="92"/>
      <c r="H638" s="92"/>
      <c r="I638" s="92"/>
      <c r="J638" s="92"/>
      <c r="K638" s="92"/>
      <c r="L638" s="92"/>
      <c r="M638" s="92"/>
      <c r="N638" s="92"/>
      <c r="O638" s="92"/>
      <c r="P638" s="92"/>
      <c r="Q638" s="92"/>
      <c r="R638" s="92"/>
      <c r="S638" s="92"/>
      <c r="T638" s="92"/>
      <c r="U638" s="92"/>
      <c r="V638" s="92"/>
      <c r="W638" s="92"/>
      <c r="X638" s="92"/>
      <c r="Y638" s="92"/>
      <c r="Z638" s="92"/>
      <c r="AA638" s="92"/>
      <c r="AB638" s="92"/>
      <c r="AC638" s="92"/>
      <c r="AD638" s="92"/>
      <c r="AE638" s="92"/>
      <c r="AF638" s="92"/>
      <c r="AG638" s="92"/>
      <c r="AH638" s="92"/>
      <c r="AI638" s="92"/>
      <c r="AJ638" s="92"/>
      <c r="AK638" s="92"/>
      <c r="AL638" s="92"/>
      <c r="AM638" s="92"/>
      <c r="AN638" s="92"/>
      <c r="AO638" s="92"/>
      <c r="AP638" s="92"/>
      <c r="AQ638" s="92"/>
      <c r="AR638" s="92"/>
      <c r="AS638" s="92"/>
      <c r="AT638" s="92"/>
      <c r="AU638" s="92"/>
      <c r="AV638" s="92"/>
      <c r="AW638" s="92"/>
      <c r="AX638" s="92"/>
      <c r="AY638" s="92"/>
      <c r="AZ638" s="92"/>
      <c r="BA638" s="92"/>
      <c r="BB638" s="92"/>
      <c r="BC638" s="92"/>
      <c r="BD638" s="92"/>
      <c r="BE638" s="92"/>
      <c r="BF638" s="92"/>
      <c r="BG638" s="92"/>
      <c r="BH638" s="92"/>
      <c r="BI638" s="92"/>
    </row>
    <row r="639" ht="9.75" customHeight="1">
      <c r="A639" s="92"/>
      <c r="B639" s="92"/>
      <c r="C639" s="92"/>
      <c r="D639" s="92"/>
      <c r="E639" s="92"/>
      <c r="F639" s="92"/>
      <c r="G639" s="92"/>
      <c r="H639" s="92"/>
      <c r="I639" s="92"/>
      <c r="J639" s="92"/>
      <c r="K639" s="92"/>
      <c r="L639" s="92"/>
      <c r="M639" s="92"/>
      <c r="N639" s="92"/>
      <c r="O639" s="92"/>
      <c r="P639" s="92"/>
      <c r="Q639" s="92"/>
      <c r="R639" s="92"/>
      <c r="S639" s="92"/>
      <c r="T639" s="92"/>
      <c r="U639" s="92"/>
      <c r="V639" s="92"/>
      <c r="W639" s="92"/>
      <c r="X639" s="92"/>
      <c r="Y639" s="92"/>
      <c r="Z639" s="92"/>
      <c r="AA639" s="92"/>
      <c r="AB639" s="92"/>
      <c r="AC639" s="92"/>
      <c r="AD639" s="92"/>
      <c r="AE639" s="92"/>
      <c r="AF639" s="92"/>
      <c r="AG639" s="92"/>
      <c r="AH639" s="92"/>
      <c r="AI639" s="92"/>
      <c r="AJ639" s="92"/>
      <c r="AK639" s="92"/>
      <c r="AL639" s="92"/>
      <c r="AM639" s="92"/>
      <c r="AN639" s="92"/>
      <c r="AO639" s="92"/>
      <c r="AP639" s="92"/>
      <c r="AQ639" s="92"/>
      <c r="AR639" s="92"/>
      <c r="AS639" s="92"/>
      <c r="AT639" s="92"/>
      <c r="AU639" s="92"/>
      <c r="AV639" s="92"/>
      <c r="AW639" s="92"/>
      <c r="AX639" s="92"/>
      <c r="AY639" s="92"/>
      <c r="AZ639" s="92"/>
      <c r="BA639" s="92"/>
      <c r="BB639" s="92"/>
      <c r="BC639" s="92"/>
      <c r="BD639" s="92"/>
      <c r="BE639" s="92"/>
      <c r="BF639" s="92"/>
      <c r="BG639" s="92"/>
      <c r="BH639" s="92"/>
      <c r="BI639" s="92"/>
    </row>
    <row r="640" ht="9.75" customHeight="1">
      <c r="A640" s="92"/>
      <c r="B640" s="92"/>
      <c r="C640" s="92"/>
      <c r="D640" s="92"/>
      <c r="E640" s="92"/>
      <c r="F640" s="92"/>
      <c r="G640" s="92"/>
      <c r="H640" s="92"/>
      <c r="I640" s="92"/>
      <c r="J640" s="92"/>
      <c r="K640" s="92"/>
      <c r="L640" s="92"/>
      <c r="M640" s="92"/>
      <c r="N640" s="92"/>
      <c r="O640" s="92"/>
      <c r="P640" s="92"/>
      <c r="Q640" s="92"/>
      <c r="R640" s="92"/>
      <c r="S640" s="92"/>
      <c r="T640" s="92"/>
      <c r="U640" s="92"/>
      <c r="V640" s="92"/>
      <c r="W640" s="92"/>
      <c r="X640" s="92"/>
      <c r="Y640" s="92"/>
      <c r="Z640" s="92"/>
      <c r="AA640" s="92"/>
      <c r="AB640" s="92"/>
      <c r="AC640" s="92"/>
      <c r="AD640" s="92"/>
      <c r="AE640" s="92"/>
      <c r="AF640" s="92"/>
      <c r="AG640" s="92"/>
      <c r="AH640" s="92"/>
      <c r="AI640" s="92"/>
      <c r="AJ640" s="92"/>
      <c r="AK640" s="92"/>
      <c r="AL640" s="92"/>
      <c r="AM640" s="92"/>
      <c r="AN640" s="92"/>
      <c r="AO640" s="92"/>
      <c r="AP640" s="92"/>
      <c r="AQ640" s="92"/>
      <c r="AR640" s="92"/>
      <c r="AS640" s="92"/>
      <c r="AT640" s="92"/>
      <c r="AU640" s="92"/>
      <c r="AV640" s="92"/>
      <c r="AW640" s="92"/>
      <c r="AX640" s="92"/>
      <c r="AY640" s="92"/>
      <c r="AZ640" s="92"/>
      <c r="BA640" s="92"/>
      <c r="BB640" s="92"/>
      <c r="BC640" s="92"/>
      <c r="BD640" s="92"/>
      <c r="BE640" s="92"/>
      <c r="BF640" s="92"/>
      <c r="BG640" s="92"/>
      <c r="BH640" s="92"/>
      <c r="BI640" s="92"/>
    </row>
    <row r="641" ht="9.75" customHeight="1">
      <c r="A641" s="92"/>
      <c r="B641" s="92"/>
      <c r="C641" s="92"/>
      <c r="D641" s="92"/>
      <c r="E641" s="92"/>
      <c r="F641" s="92"/>
      <c r="G641" s="92"/>
      <c r="H641" s="92"/>
      <c r="I641" s="92"/>
      <c r="J641" s="92"/>
      <c r="K641" s="92"/>
      <c r="L641" s="92"/>
      <c r="M641" s="92"/>
      <c r="N641" s="92"/>
      <c r="O641" s="92"/>
      <c r="P641" s="92"/>
      <c r="Q641" s="92"/>
      <c r="R641" s="92"/>
      <c r="S641" s="92"/>
      <c r="T641" s="92"/>
      <c r="U641" s="92"/>
      <c r="V641" s="92"/>
      <c r="W641" s="92"/>
      <c r="X641" s="92"/>
      <c r="Y641" s="92"/>
      <c r="Z641" s="92"/>
      <c r="AA641" s="92"/>
      <c r="AB641" s="92"/>
      <c r="AC641" s="92"/>
      <c r="AD641" s="92"/>
      <c r="AE641" s="92"/>
      <c r="AF641" s="92"/>
      <c r="AG641" s="92"/>
      <c r="AH641" s="92"/>
      <c r="AI641" s="92"/>
      <c r="AJ641" s="92"/>
      <c r="AK641" s="92"/>
      <c r="AL641" s="92"/>
      <c r="AM641" s="92"/>
      <c r="AN641" s="92"/>
      <c r="AO641" s="92"/>
      <c r="AP641" s="92"/>
      <c r="AQ641" s="92"/>
      <c r="AR641" s="92"/>
      <c r="AS641" s="92"/>
      <c r="AT641" s="92"/>
      <c r="AU641" s="92"/>
      <c r="AV641" s="92"/>
      <c r="AW641" s="92"/>
      <c r="AX641" s="92"/>
      <c r="AY641" s="92"/>
      <c r="AZ641" s="92"/>
      <c r="BA641" s="92"/>
      <c r="BB641" s="92"/>
      <c r="BC641" s="92"/>
      <c r="BD641" s="92"/>
      <c r="BE641" s="92"/>
      <c r="BF641" s="92"/>
      <c r="BG641" s="92"/>
      <c r="BH641" s="92"/>
      <c r="BI641" s="92"/>
    </row>
    <row r="642" ht="9.75" customHeight="1">
      <c r="A642" s="92"/>
      <c r="B642" s="92"/>
      <c r="C642" s="92"/>
      <c r="D642" s="92"/>
      <c r="E642" s="92"/>
      <c r="F642" s="92"/>
      <c r="G642" s="92"/>
      <c r="H642" s="92"/>
      <c r="I642" s="92"/>
      <c r="J642" s="92"/>
      <c r="K642" s="92"/>
      <c r="L642" s="92"/>
      <c r="M642" s="92"/>
      <c r="N642" s="92"/>
      <c r="O642" s="92"/>
      <c r="P642" s="92"/>
      <c r="Q642" s="92"/>
      <c r="R642" s="92"/>
      <c r="S642" s="92"/>
      <c r="T642" s="92"/>
      <c r="U642" s="92"/>
      <c r="V642" s="92"/>
      <c r="W642" s="92"/>
      <c r="X642" s="92"/>
      <c r="Y642" s="92"/>
      <c r="Z642" s="92"/>
      <c r="AA642" s="92"/>
      <c r="AB642" s="92"/>
      <c r="AC642" s="92"/>
      <c r="AD642" s="92"/>
      <c r="AE642" s="92"/>
      <c r="AF642" s="92"/>
      <c r="AG642" s="92"/>
      <c r="AH642" s="92"/>
      <c r="AI642" s="92"/>
      <c r="AJ642" s="92"/>
      <c r="AK642" s="92"/>
      <c r="AL642" s="92"/>
      <c r="AM642" s="92"/>
      <c r="AN642" s="92"/>
      <c r="AO642" s="92"/>
      <c r="AP642" s="92"/>
      <c r="AQ642" s="92"/>
      <c r="AR642" s="92"/>
      <c r="AS642" s="92"/>
      <c r="AT642" s="92"/>
      <c r="AU642" s="92"/>
      <c r="AV642" s="92"/>
      <c r="AW642" s="92"/>
      <c r="AX642" s="92"/>
      <c r="AY642" s="92"/>
      <c r="AZ642" s="92"/>
      <c r="BA642" s="92"/>
      <c r="BB642" s="92"/>
      <c r="BC642" s="92"/>
      <c r="BD642" s="92"/>
      <c r="BE642" s="92"/>
      <c r="BF642" s="92"/>
      <c r="BG642" s="92"/>
      <c r="BH642" s="92"/>
      <c r="BI642" s="92"/>
    </row>
    <row r="643" ht="9.75" customHeight="1">
      <c r="A643" s="92"/>
      <c r="B643" s="92"/>
      <c r="C643" s="92"/>
      <c r="D643" s="92"/>
      <c r="E643" s="92"/>
      <c r="F643" s="92"/>
      <c r="G643" s="92"/>
      <c r="H643" s="92"/>
      <c r="I643" s="92"/>
      <c r="J643" s="92"/>
      <c r="K643" s="92"/>
      <c r="L643" s="92"/>
      <c r="M643" s="92"/>
      <c r="N643" s="92"/>
      <c r="O643" s="92"/>
      <c r="P643" s="92"/>
      <c r="Q643" s="92"/>
      <c r="R643" s="92"/>
      <c r="S643" s="92"/>
      <c r="T643" s="92"/>
      <c r="U643" s="92"/>
      <c r="V643" s="92"/>
      <c r="W643" s="92"/>
      <c r="X643" s="92"/>
      <c r="Y643" s="92"/>
      <c r="Z643" s="92"/>
      <c r="AA643" s="92"/>
      <c r="AB643" s="92"/>
      <c r="AC643" s="92"/>
      <c r="AD643" s="92"/>
      <c r="AE643" s="92"/>
      <c r="AF643" s="92"/>
      <c r="AG643" s="92"/>
      <c r="AH643" s="92"/>
      <c r="AI643" s="92"/>
      <c r="AJ643" s="92"/>
      <c r="AK643" s="92"/>
      <c r="AL643" s="92"/>
      <c r="AM643" s="92"/>
      <c r="AN643" s="92"/>
      <c r="AO643" s="92"/>
      <c r="AP643" s="92"/>
      <c r="AQ643" s="92"/>
      <c r="AR643" s="92"/>
      <c r="AS643" s="92"/>
      <c r="AT643" s="92"/>
      <c r="AU643" s="92"/>
      <c r="AV643" s="92"/>
      <c r="AW643" s="92"/>
      <c r="AX643" s="92"/>
      <c r="AY643" s="92"/>
      <c r="AZ643" s="92"/>
      <c r="BA643" s="92"/>
      <c r="BB643" s="92"/>
      <c r="BC643" s="92"/>
      <c r="BD643" s="92"/>
      <c r="BE643" s="92"/>
      <c r="BF643" s="92"/>
      <c r="BG643" s="92"/>
      <c r="BH643" s="92"/>
      <c r="BI643" s="92"/>
    </row>
    <row r="644" ht="9.75" customHeight="1">
      <c r="A644" s="92"/>
      <c r="B644" s="92"/>
      <c r="C644" s="92"/>
      <c r="D644" s="92"/>
      <c r="E644" s="92"/>
      <c r="F644" s="92"/>
      <c r="G644" s="92"/>
      <c r="H644" s="92"/>
      <c r="I644" s="92"/>
      <c r="J644" s="92"/>
      <c r="K644" s="92"/>
      <c r="L644" s="92"/>
      <c r="M644" s="92"/>
      <c r="N644" s="92"/>
      <c r="O644" s="92"/>
      <c r="P644" s="92"/>
      <c r="Q644" s="92"/>
      <c r="R644" s="92"/>
      <c r="S644" s="92"/>
      <c r="T644" s="92"/>
      <c r="U644" s="92"/>
      <c r="V644" s="92"/>
      <c r="W644" s="92"/>
      <c r="X644" s="92"/>
      <c r="Y644" s="92"/>
      <c r="Z644" s="92"/>
      <c r="AA644" s="92"/>
      <c r="AB644" s="92"/>
      <c r="AC644" s="92"/>
      <c r="AD644" s="92"/>
      <c r="AE644" s="92"/>
      <c r="AF644" s="92"/>
      <c r="AG644" s="92"/>
      <c r="AH644" s="92"/>
      <c r="AI644" s="92"/>
      <c r="AJ644" s="92"/>
      <c r="AK644" s="92"/>
      <c r="AL644" s="92"/>
      <c r="AM644" s="92"/>
      <c r="AN644" s="92"/>
      <c r="AO644" s="92"/>
      <c r="AP644" s="92"/>
      <c r="AQ644" s="92"/>
      <c r="AR644" s="92"/>
      <c r="AS644" s="92"/>
      <c r="AT644" s="92"/>
      <c r="AU644" s="92"/>
      <c r="AV644" s="92"/>
      <c r="AW644" s="92"/>
      <c r="AX644" s="92"/>
      <c r="AY644" s="92"/>
      <c r="AZ644" s="92"/>
      <c r="BA644" s="92"/>
      <c r="BB644" s="92"/>
      <c r="BC644" s="92"/>
      <c r="BD644" s="92"/>
      <c r="BE644" s="92"/>
      <c r="BF644" s="92"/>
      <c r="BG644" s="92"/>
      <c r="BH644" s="92"/>
      <c r="BI644" s="92"/>
    </row>
    <row r="645" ht="9.75" customHeight="1">
      <c r="A645" s="92"/>
      <c r="B645" s="92"/>
      <c r="C645" s="92"/>
      <c r="D645" s="92"/>
      <c r="E645" s="92"/>
      <c r="F645" s="92"/>
      <c r="G645" s="92"/>
      <c r="H645" s="92"/>
      <c r="I645" s="92"/>
      <c r="J645" s="92"/>
      <c r="K645" s="92"/>
      <c r="L645" s="92"/>
      <c r="M645" s="92"/>
      <c r="N645" s="92"/>
      <c r="O645" s="92"/>
      <c r="P645" s="92"/>
      <c r="Q645" s="92"/>
      <c r="R645" s="92"/>
      <c r="S645" s="92"/>
      <c r="T645" s="92"/>
      <c r="U645" s="92"/>
      <c r="V645" s="92"/>
      <c r="W645" s="92"/>
      <c r="X645" s="92"/>
      <c r="Y645" s="92"/>
      <c r="Z645" s="92"/>
      <c r="AA645" s="92"/>
      <c r="AB645" s="92"/>
      <c r="AC645" s="92"/>
      <c r="AD645" s="92"/>
      <c r="AE645" s="92"/>
      <c r="AF645" s="92"/>
      <c r="AG645" s="92"/>
      <c r="AH645" s="92"/>
      <c r="AI645" s="92"/>
      <c r="AJ645" s="92"/>
      <c r="AK645" s="92"/>
      <c r="AL645" s="92"/>
      <c r="AM645" s="92"/>
      <c r="AN645" s="92"/>
      <c r="AO645" s="92"/>
      <c r="AP645" s="92"/>
      <c r="AQ645" s="92"/>
      <c r="AR645" s="92"/>
      <c r="AS645" s="92"/>
      <c r="AT645" s="92"/>
      <c r="AU645" s="92"/>
      <c r="AV645" s="92"/>
      <c r="AW645" s="92"/>
      <c r="AX645" s="92"/>
      <c r="AY645" s="92"/>
      <c r="AZ645" s="92"/>
      <c r="BA645" s="92"/>
      <c r="BB645" s="92"/>
      <c r="BC645" s="92"/>
      <c r="BD645" s="92"/>
      <c r="BE645" s="92"/>
      <c r="BF645" s="92"/>
      <c r="BG645" s="92"/>
      <c r="BH645" s="92"/>
      <c r="BI645" s="92"/>
    </row>
    <row r="646" ht="9.75" customHeight="1">
      <c r="A646" s="92"/>
      <c r="B646" s="92"/>
      <c r="C646" s="92"/>
      <c r="D646" s="92"/>
      <c r="E646" s="92"/>
      <c r="F646" s="92"/>
      <c r="G646" s="92"/>
      <c r="H646" s="92"/>
      <c r="I646" s="92"/>
      <c r="J646" s="92"/>
      <c r="K646" s="92"/>
      <c r="L646" s="92"/>
      <c r="M646" s="92"/>
      <c r="N646" s="92"/>
      <c r="O646" s="92"/>
      <c r="P646" s="92"/>
      <c r="Q646" s="92"/>
      <c r="R646" s="92"/>
      <c r="S646" s="92"/>
      <c r="T646" s="92"/>
      <c r="U646" s="92"/>
      <c r="V646" s="92"/>
      <c r="W646" s="92"/>
      <c r="X646" s="92"/>
      <c r="Y646" s="92"/>
      <c r="Z646" s="92"/>
      <c r="AA646" s="92"/>
      <c r="AB646" s="92"/>
      <c r="AC646" s="92"/>
      <c r="AD646" s="92"/>
      <c r="AE646" s="92"/>
      <c r="AF646" s="92"/>
      <c r="AG646" s="92"/>
      <c r="AH646" s="92"/>
      <c r="AI646" s="92"/>
      <c r="AJ646" s="92"/>
      <c r="AK646" s="92"/>
      <c r="AL646" s="92"/>
      <c r="AM646" s="92"/>
      <c r="AN646" s="92"/>
      <c r="AO646" s="92"/>
      <c r="AP646" s="92"/>
      <c r="AQ646" s="92"/>
      <c r="AR646" s="92"/>
      <c r="AS646" s="92"/>
      <c r="AT646" s="92"/>
      <c r="AU646" s="92"/>
      <c r="AV646" s="92"/>
      <c r="AW646" s="92"/>
      <c r="AX646" s="92"/>
      <c r="AY646" s="92"/>
      <c r="AZ646" s="92"/>
      <c r="BA646" s="92"/>
      <c r="BB646" s="92"/>
      <c r="BC646" s="92"/>
      <c r="BD646" s="92"/>
      <c r="BE646" s="92"/>
      <c r="BF646" s="92"/>
      <c r="BG646" s="92"/>
      <c r="BH646" s="92"/>
      <c r="BI646" s="92"/>
    </row>
    <row r="647" ht="9.75" customHeight="1">
      <c r="A647" s="92"/>
      <c r="B647" s="92"/>
      <c r="C647" s="92"/>
      <c r="D647" s="92"/>
      <c r="E647" s="92"/>
      <c r="F647" s="92"/>
      <c r="G647" s="92"/>
      <c r="H647" s="92"/>
      <c r="I647" s="92"/>
      <c r="J647" s="92"/>
      <c r="K647" s="92"/>
      <c r="L647" s="92"/>
      <c r="M647" s="92"/>
      <c r="N647" s="92"/>
      <c r="O647" s="92"/>
      <c r="P647" s="92"/>
      <c r="Q647" s="92"/>
      <c r="R647" s="92"/>
      <c r="S647" s="92"/>
      <c r="T647" s="92"/>
      <c r="U647" s="92"/>
      <c r="V647" s="92"/>
      <c r="W647" s="92"/>
      <c r="X647" s="92"/>
      <c r="Y647" s="92"/>
      <c r="Z647" s="92"/>
      <c r="AA647" s="92"/>
      <c r="AB647" s="92"/>
      <c r="AC647" s="92"/>
      <c r="AD647" s="92"/>
      <c r="AE647" s="92"/>
      <c r="AF647" s="92"/>
      <c r="AG647" s="92"/>
      <c r="AH647" s="92"/>
      <c r="AI647" s="92"/>
      <c r="AJ647" s="92"/>
      <c r="AK647" s="92"/>
      <c r="AL647" s="92"/>
      <c r="AM647" s="92"/>
      <c r="AN647" s="92"/>
      <c r="AO647" s="92"/>
      <c r="AP647" s="92"/>
      <c r="AQ647" s="92"/>
      <c r="AR647" s="92"/>
      <c r="AS647" s="92"/>
      <c r="AT647" s="92"/>
      <c r="AU647" s="92"/>
      <c r="AV647" s="92"/>
      <c r="AW647" s="92"/>
      <c r="AX647" s="92"/>
      <c r="AY647" s="92"/>
      <c r="AZ647" s="92"/>
      <c r="BA647" s="92"/>
      <c r="BB647" s="92"/>
      <c r="BC647" s="92"/>
      <c r="BD647" s="92"/>
      <c r="BE647" s="92"/>
      <c r="BF647" s="92"/>
      <c r="BG647" s="92"/>
      <c r="BH647" s="92"/>
      <c r="BI647" s="92"/>
    </row>
    <row r="648" ht="9.75" customHeight="1">
      <c r="A648" s="92"/>
      <c r="B648" s="92"/>
      <c r="C648" s="92"/>
      <c r="D648" s="92"/>
      <c r="E648" s="92"/>
      <c r="F648" s="92"/>
      <c r="G648" s="92"/>
      <c r="H648" s="92"/>
      <c r="I648" s="92"/>
      <c r="J648" s="92"/>
      <c r="K648" s="92"/>
      <c r="L648" s="92"/>
      <c r="M648" s="92"/>
      <c r="N648" s="92"/>
      <c r="O648" s="92"/>
      <c r="P648" s="92"/>
      <c r="Q648" s="92"/>
      <c r="R648" s="92"/>
      <c r="S648" s="92"/>
      <c r="T648" s="92"/>
      <c r="U648" s="92"/>
      <c r="V648" s="92"/>
      <c r="W648" s="92"/>
      <c r="X648" s="92"/>
      <c r="Y648" s="92"/>
      <c r="Z648" s="92"/>
      <c r="AA648" s="92"/>
      <c r="AB648" s="92"/>
      <c r="AC648" s="92"/>
      <c r="AD648" s="92"/>
      <c r="AE648" s="92"/>
      <c r="AF648" s="92"/>
      <c r="AG648" s="92"/>
      <c r="AH648" s="92"/>
      <c r="AI648" s="92"/>
      <c r="AJ648" s="92"/>
      <c r="AK648" s="92"/>
      <c r="AL648" s="92"/>
      <c r="AM648" s="92"/>
      <c r="AN648" s="92"/>
      <c r="AO648" s="92"/>
      <c r="AP648" s="92"/>
      <c r="AQ648" s="92"/>
      <c r="AR648" s="92"/>
      <c r="AS648" s="92"/>
      <c r="AT648" s="92"/>
      <c r="AU648" s="92"/>
      <c r="AV648" s="92"/>
      <c r="AW648" s="92"/>
      <c r="AX648" s="92"/>
      <c r="AY648" s="92"/>
      <c r="AZ648" s="92"/>
      <c r="BA648" s="92"/>
      <c r="BB648" s="92"/>
      <c r="BC648" s="92"/>
      <c r="BD648" s="92"/>
      <c r="BE648" s="92"/>
      <c r="BF648" s="92"/>
      <c r="BG648" s="92"/>
      <c r="BH648" s="92"/>
      <c r="BI648" s="92"/>
    </row>
    <row r="649" ht="9.75" customHeight="1">
      <c r="A649" s="92"/>
      <c r="B649" s="92"/>
      <c r="C649" s="92"/>
      <c r="D649" s="92"/>
      <c r="E649" s="92"/>
      <c r="F649" s="92"/>
      <c r="G649" s="92"/>
      <c r="H649" s="92"/>
      <c r="I649" s="92"/>
      <c r="J649" s="92"/>
      <c r="K649" s="92"/>
      <c r="L649" s="92"/>
      <c r="M649" s="92"/>
      <c r="N649" s="92"/>
      <c r="O649" s="92"/>
      <c r="P649" s="92"/>
      <c r="Q649" s="92"/>
      <c r="R649" s="92"/>
      <c r="S649" s="92"/>
      <c r="T649" s="92"/>
      <c r="U649" s="92"/>
      <c r="V649" s="92"/>
      <c r="W649" s="92"/>
      <c r="X649" s="92"/>
      <c r="Y649" s="92"/>
      <c r="Z649" s="92"/>
      <c r="AA649" s="92"/>
      <c r="AB649" s="92"/>
      <c r="AC649" s="92"/>
      <c r="AD649" s="92"/>
      <c r="AE649" s="92"/>
      <c r="AF649" s="92"/>
      <c r="AG649" s="92"/>
      <c r="AH649" s="92"/>
      <c r="AI649" s="92"/>
      <c r="AJ649" s="92"/>
      <c r="AK649" s="92"/>
      <c r="AL649" s="92"/>
      <c r="AM649" s="92"/>
      <c r="AN649" s="92"/>
      <c r="AO649" s="92"/>
      <c r="AP649" s="92"/>
      <c r="AQ649" s="92"/>
      <c r="AR649" s="92"/>
      <c r="AS649" s="92"/>
      <c r="AT649" s="92"/>
      <c r="AU649" s="92"/>
      <c r="AV649" s="92"/>
      <c r="AW649" s="92"/>
      <c r="AX649" s="92"/>
      <c r="AY649" s="92"/>
      <c r="AZ649" s="92"/>
      <c r="BA649" s="92"/>
      <c r="BB649" s="92"/>
      <c r="BC649" s="92"/>
      <c r="BD649" s="92"/>
      <c r="BE649" s="92"/>
      <c r="BF649" s="92"/>
      <c r="BG649" s="92"/>
      <c r="BH649" s="92"/>
      <c r="BI649" s="92"/>
    </row>
    <row r="650" ht="9.75" customHeight="1">
      <c r="A650" s="92"/>
      <c r="B650" s="92"/>
      <c r="C650" s="92"/>
      <c r="D650" s="92"/>
      <c r="E650" s="92"/>
      <c r="F650" s="92"/>
      <c r="G650" s="92"/>
      <c r="H650" s="92"/>
      <c r="I650" s="92"/>
      <c r="J650" s="92"/>
      <c r="K650" s="92"/>
      <c r="L650" s="92"/>
      <c r="M650" s="92"/>
      <c r="N650" s="92"/>
      <c r="O650" s="92"/>
      <c r="P650" s="92"/>
      <c r="Q650" s="92"/>
      <c r="R650" s="92"/>
      <c r="S650" s="92"/>
      <c r="T650" s="92"/>
      <c r="U650" s="92"/>
      <c r="V650" s="92"/>
      <c r="W650" s="92"/>
      <c r="X650" s="92"/>
      <c r="Y650" s="92"/>
      <c r="Z650" s="92"/>
      <c r="AA650" s="92"/>
      <c r="AB650" s="92"/>
      <c r="AC650" s="92"/>
      <c r="AD650" s="92"/>
      <c r="AE650" s="92"/>
      <c r="AF650" s="92"/>
      <c r="AG650" s="92"/>
      <c r="AH650" s="92"/>
      <c r="AI650" s="92"/>
      <c r="AJ650" s="92"/>
      <c r="AK650" s="92"/>
      <c r="AL650" s="92"/>
      <c r="AM650" s="92"/>
      <c r="AN650" s="92"/>
      <c r="AO650" s="92"/>
      <c r="AP650" s="92"/>
      <c r="AQ650" s="92"/>
      <c r="AR650" s="92"/>
      <c r="AS650" s="92"/>
      <c r="AT650" s="92"/>
      <c r="AU650" s="92"/>
      <c r="AV650" s="92"/>
      <c r="AW650" s="92"/>
      <c r="AX650" s="92"/>
      <c r="AY650" s="92"/>
      <c r="AZ650" s="92"/>
      <c r="BA650" s="92"/>
      <c r="BB650" s="92"/>
      <c r="BC650" s="92"/>
      <c r="BD650" s="92"/>
      <c r="BE650" s="92"/>
      <c r="BF650" s="92"/>
      <c r="BG650" s="92"/>
      <c r="BH650" s="92"/>
      <c r="BI650" s="92"/>
    </row>
    <row r="651" ht="9.75" customHeight="1">
      <c r="A651" s="92"/>
      <c r="B651" s="92"/>
      <c r="C651" s="92"/>
      <c r="D651" s="92"/>
      <c r="E651" s="92"/>
      <c r="F651" s="92"/>
      <c r="G651" s="92"/>
      <c r="H651" s="92"/>
      <c r="I651" s="92"/>
      <c r="J651" s="92"/>
      <c r="K651" s="92"/>
      <c r="L651" s="92"/>
      <c r="M651" s="92"/>
      <c r="N651" s="92"/>
      <c r="O651" s="92"/>
      <c r="P651" s="92"/>
      <c r="Q651" s="92"/>
      <c r="R651" s="92"/>
      <c r="S651" s="92"/>
      <c r="T651" s="92"/>
      <c r="U651" s="92"/>
      <c r="V651" s="92"/>
      <c r="W651" s="92"/>
      <c r="X651" s="92"/>
      <c r="Y651" s="92"/>
      <c r="Z651" s="92"/>
      <c r="AA651" s="92"/>
      <c r="AB651" s="92"/>
      <c r="AC651" s="92"/>
      <c r="AD651" s="92"/>
      <c r="AE651" s="92"/>
      <c r="AF651" s="92"/>
      <c r="AG651" s="92"/>
      <c r="AH651" s="92"/>
      <c r="AI651" s="92"/>
      <c r="AJ651" s="92"/>
      <c r="AK651" s="92"/>
      <c r="AL651" s="92"/>
      <c r="AM651" s="92"/>
      <c r="AN651" s="92"/>
      <c r="AO651" s="92"/>
      <c r="AP651" s="92"/>
      <c r="AQ651" s="92"/>
      <c r="AR651" s="92"/>
      <c r="AS651" s="92"/>
      <c r="AT651" s="92"/>
      <c r="AU651" s="92"/>
      <c r="AV651" s="92"/>
      <c r="AW651" s="92"/>
      <c r="AX651" s="92"/>
      <c r="AY651" s="92"/>
      <c r="AZ651" s="92"/>
      <c r="BA651" s="92"/>
      <c r="BB651" s="92"/>
      <c r="BC651" s="92"/>
      <c r="BD651" s="92"/>
      <c r="BE651" s="92"/>
      <c r="BF651" s="92"/>
      <c r="BG651" s="92"/>
      <c r="BH651" s="92"/>
      <c r="BI651" s="92"/>
    </row>
    <row r="652" ht="9.75" customHeight="1">
      <c r="A652" s="92"/>
      <c r="B652" s="92"/>
      <c r="C652" s="92"/>
      <c r="D652" s="92"/>
      <c r="E652" s="92"/>
      <c r="F652" s="92"/>
      <c r="G652" s="92"/>
      <c r="H652" s="92"/>
      <c r="I652" s="92"/>
      <c r="J652" s="92"/>
      <c r="K652" s="92"/>
      <c r="L652" s="92"/>
      <c r="M652" s="92"/>
      <c r="N652" s="92"/>
      <c r="O652" s="92"/>
      <c r="P652" s="92"/>
      <c r="Q652" s="92"/>
      <c r="R652" s="92"/>
      <c r="S652" s="92"/>
      <c r="T652" s="92"/>
      <c r="U652" s="92"/>
      <c r="V652" s="92"/>
      <c r="W652" s="92"/>
      <c r="X652" s="92"/>
      <c r="Y652" s="92"/>
      <c r="Z652" s="92"/>
      <c r="AA652" s="92"/>
      <c r="AB652" s="92"/>
      <c r="AC652" s="92"/>
      <c r="AD652" s="92"/>
      <c r="AE652" s="92"/>
      <c r="AF652" s="92"/>
      <c r="AG652" s="92"/>
      <c r="AH652" s="92"/>
      <c r="AI652" s="92"/>
      <c r="AJ652" s="92"/>
      <c r="AK652" s="92"/>
      <c r="AL652" s="92"/>
      <c r="AM652" s="92"/>
      <c r="AN652" s="92"/>
      <c r="AO652" s="92"/>
      <c r="AP652" s="92"/>
      <c r="AQ652" s="92"/>
      <c r="AR652" s="92"/>
      <c r="AS652" s="92"/>
      <c r="AT652" s="92"/>
      <c r="AU652" s="92"/>
      <c r="AV652" s="92"/>
      <c r="AW652" s="92"/>
      <c r="AX652" s="92"/>
      <c r="AY652" s="92"/>
      <c r="AZ652" s="92"/>
      <c r="BA652" s="92"/>
      <c r="BB652" s="92"/>
      <c r="BC652" s="92"/>
      <c r="BD652" s="92"/>
      <c r="BE652" s="92"/>
      <c r="BF652" s="92"/>
      <c r="BG652" s="92"/>
      <c r="BH652" s="92"/>
      <c r="BI652" s="92"/>
    </row>
    <row r="653" ht="9.75" customHeight="1">
      <c r="A653" s="92"/>
      <c r="B653" s="92"/>
      <c r="C653" s="92"/>
      <c r="D653" s="92"/>
      <c r="E653" s="92"/>
      <c r="F653" s="92"/>
      <c r="G653" s="92"/>
      <c r="H653" s="92"/>
      <c r="I653" s="92"/>
      <c r="J653" s="92"/>
      <c r="K653" s="92"/>
      <c r="L653" s="92"/>
      <c r="M653" s="92"/>
      <c r="N653" s="92"/>
      <c r="O653" s="92"/>
      <c r="P653" s="92"/>
      <c r="Q653" s="92"/>
      <c r="R653" s="92"/>
      <c r="S653" s="92"/>
      <c r="T653" s="92"/>
      <c r="U653" s="92"/>
      <c r="V653" s="92"/>
      <c r="W653" s="92"/>
      <c r="X653" s="92"/>
      <c r="Y653" s="92"/>
      <c r="Z653" s="92"/>
      <c r="AA653" s="92"/>
      <c r="AB653" s="92"/>
      <c r="AC653" s="92"/>
      <c r="AD653" s="92"/>
      <c r="AE653" s="92"/>
      <c r="AF653" s="92"/>
      <c r="AG653" s="92"/>
      <c r="AH653" s="92"/>
      <c r="AI653" s="92"/>
      <c r="AJ653" s="92"/>
      <c r="AK653" s="92"/>
      <c r="AL653" s="92"/>
      <c r="AM653" s="92"/>
      <c r="AN653" s="92"/>
      <c r="AO653" s="92"/>
      <c r="AP653" s="92"/>
      <c r="AQ653" s="92"/>
      <c r="AR653" s="92"/>
      <c r="AS653" s="92"/>
      <c r="AT653" s="92"/>
      <c r="AU653" s="92"/>
      <c r="AV653" s="92"/>
      <c r="AW653" s="92"/>
      <c r="AX653" s="92"/>
      <c r="AY653" s="92"/>
      <c r="AZ653" s="92"/>
      <c r="BA653" s="92"/>
      <c r="BB653" s="92"/>
      <c r="BC653" s="92"/>
      <c r="BD653" s="92"/>
      <c r="BE653" s="92"/>
      <c r="BF653" s="92"/>
      <c r="BG653" s="92"/>
      <c r="BH653" s="92"/>
      <c r="BI653" s="92"/>
    </row>
    <row r="654" ht="9.75" customHeight="1">
      <c r="A654" s="92"/>
      <c r="B654" s="92"/>
      <c r="C654" s="92"/>
      <c r="D654" s="92"/>
      <c r="E654" s="92"/>
      <c r="F654" s="92"/>
      <c r="G654" s="92"/>
      <c r="H654" s="92"/>
      <c r="I654" s="92"/>
      <c r="J654" s="92"/>
      <c r="K654" s="92"/>
      <c r="L654" s="92"/>
      <c r="M654" s="92"/>
      <c r="N654" s="92"/>
      <c r="O654" s="92"/>
      <c r="P654" s="92"/>
      <c r="Q654" s="92"/>
      <c r="R654" s="92"/>
      <c r="S654" s="92"/>
      <c r="T654" s="92"/>
      <c r="U654" s="92"/>
      <c r="V654" s="92"/>
      <c r="W654" s="92"/>
      <c r="X654" s="92"/>
      <c r="Y654" s="92"/>
      <c r="Z654" s="92"/>
      <c r="AA654" s="92"/>
      <c r="AB654" s="92"/>
      <c r="AC654" s="92"/>
      <c r="AD654" s="92"/>
      <c r="AE654" s="92"/>
      <c r="AF654" s="92"/>
      <c r="AG654" s="92"/>
      <c r="AH654" s="92"/>
      <c r="AI654" s="92"/>
      <c r="AJ654" s="92"/>
      <c r="AK654" s="92"/>
      <c r="AL654" s="92"/>
      <c r="AM654" s="92"/>
      <c r="AN654" s="92"/>
      <c r="AO654" s="92"/>
      <c r="AP654" s="92"/>
      <c r="AQ654" s="92"/>
      <c r="AR654" s="92"/>
      <c r="AS654" s="92"/>
      <c r="AT654" s="92"/>
      <c r="AU654" s="92"/>
      <c r="AV654" s="92"/>
      <c r="AW654" s="92"/>
      <c r="AX654" s="92"/>
      <c r="AY654" s="92"/>
      <c r="AZ654" s="92"/>
      <c r="BA654" s="92"/>
      <c r="BB654" s="92"/>
      <c r="BC654" s="92"/>
      <c r="BD654" s="92"/>
      <c r="BE654" s="92"/>
      <c r="BF654" s="92"/>
      <c r="BG654" s="92"/>
      <c r="BH654" s="92"/>
      <c r="BI654" s="92"/>
    </row>
    <row r="655" ht="9.75" customHeight="1">
      <c r="A655" s="92"/>
      <c r="B655" s="92"/>
      <c r="C655" s="92"/>
      <c r="D655" s="92"/>
      <c r="E655" s="92"/>
      <c r="F655" s="92"/>
      <c r="G655" s="92"/>
      <c r="H655" s="92"/>
      <c r="I655" s="92"/>
      <c r="J655" s="92"/>
      <c r="K655" s="92"/>
      <c r="L655" s="92"/>
      <c r="M655" s="92"/>
      <c r="N655" s="92"/>
      <c r="O655" s="92"/>
      <c r="P655" s="92"/>
      <c r="Q655" s="92"/>
      <c r="R655" s="92"/>
      <c r="S655" s="92"/>
      <c r="T655" s="92"/>
      <c r="U655" s="92"/>
      <c r="V655" s="92"/>
      <c r="W655" s="92"/>
      <c r="X655" s="92"/>
      <c r="Y655" s="92"/>
      <c r="Z655" s="92"/>
      <c r="AA655" s="92"/>
      <c r="AB655" s="92"/>
      <c r="AC655" s="92"/>
      <c r="AD655" s="92"/>
      <c r="AE655" s="92"/>
      <c r="AF655" s="92"/>
      <c r="AG655" s="92"/>
      <c r="AH655" s="92"/>
      <c r="AI655" s="92"/>
      <c r="AJ655" s="92"/>
      <c r="AK655" s="92"/>
      <c r="AL655" s="92"/>
      <c r="AM655" s="92"/>
      <c r="AN655" s="92"/>
      <c r="AO655" s="92"/>
      <c r="AP655" s="92"/>
      <c r="AQ655" s="92"/>
      <c r="AR655" s="92"/>
      <c r="AS655" s="92"/>
      <c r="AT655" s="92"/>
      <c r="AU655" s="92"/>
      <c r="AV655" s="92"/>
      <c r="AW655" s="92"/>
      <c r="AX655" s="92"/>
      <c r="AY655" s="92"/>
      <c r="AZ655" s="92"/>
      <c r="BA655" s="92"/>
      <c r="BB655" s="92"/>
      <c r="BC655" s="92"/>
      <c r="BD655" s="92"/>
      <c r="BE655" s="92"/>
      <c r="BF655" s="92"/>
      <c r="BG655" s="92"/>
      <c r="BH655" s="92"/>
      <c r="BI655" s="92"/>
    </row>
    <row r="656" ht="9.75" customHeight="1">
      <c r="A656" s="92"/>
      <c r="B656" s="92"/>
      <c r="C656" s="92"/>
      <c r="D656" s="92"/>
      <c r="E656" s="92"/>
      <c r="F656" s="92"/>
      <c r="G656" s="92"/>
      <c r="H656" s="92"/>
      <c r="I656" s="92"/>
      <c r="J656" s="92"/>
      <c r="K656" s="92"/>
      <c r="L656" s="92"/>
      <c r="M656" s="92"/>
      <c r="N656" s="92"/>
      <c r="O656" s="92"/>
      <c r="P656" s="92"/>
      <c r="Q656" s="92"/>
      <c r="R656" s="92"/>
      <c r="S656" s="92"/>
      <c r="T656" s="92"/>
      <c r="U656" s="92"/>
      <c r="V656" s="92"/>
      <c r="W656" s="92"/>
      <c r="X656" s="92"/>
      <c r="Y656" s="92"/>
      <c r="Z656" s="92"/>
      <c r="AA656" s="92"/>
      <c r="AB656" s="92"/>
      <c r="AC656" s="92"/>
      <c r="AD656" s="92"/>
      <c r="AE656" s="92"/>
      <c r="AF656" s="92"/>
      <c r="AG656" s="92"/>
      <c r="AH656" s="92"/>
      <c r="AI656" s="92"/>
      <c r="AJ656" s="92"/>
      <c r="AK656" s="92"/>
      <c r="AL656" s="92"/>
      <c r="AM656" s="92"/>
      <c r="AN656" s="92"/>
      <c r="AO656" s="92"/>
      <c r="AP656" s="92"/>
      <c r="AQ656" s="92"/>
      <c r="AR656" s="92"/>
      <c r="AS656" s="92"/>
      <c r="AT656" s="92"/>
      <c r="AU656" s="92"/>
      <c r="AV656" s="92"/>
      <c r="AW656" s="92"/>
      <c r="AX656" s="92"/>
      <c r="AY656" s="92"/>
      <c r="AZ656" s="92"/>
      <c r="BA656" s="92"/>
      <c r="BB656" s="92"/>
      <c r="BC656" s="92"/>
      <c r="BD656" s="92"/>
      <c r="BE656" s="92"/>
      <c r="BF656" s="92"/>
      <c r="BG656" s="92"/>
      <c r="BH656" s="92"/>
      <c r="BI656" s="92"/>
    </row>
    <row r="657" ht="9.75" customHeight="1">
      <c r="A657" s="92"/>
      <c r="B657" s="92"/>
      <c r="C657" s="92"/>
      <c r="D657" s="92"/>
      <c r="E657" s="92"/>
      <c r="F657" s="92"/>
      <c r="G657" s="92"/>
      <c r="H657" s="92"/>
      <c r="I657" s="92"/>
      <c r="J657" s="92"/>
      <c r="K657" s="92"/>
      <c r="L657" s="92"/>
      <c r="M657" s="92"/>
      <c r="N657" s="92"/>
      <c r="O657" s="92"/>
      <c r="P657" s="92"/>
      <c r="Q657" s="92"/>
      <c r="R657" s="92"/>
      <c r="S657" s="92"/>
      <c r="T657" s="92"/>
      <c r="U657" s="92"/>
      <c r="V657" s="92"/>
      <c r="W657" s="92"/>
      <c r="X657" s="92"/>
      <c r="Y657" s="92"/>
      <c r="Z657" s="92"/>
      <c r="AA657" s="92"/>
      <c r="AB657" s="92"/>
      <c r="AC657" s="92"/>
      <c r="AD657" s="92"/>
      <c r="AE657" s="92"/>
      <c r="AF657" s="92"/>
      <c r="AG657" s="92"/>
      <c r="AH657" s="92"/>
      <c r="AI657" s="92"/>
      <c r="AJ657" s="92"/>
      <c r="AK657" s="92"/>
      <c r="AL657" s="92"/>
      <c r="AM657" s="92"/>
      <c r="AN657" s="92"/>
      <c r="AO657" s="92"/>
      <c r="AP657" s="92"/>
      <c r="AQ657" s="92"/>
      <c r="AR657" s="92"/>
      <c r="AS657" s="92"/>
      <c r="AT657" s="92"/>
      <c r="AU657" s="92"/>
      <c r="AV657" s="92"/>
      <c r="AW657" s="92"/>
      <c r="AX657" s="92"/>
      <c r="AY657" s="92"/>
      <c r="AZ657" s="92"/>
      <c r="BA657" s="92"/>
      <c r="BB657" s="92"/>
      <c r="BC657" s="92"/>
      <c r="BD657" s="92"/>
      <c r="BE657" s="92"/>
      <c r="BF657" s="92"/>
      <c r="BG657" s="92"/>
      <c r="BH657" s="92"/>
      <c r="BI657" s="92"/>
    </row>
    <row r="658" ht="9.75" customHeight="1">
      <c r="A658" s="92"/>
      <c r="B658" s="92"/>
      <c r="C658" s="92"/>
      <c r="D658" s="92"/>
      <c r="E658" s="92"/>
      <c r="F658" s="92"/>
      <c r="G658" s="92"/>
      <c r="H658" s="92"/>
      <c r="I658" s="92"/>
      <c r="J658" s="92"/>
      <c r="K658" s="92"/>
      <c r="L658" s="92"/>
      <c r="M658" s="92"/>
      <c r="N658" s="92"/>
      <c r="O658" s="92"/>
      <c r="P658" s="92"/>
      <c r="Q658" s="92"/>
      <c r="R658" s="92"/>
      <c r="S658" s="92"/>
      <c r="T658" s="92"/>
      <c r="U658" s="92"/>
      <c r="V658" s="92"/>
      <c r="W658" s="92"/>
      <c r="X658" s="92"/>
      <c r="Y658" s="92"/>
      <c r="Z658" s="92"/>
      <c r="AA658" s="92"/>
      <c r="AB658" s="92"/>
      <c r="AC658" s="92"/>
      <c r="AD658" s="92"/>
      <c r="AE658" s="92"/>
      <c r="AF658" s="92"/>
      <c r="AG658" s="92"/>
      <c r="AH658" s="92"/>
      <c r="AI658" s="92"/>
      <c r="AJ658" s="92"/>
      <c r="AK658" s="92"/>
      <c r="AL658" s="92"/>
      <c r="AM658" s="92"/>
      <c r="AN658" s="92"/>
      <c r="AO658" s="92"/>
      <c r="AP658" s="92"/>
      <c r="AQ658" s="92"/>
      <c r="AR658" s="92"/>
      <c r="AS658" s="92"/>
      <c r="AT658" s="92"/>
      <c r="AU658" s="92"/>
      <c r="AV658" s="92"/>
      <c r="AW658" s="92"/>
      <c r="AX658" s="92"/>
      <c r="AY658" s="92"/>
      <c r="AZ658" s="92"/>
      <c r="BA658" s="92"/>
      <c r="BB658" s="92"/>
      <c r="BC658" s="92"/>
      <c r="BD658" s="92"/>
      <c r="BE658" s="92"/>
      <c r="BF658" s="92"/>
      <c r="BG658" s="92"/>
      <c r="BH658" s="92"/>
      <c r="BI658" s="92"/>
    </row>
    <row r="659" ht="9.75" customHeight="1">
      <c r="A659" s="92"/>
      <c r="B659" s="92"/>
      <c r="C659" s="92"/>
      <c r="D659" s="92"/>
      <c r="E659" s="92"/>
      <c r="F659" s="92"/>
      <c r="G659" s="92"/>
      <c r="H659" s="92"/>
      <c r="I659" s="92"/>
      <c r="J659" s="92"/>
      <c r="K659" s="92"/>
      <c r="L659" s="92"/>
      <c r="M659" s="92"/>
      <c r="N659" s="92"/>
      <c r="O659" s="92"/>
      <c r="P659" s="92"/>
      <c r="Q659" s="92"/>
      <c r="R659" s="92"/>
      <c r="S659" s="92"/>
      <c r="T659" s="92"/>
      <c r="U659" s="92"/>
      <c r="V659" s="92"/>
      <c r="W659" s="92"/>
      <c r="X659" s="92"/>
      <c r="Y659" s="92"/>
      <c r="Z659" s="92"/>
      <c r="AA659" s="92"/>
      <c r="AB659" s="92"/>
      <c r="AC659" s="92"/>
      <c r="AD659" s="92"/>
      <c r="AE659" s="92"/>
      <c r="AF659" s="92"/>
      <c r="AG659" s="92"/>
      <c r="AH659" s="92"/>
      <c r="AI659" s="92"/>
      <c r="AJ659" s="92"/>
      <c r="AK659" s="92"/>
      <c r="AL659" s="92"/>
      <c r="AM659" s="92"/>
      <c r="AN659" s="92"/>
      <c r="AO659" s="92"/>
      <c r="AP659" s="92"/>
      <c r="AQ659" s="92"/>
      <c r="AR659" s="92"/>
      <c r="AS659" s="92"/>
      <c r="AT659" s="92"/>
      <c r="AU659" s="92"/>
      <c r="AV659" s="92"/>
      <c r="AW659" s="92"/>
      <c r="AX659" s="92"/>
      <c r="AY659" s="92"/>
      <c r="AZ659" s="92"/>
      <c r="BA659" s="92"/>
      <c r="BB659" s="92"/>
      <c r="BC659" s="92"/>
      <c r="BD659" s="92"/>
      <c r="BE659" s="92"/>
      <c r="BF659" s="92"/>
      <c r="BG659" s="92"/>
      <c r="BH659" s="92"/>
      <c r="BI659" s="92"/>
    </row>
    <row r="660" ht="9.75" customHeight="1">
      <c r="A660" s="92"/>
      <c r="B660" s="92"/>
      <c r="C660" s="92"/>
      <c r="D660" s="92"/>
      <c r="E660" s="92"/>
      <c r="F660" s="92"/>
      <c r="G660" s="92"/>
      <c r="H660" s="92"/>
      <c r="I660" s="92"/>
      <c r="J660" s="92"/>
      <c r="K660" s="92"/>
      <c r="L660" s="92"/>
      <c r="M660" s="92"/>
      <c r="N660" s="92"/>
      <c r="O660" s="92"/>
      <c r="P660" s="92"/>
      <c r="Q660" s="92"/>
      <c r="R660" s="92"/>
      <c r="S660" s="92"/>
      <c r="T660" s="92"/>
      <c r="U660" s="92"/>
      <c r="V660" s="92"/>
      <c r="W660" s="92"/>
      <c r="X660" s="92"/>
      <c r="Y660" s="92"/>
      <c r="Z660" s="92"/>
      <c r="AA660" s="92"/>
      <c r="AB660" s="92"/>
      <c r="AC660" s="92"/>
      <c r="AD660" s="92"/>
      <c r="AE660" s="92"/>
      <c r="AF660" s="92"/>
      <c r="AG660" s="92"/>
      <c r="AH660" s="92"/>
      <c r="AI660" s="92"/>
      <c r="AJ660" s="92"/>
      <c r="AK660" s="92"/>
      <c r="AL660" s="92"/>
      <c r="AM660" s="92"/>
      <c r="AN660" s="92"/>
      <c r="AO660" s="92"/>
      <c r="AP660" s="92"/>
      <c r="AQ660" s="92"/>
      <c r="AR660" s="92"/>
      <c r="AS660" s="92"/>
      <c r="AT660" s="92"/>
      <c r="AU660" s="92"/>
      <c r="AV660" s="92"/>
      <c r="AW660" s="92"/>
      <c r="AX660" s="92"/>
      <c r="AY660" s="92"/>
      <c r="AZ660" s="92"/>
      <c r="BA660" s="92"/>
      <c r="BB660" s="92"/>
      <c r="BC660" s="92"/>
      <c r="BD660" s="92"/>
      <c r="BE660" s="92"/>
      <c r="BF660" s="92"/>
      <c r="BG660" s="92"/>
      <c r="BH660" s="92"/>
      <c r="BI660" s="92"/>
    </row>
    <row r="661" ht="9.75" customHeight="1">
      <c r="A661" s="92"/>
      <c r="B661" s="92"/>
      <c r="C661" s="92"/>
      <c r="D661" s="92"/>
      <c r="E661" s="92"/>
      <c r="F661" s="92"/>
      <c r="G661" s="92"/>
      <c r="H661" s="92"/>
      <c r="I661" s="92"/>
      <c r="J661" s="92"/>
      <c r="K661" s="92"/>
      <c r="L661" s="92"/>
      <c r="M661" s="92"/>
      <c r="N661" s="92"/>
      <c r="O661" s="92"/>
      <c r="P661" s="92"/>
      <c r="Q661" s="92"/>
      <c r="R661" s="92"/>
      <c r="S661" s="92"/>
      <c r="T661" s="92"/>
      <c r="U661" s="92"/>
      <c r="V661" s="92"/>
      <c r="W661" s="92"/>
      <c r="X661" s="92"/>
      <c r="Y661" s="92"/>
      <c r="Z661" s="92"/>
      <c r="AA661" s="92"/>
      <c r="AB661" s="92"/>
      <c r="AC661" s="92"/>
      <c r="AD661" s="92"/>
      <c r="AE661" s="92"/>
      <c r="AF661" s="92"/>
      <c r="AG661" s="92"/>
      <c r="AH661" s="92"/>
      <c r="AI661" s="92"/>
      <c r="AJ661" s="92"/>
      <c r="AK661" s="92"/>
      <c r="AL661" s="92"/>
      <c r="AM661" s="92"/>
      <c r="AN661" s="92"/>
      <c r="AO661" s="92"/>
      <c r="AP661" s="92"/>
      <c r="AQ661" s="92"/>
      <c r="AR661" s="92"/>
      <c r="AS661" s="92"/>
      <c r="AT661" s="92"/>
      <c r="AU661" s="92"/>
      <c r="AV661" s="92"/>
      <c r="AW661" s="92"/>
      <c r="AX661" s="92"/>
      <c r="AY661" s="92"/>
      <c r="AZ661" s="92"/>
      <c r="BA661" s="92"/>
      <c r="BB661" s="92"/>
      <c r="BC661" s="92"/>
      <c r="BD661" s="92"/>
      <c r="BE661" s="92"/>
      <c r="BF661" s="92"/>
      <c r="BG661" s="92"/>
      <c r="BH661" s="92"/>
      <c r="BI661" s="92"/>
    </row>
    <row r="662" ht="9.75" customHeight="1">
      <c r="A662" s="92"/>
      <c r="B662" s="92"/>
      <c r="C662" s="92"/>
      <c r="D662" s="92"/>
      <c r="E662" s="92"/>
      <c r="F662" s="92"/>
      <c r="G662" s="92"/>
      <c r="H662" s="92"/>
      <c r="I662" s="92"/>
      <c r="J662" s="92"/>
      <c r="K662" s="92"/>
      <c r="L662" s="92"/>
      <c r="M662" s="92"/>
      <c r="N662" s="92"/>
      <c r="O662" s="92"/>
      <c r="P662" s="92"/>
      <c r="Q662" s="92"/>
      <c r="R662" s="92"/>
      <c r="S662" s="92"/>
      <c r="T662" s="92"/>
      <c r="U662" s="92"/>
      <c r="V662" s="92"/>
      <c r="W662" s="92"/>
      <c r="X662" s="92"/>
      <c r="Y662" s="92"/>
      <c r="Z662" s="92"/>
      <c r="AA662" s="92"/>
      <c r="AB662" s="92"/>
      <c r="AC662" s="92"/>
      <c r="AD662" s="92"/>
      <c r="AE662" s="92"/>
      <c r="AF662" s="92"/>
      <c r="AG662" s="92"/>
      <c r="AH662" s="92"/>
      <c r="AI662" s="92"/>
      <c r="AJ662" s="92"/>
      <c r="AK662" s="92"/>
      <c r="AL662" s="92"/>
      <c r="AM662" s="92"/>
      <c r="AN662" s="92"/>
      <c r="AO662" s="92"/>
      <c r="AP662" s="92"/>
      <c r="AQ662" s="92"/>
      <c r="AR662" s="92"/>
      <c r="AS662" s="92"/>
      <c r="AT662" s="92"/>
      <c r="AU662" s="92"/>
      <c r="AV662" s="92"/>
      <c r="AW662" s="92"/>
      <c r="AX662" s="92"/>
      <c r="AY662" s="92"/>
      <c r="AZ662" s="92"/>
      <c r="BA662" s="92"/>
      <c r="BB662" s="92"/>
      <c r="BC662" s="92"/>
      <c r="BD662" s="92"/>
      <c r="BE662" s="92"/>
      <c r="BF662" s="92"/>
      <c r="BG662" s="92"/>
      <c r="BH662" s="92"/>
      <c r="BI662" s="92"/>
    </row>
    <row r="663" ht="9.75" customHeight="1">
      <c r="A663" s="92"/>
      <c r="B663" s="92"/>
      <c r="C663" s="92"/>
      <c r="D663" s="92"/>
      <c r="E663" s="92"/>
      <c r="F663" s="92"/>
      <c r="G663" s="92"/>
      <c r="H663" s="92"/>
      <c r="I663" s="92"/>
      <c r="J663" s="92"/>
      <c r="K663" s="92"/>
      <c r="L663" s="92"/>
      <c r="M663" s="92"/>
      <c r="N663" s="92"/>
      <c r="O663" s="92"/>
      <c r="P663" s="92"/>
      <c r="Q663" s="92"/>
      <c r="R663" s="92"/>
      <c r="S663" s="92"/>
      <c r="T663" s="92"/>
      <c r="U663" s="92"/>
      <c r="V663" s="92"/>
      <c r="W663" s="92"/>
      <c r="X663" s="92"/>
      <c r="Y663" s="92"/>
      <c r="Z663" s="92"/>
      <c r="AA663" s="92"/>
      <c r="AB663" s="92"/>
      <c r="AC663" s="92"/>
      <c r="AD663" s="92"/>
      <c r="AE663" s="92"/>
      <c r="AF663" s="92"/>
      <c r="AG663" s="92"/>
      <c r="AH663" s="92"/>
      <c r="AI663" s="92"/>
      <c r="AJ663" s="92"/>
      <c r="AK663" s="92"/>
      <c r="AL663" s="92"/>
      <c r="AM663" s="92"/>
      <c r="AN663" s="92"/>
      <c r="AO663" s="92"/>
      <c r="AP663" s="92"/>
      <c r="AQ663" s="92"/>
      <c r="AR663" s="92"/>
      <c r="AS663" s="92"/>
      <c r="AT663" s="92"/>
      <c r="AU663" s="92"/>
      <c r="AV663" s="92"/>
      <c r="AW663" s="92"/>
      <c r="AX663" s="92"/>
      <c r="AY663" s="92"/>
      <c r="AZ663" s="92"/>
      <c r="BA663" s="92"/>
      <c r="BB663" s="92"/>
      <c r="BC663" s="92"/>
      <c r="BD663" s="92"/>
      <c r="BE663" s="92"/>
      <c r="BF663" s="92"/>
      <c r="BG663" s="92"/>
      <c r="BH663" s="92"/>
      <c r="BI663" s="92"/>
    </row>
    <row r="664" ht="9.75" customHeight="1">
      <c r="A664" s="92"/>
      <c r="B664" s="92"/>
      <c r="C664" s="92"/>
      <c r="D664" s="92"/>
      <c r="E664" s="92"/>
      <c r="F664" s="92"/>
      <c r="G664" s="92"/>
      <c r="H664" s="92"/>
      <c r="I664" s="92"/>
      <c r="J664" s="92"/>
      <c r="K664" s="92"/>
      <c r="L664" s="92"/>
      <c r="M664" s="92"/>
      <c r="N664" s="92"/>
      <c r="O664" s="92"/>
      <c r="P664" s="92"/>
      <c r="Q664" s="92"/>
      <c r="R664" s="92"/>
      <c r="S664" s="92"/>
      <c r="T664" s="92"/>
      <c r="U664" s="92"/>
      <c r="V664" s="92"/>
      <c r="W664" s="92"/>
      <c r="X664" s="92"/>
      <c r="Y664" s="92"/>
      <c r="Z664" s="92"/>
      <c r="AA664" s="92"/>
      <c r="AB664" s="92"/>
      <c r="AC664" s="92"/>
      <c r="AD664" s="92"/>
      <c r="AE664" s="92"/>
      <c r="AF664" s="92"/>
      <c r="AG664" s="92"/>
      <c r="AH664" s="92"/>
      <c r="AI664" s="92"/>
      <c r="AJ664" s="92"/>
      <c r="AK664" s="92"/>
      <c r="AL664" s="92"/>
      <c r="AM664" s="92"/>
      <c r="AN664" s="92"/>
      <c r="AO664" s="92"/>
      <c r="AP664" s="92"/>
      <c r="AQ664" s="92"/>
      <c r="AR664" s="92"/>
      <c r="AS664" s="92"/>
      <c r="AT664" s="92"/>
      <c r="AU664" s="92"/>
      <c r="AV664" s="92"/>
      <c r="AW664" s="92"/>
      <c r="AX664" s="92"/>
      <c r="AY664" s="92"/>
      <c r="AZ664" s="92"/>
      <c r="BA664" s="92"/>
      <c r="BB664" s="92"/>
      <c r="BC664" s="92"/>
      <c r="BD664" s="92"/>
      <c r="BE664" s="92"/>
      <c r="BF664" s="92"/>
      <c r="BG664" s="92"/>
      <c r="BH664" s="92"/>
      <c r="BI664" s="92"/>
    </row>
    <row r="665" ht="9.75" customHeight="1">
      <c r="A665" s="92"/>
      <c r="B665" s="92"/>
      <c r="C665" s="92"/>
      <c r="D665" s="92"/>
      <c r="E665" s="92"/>
      <c r="F665" s="92"/>
      <c r="G665" s="92"/>
      <c r="H665" s="92"/>
      <c r="I665" s="92"/>
      <c r="J665" s="92"/>
      <c r="K665" s="92"/>
      <c r="L665" s="92"/>
      <c r="M665" s="92"/>
      <c r="N665" s="92"/>
      <c r="O665" s="92"/>
      <c r="P665" s="92"/>
      <c r="Q665" s="92"/>
      <c r="R665" s="92"/>
      <c r="S665" s="92"/>
      <c r="T665" s="92"/>
      <c r="U665" s="92"/>
      <c r="V665" s="92"/>
      <c r="W665" s="92"/>
      <c r="X665" s="92"/>
      <c r="Y665" s="92"/>
      <c r="Z665" s="92"/>
      <c r="AA665" s="92"/>
      <c r="AB665" s="92"/>
      <c r="AC665" s="92"/>
      <c r="AD665" s="92"/>
      <c r="AE665" s="92"/>
      <c r="AF665" s="92"/>
      <c r="AG665" s="92"/>
      <c r="AH665" s="92"/>
      <c r="AI665" s="92"/>
      <c r="AJ665" s="92"/>
      <c r="AK665" s="92"/>
      <c r="AL665" s="92"/>
      <c r="AM665" s="92"/>
      <c r="AN665" s="92"/>
      <c r="AO665" s="92"/>
      <c r="AP665" s="92"/>
      <c r="AQ665" s="92"/>
      <c r="AR665" s="92"/>
      <c r="AS665" s="92"/>
      <c r="AT665" s="92"/>
      <c r="AU665" s="92"/>
      <c r="AV665" s="92"/>
      <c r="AW665" s="92"/>
      <c r="AX665" s="92"/>
      <c r="AY665" s="92"/>
      <c r="AZ665" s="92"/>
      <c r="BA665" s="92"/>
      <c r="BB665" s="92"/>
      <c r="BC665" s="92"/>
      <c r="BD665" s="92"/>
      <c r="BE665" s="92"/>
      <c r="BF665" s="92"/>
      <c r="BG665" s="92"/>
      <c r="BH665" s="92"/>
      <c r="BI665" s="92"/>
    </row>
    <row r="666" ht="9.75" customHeight="1">
      <c r="A666" s="92"/>
      <c r="B666" s="92"/>
      <c r="C666" s="92"/>
      <c r="D666" s="92"/>
      <c r="E666" s="92"/>
      <c r="F666" s="92"/>
      <c r="G666" s="92"/>
      <c r="H666" s="92"/>
      <c r="I666" s="92"/>
      <c r="J666" s="92"/>
      <c r="K666" s="92"/>
      <c r="L666" s="92"/>
      <c r="M666" s="92"/>
      <c r="N666" s="92"/>
      <c r="O666" s="92"/>
      <c r="P666" s="92"/>
      <c r="Q666" s="92"/>
      <c r="R666" s="92"/>
      <c r="S666" s="92"/>
      <c r="T666" s="92"/>
      <c r="U666" s="92"/>
      <c r="V666" s="92"/>
      <c r="W666" s="92"/>
      <c r="X666" s="92"/>
      <c r="Y666" s="92"/>
      <c r="Z666" s="92"/>
      <c r="AA666" s="92"/>
      <c r="AB666" s="92"/>
      <c r="AC666" s="92"/>
      <c r="AD666" s="92"/>
      <c r="AE666" s="92"/>
      <c r="AF666" s="92"/>
      <c r="AG666" s="92"/>
      <c r="AH666" s="92"/>
      <c r="AI666" s="92"/>
      <c r="AJ666" s="92"/>
      <c r="AK666" s="92"/>
      <c r="AL666" s="92"/>
      <c r="AM666" s="92"/>
      <c r="AN666" s="92"/>
      <c r="AO666" s="92"/>
      <c r="AP666" s="92"/>
      <c r="AQ666" s="92"/>
      <c r="AR666" s="92"/>
      <c r="AS666" s="92"/>
      <c r="AT666" s="92"/>
      <c r="AU666" s="92"/>
      <c r="AV666" s="92"/>
      <c r="AW666" s="92"/>
      <c r="AX666" s="92"/>
      <c r="AY666" s="92"/>
      <c r="AZ666" s="92"/>
      <c r="BA666" s="92"/>
      <c r="BB666" s="92"/>
      <c r="BC666" s="92"/>
      <c r="BD666" s="92"/>
      <c r="BE666" s="92"/>
      <c r="BF666" s="92"/>
      <c r="BG666" s="92"/>
      <c r="BH666" s="92"/>
      <c r="BI666" s="92"/>
    </row>
    <row r="667" ht="9.75" customHeight="1">
      <c r="A667" s="92"/>
      <c r="B667" s="92"/>
      <c r="C667" s="92"/>
      <c r="D667" s="92"/>
      <c r="E667" s="92"/>
      <c r="F667" s="92"/>
      <c r="G667" s="92"/>
      <c r="H667" s="92"/>
      <c r="I667" s="92"/>
      <c r="J667" s="92"/>
      <c r="K667" s="92"/>
      <c r="L667" s="92"/>
      <c r="M667" s="92"/>
      <c r="N667" s="92"/>
      <c r="O667" s="92"/>
      <c r="P667" s="92"/>
      <c r="Q667" s="92"/>
      <c r="R667" s="92"/>
      <c r="S667" s="92"/>
      <c r="T667" s="92"/>
      <c r="U667" s="92"/>
      <c r="V667" s="92"/>
      <c r="W667" s="92"/>
      <c r="X667" s="92"/>
      <c r="Y667" s="92"/>
      <c r="Z667" s="92"/>
      <c r="AA667" s="92"/>
      <c r="AB667" s="92"/>
      <c r="AC667" s="92"/>
      <c r="AD667" s="92"/>
      <c r="AE667" s="92"/>
      <c r="AF667" s="92"/>
      <c r="AG667" s="92"/>
      <c r="AH667" s="92"/>
      <c r="AI667" s="92"/>
      <c r="AJ667" s="92"/>
      <c r="AK667" s="92"/>
      <c r="AL667" s="92"/>
      <c r="AM667" s="92"/>
      <c r="AN667" s="92"/>
      <c r="AO667" s="92"/>
      <c r="AP667" s="92"/>
      <c r="AQ667" s="92"/>
      <c r="AR667" s="92"/>
      <c r="AS667" s="92"/>
      <c r="AT667" s="92"/>
      <c r="AU667" s="92"/>
      <c r="AV667" s="92"/>
      <c r="AW667" s="92"/>
      <c r="AX667" s="92"/>
      <c r="AY667" s="92"/>
      <c r="AZ667" s="92"/>
      <c r="BA667" s="92"/>
      <c r="BB667" s="92"/>
      <c r="BC667" s="92"/>
      <c r="BD667" s="92"/>
      <c r="BE667" s="92"/>
      <c r="BF667" s="92"/>
      <c r="BG667" s="92"/>
      <c r="BH667" s="92"/>
      <c r="BI667" s="92"/>
    </row>
    <row r="668" ht="9.75" customHeight="1">
      <c r="A668" s="92"/>
      <c r="B668" s="92"/>
      <c r="C668" s="92"/>
      <c r="D668" s="92"/>
      <c r="E668" s="92"/>
      <c r="F668" s="92"/>
      <c r="G668" s="92"/>
      <c r="H668" s="92"/>
      <c r="I668" s="92"/>
      <c r="J668" s="92"/>
      <c r="K668" s="92"/>
      <c r="L668" s="92"/>
      <c r="M668" s="92"/>
      <c r="N668" s="92"/>
      <c r="O668" s="92"/>
      <c r="P668" s="92"/>
      <c r="Q668" s="92"/>
      <c r="R668" s="92"/>
      <c r="S668" s="92"/>
      <c r="T668" s="92"/>
      <c r="U668" s="92"/>
      <c r="V668" s="92"/>
      <c r="W668" s="92"/>
      <c r="X668" s="92"/>
      <c r="Y668" s="92"/>
      <c r="Z668" s="92"/>
      <c r="AA668" s="92"/>
      <c r="AB668" s="92"/>
      <c r="AC668" s="92"/>
      <c r="AD668" s="92"/>
      <c r="AE668" s="92"/>
      <c r="AF668" s="92"/>
      <c r="AG668" s="92"/>
      <c r="AH668" s="92"/>
      <c r="AI668" s="92"/>
      <c r="AJ668" s="92"/>
      <c r="AK668" s="92"/>
      <c r="AL668" s="92"/>
      <c r="AM668" s="92"/>
      <c r="AN668" s="92"/>
      <c r="AO668" s="92"/>
      <c r="AP668" s="92"/>
      <c r="AQ668" s="92"/>
      <c r="AR668" s="92"/>
      <c r="AS668" s="92"/>
      <c r="AT668" s="92"/>
      <c r="AU668" s="92"/>
      <c r="AV668" s="92"/>
      <c r="AW668" s="92"/>
      <c r="AX668" s="92"/>
      <c r="AY668" s="92"/>
      <c r="AZ668" s="92"/>
      <c r="BA668" s="92"/>
      <c r="BB668" s="92"/>
      <c r="BC668" s="92"/>
      <c r="BD668" s="92"/>
      <c r="BE668" s="92"/>
      <c r="BF668" s="92"/>
      <c r="BG668" s="92"/>
      <c r="BH668" s="92"/>
      <c r="BI668" s="92"/>
    </row>
    <row r="669" ht="9.75" customHeight="1">
      <c r="A669" s="92"/>
      <c r="B669" s="92"/>
      <c r="C669" s="92"/>
      <c r="D669" s="92"/>
      <c r="E669" s="92"/>
      <c r="F669" s="92"/>
      <c r="G669" s="92"/>
      <c r="H669" s="92"/>
      <c r="I669" s="92"/>
      <c r="J669" s="92"/>
      <c r="K669" s="92"/>
      <c r="L669" s="92"/>
      <c r="M669" s="92"/>
      <c r="N669" s="92"/>
      <c r="O669" s="92"/>
      <c r="P669" s="92"/>
      <c r="Q669" s="92"/>
      <c r="R669" s="92"/>
      <c r="S669" s="92"/>
      <c r="T669" s="92"/>
      <c r="U669" s="92"/>
      <c r="V669" s="92"/>
      <c r="W669" s="92"/>
      <c r="X669" s="92"/>
      <c r="Y669" s="92"/>
      <c r="Z669" s="92"/>
      <c r="AA669" s="92"/>
      <c r="AB669" s="92"/>
      <c r="AC669" s="92"/>
      <c r="AD669" s="92"/>
      <c r="AE669" s="92"/>
      <c r="AF669" s="92"/>
      <c r="AG669" s="92"/>
      <c r="AH669" s="92"/>
      <c r="AI669" s="92"/>
      <c r="AJ669" s="92"/>
      <c r="AK669" s="92"/>
      <c r="AL669" s="92"/>
      <c r="AM669" s="92"/>
      <c r="AN669" s="92"/>
      <c r="AO669" s="92"/>
      <c r="AP669" s="92"/>
      <c r="AQ669" s="92"/>
      <c r="AR669" s="92"/>
      <c r="AS669" s="92"/>
      <c r="AT669" s="92"/>
      <c r="AU669" s="92"/>
      <c r="AV669" s="92"/>
      <c r="AW669" s="92"/>
      <c r="AX669" s="92"/>
      <c r="AY669" s="92"/>
      <c r="AZ669" s="92"/>
      <c r="BA669" s="92"/>
      <c r="BB669" s="92"/>
      <c r="BC669" s="92"/>
      <c r="BD669" s="92"/>
      <c r="BE669" s="92"/>
      <c r="BF669" s="92"/>
      <c r="BG669" s="92"/>
      <c r="BH669" s="92"/>
      <c r="BI669" s="92"/>
    </row>
    <row r="670" ht="9.75" customHeight="1">
      <c r="A670" s="92"/>
      <c r="B670" s="92"/>
      <c r="C670" s="92"/>
      <c r="D670" s="92"/>
      <c r="E670" s="92"/>
      <c r="F670" s="92"/>
      <c r="G670" s="92"/>
      <c r="H670" s="92"/>
      <c r="I670" s="92"/>
      <c r="J670" s="92"/>
      <c r="K670" s="92"/>
      <c r="L670" s="92"/>
      <c r="M670" s="92"/>
      <c r="N670" s="92"/>
      <c r="O670" s="92"/>
      <c r="P670" s="92"/>
      <c r="Q670" s="92"/>
      <c r="R670" s="92"/>
      <c r="S670" s="92"/>
      <c r="T670" s="92"/>
      <c r="U670" s="92"/>
      <c r="V670" s="92"/>
      <c r="W670" s="92"/>
      <c r="X670" s="92"/>
      <c r="Y670" s="92"/>
      <c r="Z670" s="92"/>
      <c r="AA670" s="92"/>
      <c r="AB670" s="92"/>
      <c r="AC670" s="92"/>
      <c r="AD670" s="92"/>
      <c r="AE670" s="92"/>
      <c r="AF670" s="92"/>
      <c r="AG670" s="92"/>
      <c r="AH670" s="92"/>
      <c r="AI670" s="92"/>
      <c r="AJ670" s="92"/>
      <c r="AK670" s="92"/>
      <c r="AL670" s="92"/>
      <c r="AM670" s="92"/>
      <c r="AN670" s="92"/>
      <c r="AO670" s="92"/>
      <c r="AP670" s="92"/>
      <c r="AQ670" s="92"/>
      <c r="AR670" s="92"/>
      <c r="AS670" s="92"/>
      <c r="AT670" s="92"/>
      <c r="AU670" s="92"/>
      <c r="AV670" s="92"/>
      <c r="AW670" s="92"/>
      <c r="AX670" s="92"/>
      <c r="AY670" s="92"/>
      <c r="AZ670" s="92"/>
      <c r="BA670" s="92"/>
      <c r="BB670" s="92"/>
      <c r="BC670" s="92"/>
      <c r="BD670" s="92"/>
      <c r="BE670" s="92"/>
      <c r="BF670" s="92"/>
      <c r="BG670" s="92"/>
      <c r="BH670" s="92"/>
      <c r="BI670" s="92"/>
    </row>
    <row r="671" ht="9.75" customHeight="1">
      <c r="A671" s="92"/>
      <c r="B671" s="92"/>
      <c r="C671" s="92"/>
      <c r="D671" s="92"/>
      <c r="E671" s="92"/>
      <c r="F671" s="92"/>
      <c r="G671" s="92"/>
      <c r="H671" s="92"/>
      <c r="I671" s="92"/>
      <c r="J671" s="92"/>
      <c r="K671" s="92"/>
      <c r="L671" s="92"/>
      <c r="M671" s="92"/>
      <c r="N671" s="92"/>
      <c r="O671" s="92"/>
      <c r="P671" s="92"/>
      <c r="Q671" s="92"/>
      <c r="R671" s="92"/>
      <c r="S671" s="92"/>
      <c r="T671" s="92"/>
      <c r="U671" s="92"/>
      <c r="V671" s="92"/>
      <c r="W671" s="92"/>
      <c r="X671" s="92"/>
      <c r="Y671" s="92"/>
      <c r="Z671" s="92"/>
      <c r="AA671" s="92"/>
      <c r="AB671" s="92"/>
      <c r="AC671" s="92"/>
      <c r="AD671" s="92"/>
      <c r="AE671" s="92"/>
      <c r="AF671" s="92"/>
      <c r="AG671" s="92"/>
      <c r="AH671" s="92"/>
      <c r="AI671" s="92"/>
      <c r="AJ671" s="92"/>
      <c r="AK671" s="92"/>
      <c r="AL671" s="92"/>
      <c r="AM671" s="92"/>
      <c r="AN671" s="92"/>
      <c r="AO671" s="92"/>
      <c r="AP671" s="92"/>
      <c r="AQ671" s="92"/>
      <c r="AR671" s="92"/>
      <c r="AS671" s="92"/>
      <c r="AT671" s="92"/>
      <c r="AU671" s="92"/>
      <c r="AV671" s="92"/>
      <c r="AW671" s="92"/>
      <c r="AX671" s="92"/>
      <c r="AY671" s="92"/>
      <c r="AZ671" s="92"/>
      <c r="BA671" s="92"/>
      <c r="BB671" s="92"/>
      <c r="BC671" s="92"/>
      <c r="BD671" s="92"/>
      <c r="BE671" s="92"/>
      <c r="BF671" s="92"/>
      <c r="BG671" s="92"/>
      <c r="BH671" s="92"/>
      <c r="BI671" s="92"/>
    </row>
    <row r="672" ht="9.75" customHeight="1">
      <c r="A672" s="92"/>
      <c r="B672" s="92"/>
      <c r="C672" s="92"/>
      <c r="D672" s="92"/>
      <c r="E672" s="92"/>
      <c r="F672" s="92"/>
      <c r="G672" s="92"/>
      <c r="H672" s="92"/>
      <c r="I672" s="92"/>
      <c r="J672" s="92"/>
      <c r="K672" s="92"/>
      <c r="L672" s="92"/>
      <c r="M672" s="92"/>
      <c r="N672" s="92"/>
      <c r="O672" s="92"/>
      <c r="P672" s="92"/>
      <c r="Q672" s="92"/>
      <c r="R672" s="92"/>
      <c r="S672" s="92"/>
      <c r="T672" s="92"/>
      <c r="U672" s="92"/>
      <c r="V672" s="92"/>
      <c r="W672" s="92"/>
      <c r="X672" s="92"/>
      <c r="Y672" s="92"/>
      <c r="Z672" s="92"/>
      <c r="AA672" s="92"/>
      <c r="AB672" s="92"/>
      <c r="AC672" s="92"/>
      <c r="AD672" s="92"/>
      <c r="AE672" s="92"/>
      <c r="AF672" s="92"/>
      <c r="AG672" s="92"/>
      <c r="AH672" s="92"/>
      <c r="AI672" s="92"/>
      <c r="AJ672" s="92"/>
      <c r="AK672" s="92"/>
      <c r="AL672" s="92"/>
      <c r="AM672" s="92"/>
      <c r="AN672" s="92"/>
      <c r="AO672" s="92"/>
      <c r="AP672" s="92"/>
      <c r="AQ672" s="92"/>
      <c r="AR672" s="92"/>
      <c r="AS672" s="92"/>
      <c r="AT672" s="92"/>
      <c r="AU672" s="92"/>
      <c r="AV672" s="92"/>
      <c r="AW672" s="92"/>
      <c r="AX672" s="92"/>
      <c r="AY672" s="92"/>
      <c r="AZ672" s="92"/>
      <c r="BA672" s="92"/>
      <c r="BB672" s="92"/>
      <c r="BC672" s="92"/>
      <c r="BD672" s="92"/>
      <c r="BE672" s="92"/>
      <c r="BF672" s="92"/>
      <c r="BG672" s="92"/>
      <c r="BH672" s="92"/>
      <c r="BI672" s="92"/>
    </row>
    <row r="673" ht="9.75" customHeight="1">
      <c r="A673" s="92"/>
      <c r="B673" s="92"/>
      <c r="C673" s="92"/>
      <c r="D673" s="92"/>
      <c r="E673" s="92"/>
      <c r="F673" s="92"/>
      <c r="G673" s="92"/>
      <c r="H673" s="92"/>
      <c r="I673" s="92"/>
      <c r="J673" s="92"/>
      <c r="K673" s="92"/>
      <c r="L673" s="92"/>
      <c r="M673" s="92"/>
      <c r="N673" s="92"/>
      <c r="O673" s="92"/>
      <c r="P673" s="92"/>
      <c r="Q673" s="92"/>
      <c r="R673" s="92"/>
      <c r="S673" s="92"/>
      <c r="T673" s="92"/>
      <c r="U673" s="92"/>
      <c r="V673" s="92"/>
      <c r="W673" s="92"/>
      <c r="X673" s="92"/>
      <c r="Y673" s="92"/>
      <c r="Z673" s="92"/>
      <c r="AA673" s="92"/>
      <c r="AB673" s="92"/>
      <c r="AC673" s="92"/>
      <c r="AD673" s="92"/>
      <c r="AE673" s="92"/>
      <c r="AF673" s="92"/>
      <c r="AG673" s="92"/>
      <c r="AH673" s="92"/>
      <c r="AI673" s="92"/>
      <c r="AJ673" s="92"/>
      <c r="AK673" s="92"/>
      <c r="AL673" s="92"/>
      <c r="AM673" s="92"/>
      <c r="AN673" s="92"/>
      <c r="AO673" s="92"/>
      <c r="AP673" s="92"/>
      <c r="AQ673" s="92"/>
      <c r="AR673" s="92"/>
      <c r="AS673" s="92"/>
      <c r="AT673" s="92"/>
      <c r="AU673" s="92"/>
      <c r="AV673" s="92"/>
      <c r="AW673" s="92"/>
      <c r="AX673" s="92"/>
      <c r="AY673" s="92"/>
      <c r="AZ673" s="92"/>
      <c r="BA673" s="92"/>
      <c r="BB673" s="92"/>
      <c r="BC673" s="92"/>
      <c r="BD673" s="92"/>
      <c r="BE673" s="92"/>
      <c r="BF673" s="92"/>
      <c r="BG673" s="92"/>
      <c r="BH673" s="92"/>
      <c r="BI673" s="92"/>
    </row>
    <row r="674" ht="9.75" customHeight="1">
      <c r="A674" s="92"/>
      <c r="B674" s="92"/>
      <c r="C674" s="92"/>
      <c r="D674" s="92"/>
      <c r="E674" s="92"/>
      <c r="F674" s="92"/>
      <c r="G674" s="92"/>
      <c r="H674" s="92"/>
      <c r="I674" s="92"/>
      <c r="J674" s="92"/>
      <c r="K674" s="92"/>
      <c r="L674" s="92"/>
      <c r="M674" s="92"/>
      <c r="N674" s="92"/>
      <c r="O674" s="92"/>
      <c r="P674" s="92"/>
      <c r="Q674" s="92"/>
      <c r="R674" s="92"/>
      <c r="S674" s="92"/>
      <c r="T674" s="92"/>
      <c r="U674" s="92"/>
      <c r="V674" s="92"/>
      <c r="W674" s="92"/>
      <c r="X674" s="92"/>
      <c r="Y674" s="92"/>
      <c r="Z674" s="92"/>
      <c r="AA674" s="92"/>
      <c r="AB674" s="92"/>
      <c r="AC674" s="92"/>
      <c r="AD674" s="92"/>
      <c r="AE674" s="92"/>
      <c r="AF674" s="92"/>
      <c r="AG674" s="92"/>
      <c r="AH674" s="92"/>
      <c r="AI674" s="92"/>
      <c r="AJ674" s="92"/>
      <c r="AK674" s="92"/>
      <c r="AL674" s="92"/>
      <c r="AM674" s="92"/>
      <c r="AN674" s="92"/>
      <c r="AO674" s="92"/>
      <c r="AP674" s="92"/>
      <c r="AQ674" s="92"/>
      <c r="AR674" s="92"/>
      <c r="AS674" s="92"/>
      <c r="AT674" s="92"/>
      <c r="AU674" s="92"/>
      <c r="AV674" s="92"/>
      <c r="AW674" s="92"/>
      <c r="AX674" s="92"/>
      <c r="AY674" s="92"/>
      <c r="AZ674" s="92"/>
      <c r="BA674" s="92"/>
      <c r="BB674" s="92"/>
      <c r="BC674" s="92"/>
      <c r="BD674" s="92"/>
      <c r="BE674" s="92"/>
      <c r="BF674" s="92"/>
      <c r="BG674" s="92"/>
      <c r="BH674" s="92"/>
      <c r="BI674" s="92"/>
    </row>
    <row r="675" ht="9.75" customHeight="1">
      <c r="A675" s="92"/>
      <c r="B675" s="92"/>
      <c r="C675" s="92"/>
      <c r="D675" s="92"/>
      <c r="E675" s="92"/>
      <c r="F675" s="92"/>
      <c r="G675" s="92"/>
      <c r="H675" s="92"/>
      <c r="I675" s="92"/>
      <c r="J675" s="92"/>
      <c r="K675" s="92"/>
      <c r="L675" s="92"/>
      <c r="M675" s="92"/>
      <c r="N675" s="92"/>
      <c r="O675" s="92"/>
      <c r="P675" s="92"/>
      <c r="Q675" s="92"/>
      <c r="R675" s="92"/>
      <c r="S675" s="92"/>
      <c r="T675" s="92"/>
      <c r="U675" s="92"/>
      <c r="V675" s="92"/>
      <c r="W675" s="92"/>
      <c r="X675" s="92"/>
      <c r="Y675" s="92"/>
      <c r="Z675" s="92"/>
      <c r="AA675" s="92"/>
      <c r="AB675" s="92"/>
      <c r="AC675" s="92"/>
      <c r="AD675" s="92"/>
      <c r="AE675" s="92"/>
      <c r="AF675" s="92"/>
      <c r="AG675" s="92"/>
      <c r="AH675" s="92"/>
      <c r="AI675" s="92"/>
      <c r="AJ675" s="92"/>
      <c r="AK675" s="92"/>
      <c r="AL675" s="92"/>
      <c r="AM675" s="92"/>
      <c r="AN675" s="92"/>
      <c r="AO675" s="92"/>
      <c r="AP675" s="92"/>
      <c r="AQ675" s="92"/>
      <c r="AR675" s="92"/>
      <c r="AS675" s="92"/>
      <c r="AT675" s="92"/>
      <c r="AU675" s="92"/>
      <c r="AV675" s="92"/>
      <c r="AW675" s="92"/>
      <c r="AX675" s="92"/>
      <c r="AY675" s="92"/>
      <c r="AZ675" s="92"/>
      <c r="BA675" s="92"/>
      <c r="BB675" s="92"/>
      <c r="BC675" s="92"/>
      <c r="BD675" s="92"/>
      <c r="BE675" s="92"/>
      <c r="BF675" s="92"/>
      <c r="BG675" s="92"/>
      <c r="BH675" s="92"/>
      <c r="BI675" s="92"/>
    </row>
    <row r="676" ht="9.75" customHeight="1">
      <c r="A676" s="92"/>
      <c r="B676" s="92"/>
      <c r="C676" s="92"/>
      <c r="D676" s="92"/>
      <c r="E676" s="92"/>
      <c r="F676" s="92"/>
      <c r="G676" s="92"/>
      <c r="H676" s="92"/>
      <c r="I676" s="92"/>
      <c r="J676" s="92"/>
      <c r="K676" s="92"/>
      <c r="L676" s="92"/>
      <c r="M676" s="92"/>
      <c r="N676" s="92"/>
      <c r="O676" s="92"/>
      <c r="P676" s="92"/>
      <c r="Q676" s="92"/>
      <c r="R676" s="92"/>
      <c r="S676" s="92"/>
      <c r="T676" s="92"/>
      <c r="U676" s="92"/>
      <c r="V676" s="92"/>
      <c r="W676" s="92"/>
      <c r="X676" s="92"/>
      <c r="Y676" s="92"/>
      <c r="Z676" s="92"/>
      <c r="AA676" s="92"/>
      <c r="AB676" s="92"/>
      <c r="AC676" s="92"/>
      <c r="AD676" s="92"/>
      <c r="AE676" s="92"/>
      <c r="AF676" s="92"/>
      <c r="AG676" s="92"/>
      <c r="AH676" s="92"/>
      <c r="AI676" s="92"/>
      <c r="AJ676" s="92"/>
      <c r="AK676" s="92"/>
      <c r="AL676" s="92"/>
      <c r="AM676" s="92"/>
      <c r="AN676" s="92"/>
      <c r="AO676" s="92"/>
      <c r="AP676" s="92"/>
      <c r="AQ676" s="92"/>
      <c r="AR676" s="92"/>
      <c r="AS676" s="92"/>
      <c r="AT676" s="92"/>
      <c r="AU676" s="92"/>
      <c r="AV676" s="92"/>
      <c r="AW676" s="92"/>
      <c r="AX676" s="92"/>
      <c r="AY676" s="92"/>
      <c r="AZ676" s="92"/>
      <c r="BA676" s="92"/>
      <c r="BB676" s="92"/>
      <c r="BC676" s="92"/>
      <c r="BD676" s="92"/>
      <c r="BE676" s="92"/>
      <c r="BF676" s="92"/>
      <c r="BG676" s="92"/>
      <c r="BH676" s="92"/>
      <c r="BI676" s="92"/>
    </row>
    <row r="677" ht="9.75" customHeight="1">
      <c r="A677" s="92"/>
      <c r="B677" s="92"/>
      <c r="C677" s="92"/>
      <c r="D677" s="92"/>
      <c r="E677" s="92"/>
      <c r="F677" s="92"/>
      <c r="G677" s="92"/>
      <c r="H677" s="92"/>
      <c r="I677" s="92"/>
      <c r="J677" s="92"/>
      <c r="K677" s="92"/>
      <c r="L677" s="92"/>
      <c r="M677" s="92"/>
      <c r="N677" s="92"/>
      <c r="O677" s="92"/>
      <c r="P677" s="92"/>
      <c r="Q677" s="92"/>
      <c r="R677" s="92"/>
      <c r="S677" s="92"/>
      <c r="T677" s="92"/>
      <c r="U677" s="92"/>
      <c r="V677" s="92"/>
      <c r="W677" s="92"/>
      <c r="X677" s="92"/>
      <c r="Y677" s="92"/>
      <c r="Z677" s="92"/>
      <c r="AA677" s="92"/>
      <c r="AB677" s="92"/>
      <c r="AC677" s="92"/>
      <c r="AD677" s="92"/>
      <c r="AE677" s="92"/>
      <c r="AF677" s="92"/>
      <c r="AG677" s="92"/>
      <c r="AH677" s="92"/>
      <c r="AI677" s="92"/>
      <c r="AJ677" s="92"/>
      <c r="AK677" s="92"/>
      <c r="AL677" s="92"/>
      <c r="AM677" s="92"/>
      <c r="AN677" s="92"/>
      <c r="AO677" s="92"/>
      <c r="AP677" s="92"/>
      <c r="AQ677" s="92"/>
      <c r="AR677" s="92"/>
      <c r="AS677" s="92"/>
      <c r="AT677" s="92"/>
      <c r="AU677" s="92"/>
      <c r="AV677" s="92"/>
      <c r="AW677" s="92"/>
      <c r="AX677" s="92"/>
      <c r="AY677" s="92"/>
      <c r="AZ677" s="92"/>
      <c r="BA677" s="92"/>
      <c r="BB677" s="92"/>
      <c r="BC677" s="92"/>
      <c r="BD677" s="92"/>
      <c r="BE677" s="92"/>
      <c r="BF677" s="92"/>
      <c r="BG677" s="92"/>
      <c r="BH677" s="92"/>
      <c r="BI677" s="92"/>
    </row>
    <row r="678" ht="9.75" customHeight="1">
      <c r="A678" s="92"/>
      <c r="B678" s="92"/>
      <c r="C678" s="92"/>
      <c r="D678" s="92"/>
      <c r="E678" s="92"/>
      <c r="F678" s="92"/>
      <c r="G678" s="92"/>
      <c r="H678" s="92"/>
      <c r="I678" s="92"/>
      <c r="J678" s="92"/>
      <c r="K678" s="92"/>
      <c r="L678" s="92"/>
      <c r="M678" s="92"/>
      <c r="N678" s="92"/>
      <c r="O678" s="92"/>
      <c r="P678" s="92"/>
      <c r="Q678" s="92"/>
      <c r="R678" s="92"/>
      <c r="S678" s="92"/>
      <c r="T678" s="92"/>
      <c r="U678" s="92"/>
      <c r="V678" s="92"/>
      <c r="W678" s="92"/>
      <c r="X678" s="92"/>
      <c r="Y678" s="92"/>
      <c r="Z678" s="92"/>
      <c r="AA678" s="92"/>
      <c r="AB678" s="92"/>
      <c r="AC678" s="92"/>
      <c r="AD678" s="92"/>
      <c r="AE678" s="92"/>
      <c r="AF678" s="92"/>
      <c r="AG678" s="92"/>
      <c r="AH678" s="92"/>
      <c r="AI678" s="92"/>
      <c r="AJ678" s="92"/>
      <c r="AK678" s="92"/>
      <c r="AL678" s="92"/>
      <c r="AM678" s="92"/>
      <c r="AN678" s="92"/>
      <c r="AO678" s="92"/>
      <c r="AP678" s="92"/>
      <c r="AQ678" s="92"/>
      <c r="AR678" s="92"/>
      <c r="AS678" s="92"/>
      <c r="AT678" s="92"/>
      <c r="AU678" s="92"/>
      <c r="AV678" s="92"/>
      <c r="AW678" s="92"/>
      <c r="AX678" s="92"/>
      <c r="AY678" s="92"/>
      <c r="AZ678" s="92"/>
      <c r="BA678" s="92"/>
      <c r="BB678" s="92"/>
      <c r="BC678" s="92"/>
      <c r="BD678" s="92"/>
      <c r="BE678" s="92"/>
      <c r="BF678" s="92"/>
      <c r="BG678" s="92"/>
      <c r="BH678" s="92"/>
      <c r="BI678" s="92"/>
    </row>
    <row r="679" ht="9.75" customHeight="1">
      <c r="A679" s="92"/>
      <c r="B679" s="92"/>
      <c r="C679" s="92"/>
      <c r="D679" s="92"/>
      <c r="E679" s="92"/>
      <c r="F679" s="92"/>
      <c r="G679" s="92"/>
      <c r="H679" s="92"/>
      <c r="I679" s="92"/>
      <c r="J679" s="92"/>
      <c r="K679" s="92"/>
      <c r="L679" s="92"/>
      <c r="M679" s="92"/>
      <c r="N679" s="92"/>
      <c r="O679" s="92"/>
      <c r="P679" s="92"/>
      <c r="Q679" s="92"/>
      <c r="R679" s="92"/>
      <c r="S679" s="92"/>
      <c r="T679" s="92"/>
      <c r="U679" s="92"/>
      <c r="V679" s="92"/>
      <c r="W679" s="92"/>
      <c r="X679" s="92"/>
      <c r="Y679" s="92"/>
      <c r="Z679" s="92"/>
      <c r="AA679" s="92"/>
      <c r="AB679" s="92"/>
      <c r="AC679" s="92"/>
      <c r="AD679" s="92"/>
      <c r="AE679" s="92"/>
      <c r="AF679" s="92"/>
      <c r="AG679" s="92"/>
      <c r="AH679" s="92"/>
      <c r="AI679" s="92"/>
      <c r="AJ679" s="92"/>
      <c r="AK679" s="92"/>
      <c r="AL679" s="92"/>
      <c r="AM679" s="92"/>
      <c r="AN679" s="92"/>
      <c r="AO679" s="92"/>
      <c r="AP679" s="92"/>
      <c r="AQ679" s="92"/>
      <c r="AR679" s="92"/>
      <c r="AS679" s="92"/>
      <c r="AT679" s="92"/>
      <c r="AU679" s="92"/>
      <c r="AV679" s="92"/>
      <c r="AW679" s="92"/>
      <c r="AX679" s="92"/>
      <c r="AY679" s="92"/>
      <c r="AZ679" s="92"/>
      <c r="BA679" s="92"/>
      <c r="BB679" s="92"/>
      <c r="BC679" s="92"/>
      <c r="BD679" s="92"/>
      <c r="BE679" s="92"/>
      <c r="BF679" s="92"/>
      <c r="BG679" s="92"/>
      <c r="BH679" s="92"/>
      <c r="BI679" s="92"/>
    </row>
    <row r="680" ht="9.75" customHeight="1">
      <c r="A680" s="92"/>
      <c r="B680" s="92"/>
      <c r="C680" s="92"/>
      <c r="D680" s="92"/>
      <c r="E680" s="92"/>
      <c r="F680" s="92"/>
      <c r="G680" s="92"/>
      <c r="H680" s="92"/>
      <c r="I680" s="92"/>
      <c r="J680" s="92"/>
      <c r="K680" s="92"/>
      <c r="L680" s="92"/>
      <c r="M680" s="92"/>
      <c r="N680" s="92"/>
      <c r="O680" s="92"/>
      <c r="P680" s="92"/>
      <c r="Q680" s="92"/>
      <c r="R680" s="92"/>
      <c r="S680" s="92"/>
      <c r="T680" s="92"/>
      <c r="U680" s="92"/>
      <c r="V680" s="92"/>
      <c r="W680" s="92"/>
      <c r="X680" s="92"/>
      <c r="Y680" s="92"/>
      <c r="Z680" s="92"/>
      <c r="AA680" s="92"/>
      <c r="AB680" s="92"/>
      <c r="AC680" s="92"/>
      <c r="AD680" s="92"/>
      <c r="AE680" s="92"/>
      <c r="AF680" s="92"/>
      <c r="AG680" s="92"/>
      <c r="AH680" s="92"/>
      <c r="AI680" s="92"/>
      <c r="AJ680" s="92"/>
      <c r="AK680" s="92"/>
      <c r="AL680" s="92"/>
      <c r="AM680" s="92"/>
      <c r="AN680" s="92"/>
      <c r="AO680" s="92"/>
      <c r="AP680" s="92"/>
      <c r="AQ680" s="92"/>
      <c r="AR680" s="92"/>
      <c r="AS680" s="92"/>
      <c r="AT680" s="92"/>
      <c r="AU680" s="92"/>
      <c r="AV680" s="92"/>
      <c r="AW680" s="92"/>
      <c r="AX680" s="92"/>
      <c r="AY680" s="92"/>
      <c r="AZ680" s="92"/>
      <c r="BA680" s="92"/>
      <c r="BB680" s="92"/>
      <c r="BC680" s="92"/>
      <c r="BD680" s="92"/>
      <c r="BE680" s="92"/>
      <c r="BF680" s="92"/>
      <c r="BG680" s="92"/>
      <c r="BH680" s="92"/>
      <c r="BI680" s="92"/>
    </row>
    <row r="681" ht="9.75" customHeight="1">
      <c r="A681" s="92"/>
      <c r="B681" s="92"/>
      <c r="C681" s="92"/>
      <c r="D681" s="92"/>
      <c r="E681" s="92"/>
      <c r="F681" s="92"/>
      <c r="G681" s="92"/>
      <c r="H681" s="92"/>
      <c r="I681" s="92"/>
      <c r="J681" s="92"/>
      <c r="K681" s="92"/>
      <c r="L681" s="92"/>
      <c r="M681" s="92"/>
      <c r="N681" s="92"/>
      <c r="O681" s="92"/>
      <c r="P681" s="92"/>
      <c r="Q681" s="92"/>
      <c r="R681" s="92"/>
      <c r="S681" s="92"/>
      <c r="T681" s="92"/>
      <c r="U681" s="92"/>
      <c r="V681" s="92"/>
      <c r="W681" s="92"/>
      <c r="X681" s="92"/>
      <c r="Y681" s="92"/>
      <c r="Z681" s="92"/>
      <c r="AA681" s="92"/>
      <c r="AB681" s="92"/>
      <c r="AC681" s="92"/>
      <c r="AD681" s="92"/>
      <c r="AE681" s="92"/>
      <c r="AF681" s="92"/>
      <c r="AG681" s="92"/>
      <c r="AH681" s="92"/>
      <c r="AI681" s="92"/>
      <c r="AJ681" s="92"/>
      <c r="AK681" s="92"/>
      <c r="AL681" s="92"/>
      <c r="AM681" s="92"/>
      <c r="AN681" s="92"/>
      <c r="AO681" s="92"/>
      <c r="AP681" s="92"/>
      <c r="AQ681" s="92"/>
      <c r="AR681" s="92"/>
      <c r="AS681" s="92"/>
      <c r="AT681" s="92"/>
      <c r="AU681" s="92"/>
      <c r="AV681" s="92"/>
      <c r="AW681" s="92"/>
      <c r="AX681" s="92"/>
      <c r="AY681" s="92"/>
      <c r="AZ681" s="92"/>
      <c r="BA681" s="92"/>
      <c r="BB681" s="92"/>
      <c r="BC681" s="92"/>
      <c r="BD681" s="92"/>
      <c r="BE681" s="92"/>
      <c r="BF681" s="92"/>
      <c r="BG681" s="92"/>
      <c r="BH681" s="92"/>
      <c r="BI681" s="92"/>
    </row>
    <row r="682" ht="9.75" customHeight="1">
      <c r="A682" s="92"/>
      <c r="B682" s="92"/>
      <c r="C682" s="92"/>
      <c r="D682" s="92"/>
      <c r="E682" s="92"/>
      <c r="F682" s="92"/>
      <c r="G682" s="92"/>
      <c r="H682" s="92"/>
      <c r="I682" s="92"/>
      <c r="J682" s="92"/>
      <c r="K682" s="92"/>
      <c r="L682" s="92"/>
      <c r="M682" s="92"/>
      <c r="N682" s="92"/>
      <c r="O682" s="92"/>
      <c r="P682" s="92"/>
      <c r="Q682" s="92"/>
      <c r="R682" s="92"/>
      <c r="S682" s="92"/>
      <c r="T682" s="92"/>
      <c r="U682" s="92"/>
      <c r="V682" s="92"/>
      <c r="W682" s="92"/>
      <c r="X682" s="92"/>
      <c r="Y682" s="92"/>
      <c r="Z682" s="92"/>
      <c r="AA682" s="92"/>
      <c r="AB682" s="92"/>
      <c r="AC682" s="92"/>
      <c r="AD682" s="92"/>
      <c r="AE682" s="92"/>
      <c r="AF682" s="92"/>
      <c r="AG682" s="92"/>
      <c r="AH682" s="92"/>
      <c r="AI682" s="92"/>
      <c r="AJ682" s="92"/>
      <c r="AK682" s="92"/>
      <c r="AL682" s="92"/>
      <c r="AM682" s="92"/>
      <c r="AN682" s="92"/>
      <c r="AO682" s="92"/>
      <c r="AP682" s="92"/>
      <c r="AQ682" s="92"/>
      <c r="AR682" s="92"/>
      <c r="AS682" s="92"/>
      <c r="AT682" s="92"/>
      <c r="AU682" s="92"/>
      <c r="AV682" s="92"/>
      <c r="AW682" s="92"/>
      <c r="AX682" s="92"/>
      <c r="AY682" s="92"/>
      <c r="AZ682" s="92"/>
      <c r="BA682" s="92"/>
      <c r="BB682" s="92"/>
      <c r="BC682" s="92"/>
      <c r="BD682" s="92"/>
      <c r="BE682" s="92"/>
      <c r="BF682" s="92"/>
      <c r="BG682" s="92"/>
      <c r="BH682" s="92"/>
      <c r="BI682" s="92"/>
    </row>
    <row r="683" ht="9.75" customHeight="1">
      <c r="A683" s="92"/>
      <c r="B683" s="92"/>
      <c r="C683" s="92"/>
      <c r="D683" s="92"/>
      <c r="E683" s="92"/>
      <c r="F683" s="92"/>
      <c r="G683" s="92"/>
      <c r="H683" s="92"/>
      <c r="I683" s="92"/>
      <c r="J683" s="92"/>
      <c r="K683" s="92"/>
      <c r="L683" s="92"/>
      <c r="M683" s="92"/>
      <c r="N683" s="92"/>
      <c r="O683" s="92"/>
      <c r="P683" s="92"/>
      <c r="Q683" s="92"/>
      <c r="R683" s="92"/>
      <c r="S683" s="92"/>
      <c r="T683" s="92"/>
      <c r="U683" s="92"/>
      <c r="V683" s="92"/>
      <c r="W683" s="92"/>
      <c r="X683" s="92"/>
      <c r="Y683" s="92"/>
      <c r="Z683" s="92"/>
      <c r="AA683" s="92"/>
      <c r="AB683" s="92"/>
      <c r="AC683" s="92"/>
      <c r="AD683" s="92"/>
      <c r="AE683" s="92"/>
      <c r="AF683" s="92"/>
      <c r="AG683" s="92"/>
      <c r="AH683" s="92"/>
      <c r="AI683" s="92"/>
      <c r="AJ683" s="92"/>
      <c r="AK683" s="92"/>
      <c r="AL683" s="92"/>
      <c r="AM683" s="92"/>
      <c r="AN683" s="92"/>
      <c r="AO683" s="92"/>
      <c r="AP683" s="92"/>
      <c r="AQ683" s="92"/>
      <c r="AR683" s="92"/>
      <c r="AS683" s="92"/>
      <c r="AT683" s="92"/>
      <c r="AU683" s="92"/>
      <c r="AV683" s="92"/>
      <c r="AW683" s="92"/>
      <c r="AX683" s="92"/>
      <c r="AY683" s="92"/>
      <c r="AZ683" s="92"/>
      <c r="BA683" s="92"/>
      <c r="BB683" s="92"/>
      <c r="BC683" s="92"/>
      <c r="BD683" s="92"/>
      <c r="BE683" s="92"/>
      <c r="BF683" s="92"/>
      <c r="BG683" s="92"/>
      <c r="BH683" s="92"/>
      <c r="BI683" s="92"/>
    </row>
    <row r="684" ht="9.75" customHeight="1">
      <c r="A684" s="92"/>
      <c r="B684" s="92"/>
      <c r="C684" s="92"/>
      <c r="D684" s="92"/>
      <c r="E684" s="92"/>
      <c r="F684" s="92"/>
      <c r="G684" s="92"/>
      <c r="H684" s="92"/>
      <c r="I684" s="92"/>
      <c r="J684" s="92"/>
      <c r="K684" s="92"/>
      <c r="L684" s="92"/>
      <c r="M684" s="92"/>
      <c r="N684" s="92"/>
      <c r="O684" s="92"/>
      <c r="P684" s="92"/>
      <c r="Q684" s="92"/>
      <c r="R684" s="92"/>
      <c r="S684" s="92"/>
      <c r="T684" s="92"/>
      <c r="U684" s="92"/>
      <c r="V684" s="92"/>
      <c r="W684" s="92"/>
      <c r="X684" s="92"/>
      <c r="Y684" s="92"/>
      <c r="Z684" s="92"/>
      <c r="AA684" s="92"/>
      <c r="AB684" s="92"/>
      <c r="AC684" s="92"/>
      <c r="AD684" s="92"/>
      <c r="AE684" s="92"/>
      <c r="AF684" s="92"/>
      <c r="AG684" s="92"/>
      <c r="AH684" s="92"/>
      <c r="AI684" s="92"/>
      <c r="AJ684" s="92"/>
      <c r="AK684" s="92"/>
      <c r="AL684" s="92"/>
      <c r="AM684" s="92"/>
      <c r="AN684" s="92"/>
      <c r="AO684" s="92"/>
      <c r="AP684" s="92"/>
      <c r="AQ684" s="92"/>
      <c r="AR684" s="92"/>
      <c r="AS684" s="92"/>
      <c r="AT684" s="92"/>
      <c r="AU684" s="92"/>
      <c r="AV684" s="92"/>
      <c r="AW684" s="92"/>
      <c r="AX684" s="92"/>
      <c r="AY684" s="92"/>
      <c r="AZ684" s="92"/>
      <c r="BA684" s="92"/>
      <c r="BB684" s="92"/>
      <c r="BC684" s="92"/>
      <c r="BD684" s="92"/>
      <c r="BE684" s="92"/>
      <c r="BF684" s="92"/>
      <c r="BG684" s="92"/>
      <c r="BH684" s="92"/>
      <c r="BI684" s="92"/>
    </row>
    <row r="685" ht="9.75" customHeight="1">
      <c r="A685" s="92"/>
      <c r="B685" s="92"/>
      <c r="C685" s="92"/>
      <c r="D685" s="92"/>
      <c r="E685" s="92"/>
      <c r="F685" s="92"/>
      <c r="G685" s="92"/>
      <c r="H685" s="92"/>
      <c r="I685" s="92"/>
      <c r="J685" s="92"/>
      <c r="K685" s="92"/>
      <c r="L685" s="92"/>
      <c r="M685" s="92"/>
      <c r="N685" s="92"/>
      <c r="O685" s="92"/>
      <c r="P685" s="92"/>
      <c r="Q685" s="92"/>
      <c r="R685" s="92"/>
      <c r="S685" s="92"/>
      <c r="T685" s="92"/>
      <c r="U685" s="92"/>
      <c r="V685" s="92"/>
      <c r="W685" s="92"/>
      <c r="X685" s="92"/>
      <c r="Y685" s="92"/>
      <c r="Z685" s="92"/>
      <c r="AA685" s="92"/>
      <c r="AB685" s="92"/>
      <c r="AC685" s="92"/>
      <c r="AD685" s="92"/>
      <c r="AE685" s="92"/>
      <c r="AF685" s="92"/>
      <c r="AG685" s="92"/>
      <c r="AH685" s="92"/>
      <c r="AI685" s="92"/>
      <c r="AJ685" s="92"/>
      <c r="AK685" s="92"/>
      <c r="AL685" s="92"/>
      <c r="AM685" s="92"/>
      <c r="AN685" s="92"/>
      <c r="AO685" s="92"/>
      <c r="AP685" s="92"/>
      <c r="AQ685" s="92"/>
      <c r="AR685" s="92"/>
      <c r="AS685" s="92"/>
      <c r="AT685" s="92"/>
      <c r="AU685" s="92"/>
      <c r="AV685" s="92"/>
      <c r="AW685" s="92"/>
      <c r="AX685" s="92"/>
      <c r="AY685" s="92"/>
      <c r="AZ685" s="92"/>
      <c r="BA685" s="92"/>
      <c r="BB685" s="92"/>
      <c r="BC685" s="92"/>
      <c r="BD685" s="92"/>
      <c r="BE685" s="92"/>
      <c r="BF685" s="92"/>
      <c r="BG685" s="92"/>
      <c r="BH685" s="92"/>
      <c r="BI685" s="92"/>
    </row>
    <row r="686" ht="9.75" customHeight="1">
      <c r="A686" s="92"/>
      <c r="B686" s="92"/>
      <c r="C686" s="92"/>
      <c r="D686" s="92"/>
      <c r="E686" s="92"/>
      <c r="F686" s="92"/>
      <c r="G686" s="92"/>
      <c r="H686" s="92"/>
      <c r="I686" s="92"/>
      <c r="J686" s="92"/>
      <c r="K686" s="92"/>
      <c r="L686" s="92"/>
      <c r="M686" s="92"/>
      <c r="N686" s="92"/>
      <c r="O686" s="92"/>
      <c r="P686" s="92"/>
      <c r="Q686" s="92"/>
      <c r="R686" s="92"/>
      <c r="S686" s="92"/>
      <c r="T686" s="92"/>
      <c r="U686" s="92"/>
      <c r="V686" s="92"/>
      <c r="W686" s="92"/>
      <c r="X686" s="92"/>
      <c r="Y686" s="92"/>
      <c r="Z686" s="92"/>
      <c r="AA686" s="92"/>
      <c r="AB686" s="92"/>
      <c r="AC686" s="92"/>
      <c r="AD686" s="92"/>
      <c r="AE686" s="92"/>
      <c r="AF686" s="92"/>
      <c r="AG686" s="92"/>
      <c r="AH686" s="92"/>
      <c r="AI686" s="92"/>
      <c r="AJ686" s="92"/>
      <c r="AK686" s="92"/>
      <c r="AL686" s="92"/>
      <c r="AM686" s="92"/>
      <c r="AN686" s="92"/>
      <c r="AO686" s="92"/>
      <c r="AP686" s="92"/>
      <c r="AQ686" s="92"/>
      <c r="AR686" s="92"/>
      <c r="AS686" s="92"/>
      <c r="AT686" s="92"/>
      <c r="AU686" s="92"/>
      <c r="AV686" s="92"/>
      <c r="AW686" s="92"/>
      <c r="AX686" s="92"/>
      <c r="AY686" s="92"/>
      <c r="AZ686" s="92"/>
      <c r="BA686" s="92"/>
      <c r="BB686" s="92"/>
      <c r="BC686" s="92"/>
      <c r="BD686" s="92"/>
      <c r="BE686" s="92"/>
      <c r="BF686" s="92"/>
      <c r="BG686" s="92"/>
      <c r="BH686" s="92"/>
      <c r="BI686" s="92"/>
    </row>
    <row r="687" ht="9.75" customHeight="1">
      <c r="A687" s="92"/>
      <c r="B687" s="92"/>
      <c r="C687" s="92"/>
      <c r="D687" s="92"/>
      <c r="E687" s="92"/>
      <c r="F687" s="92"/>
      <c r="G687" s="92"/>
      <c r="H687" s="92"/>
      <c r="I687" s="92"/>
      <c r="J687" s="92"/>
      <c r="K687" s="92"/>
      <c r="L687" s="92"/>
      <c r="M687" s="92"/>
      <c r="N687" s="92"/>
      <c r="O687" s="92"/>
      <c r="P687" s="92"/>
      <c r="Q687" s="92"/>
      <c r="R687" s="92"/>
      <c r="S687" s="92"/>
      <c r="T687" s="92"/>
      <c r="U687" s="92"/>
      <c r="V687" s="92"/>
      <c r="W687" s="92"/>
      <c r="X687" s="92"/>
      <c r="Y687" s="92"/>
      <c r="Z687" s="92"/>
      <c r="AA687" s="92"/>
      <c r="AB687" s="92"/>
      <c r="AC687" s="92"/>
      <c r="AD687" s="92"/>
      <c r="AE687" s="92"/>
      <c r="AF687" s="92"/>
      <c r="AG687" s="92"/>
      <c r="AH687" s="92"/>
      <c r="AI687" s="92"/>
      <c r="AJ687" s="92"/>
      <c r="AK687" s="92"/>
      <c r="AL687" s="92"/>
      <c r="AM687" s="92"/>
      <c r="AN687" s="92"/>
      <c r="AO687" s="92"/>
      <c r="AP687" s="92"/>
      <c r="AQ687" s="92"/>
      <c r="AR687" s="92"/>
      <c r="AS687" s="92"/>
      <c r="AT687" s="92"/>
      <c r="AU687" s="92"/>
      <c r="AV687" s="92"/>
      <c r="AW687" s="92"/>
      <c r="AX687" s="92"/>
      <c r="AY687" s="92"/>
      <c r="AZ687" s="92"/>
      <c r="BA687" s="92"/>
      <c r="BB687" s="92"/>
      <c r="BC687" s="92"/>
      <c r="BD687" s="92"/>
      <c r="BE687" s="92"/>
      <c r="BF687" s="92"/>
      <c r="BG687" s="92"/>
      <c r="BH687" s="92"/>
      <c r="BI687" s="92"/>
    </row>
    <row r="688" ht="9.75" customHeight="1">
      <c r="A688" s="92"/>
      <c r="B688" s="92"/>
      <c r="C688" s="92"/>
      <c r="D688" s="92"/>
      <c r="E688" s="92"/>
      <c r="F688" s="92"/>
      <c r="G688" s="92"/>
      <c r="H688" s="92"/>
      <c r="I688" s="92"/>
      <c r="J688" s="92"/>
      <c r="K688" s="92"/>
      <c r="L688" s="92"/>
      <c r="M688" s="92"/>
      <c r="N688" s="92"/>
      <c r="O688" s="92"/>
      <c r="P688" s="92"/>
      <c r="Q688" s="92"/>
      <c r="R688" s="92"/>
      <c r="S688" s="92"/>
      <c r="T688" s="92"/>
      <c r="U688" s="92"/>
      <c r="V688" s="92"/>
      <c r="W688" s="92"/>
      <c r="X688" s="92"/>
      <c r="Y688" s="92"/>
      <c r="Z688" s="92"/>
      <c r="AA688" s="92"/>
      <c r="AB688" s="92"/>
      <c r="AC688" s="92"/>
      <c r="AD688" s="92"/>
      <c r="AE688" s="92"/>
      <c r="AF688" s="92"/>
      <c r="AG688" s="92"/>
      <c r="AH688" s="92"/>
      <c r="AI688" s="92"/>
      <c r="AJ688" s="92"/>
      <c r="AK688" s="92"/>
      <c r="AL688" s="92"/>
      <c r="AM688" s="92"/>
      <c r="AN688" s="92"/>
      <c r="AO688" s="92"/>
      <c r="AP688" s="92"/>
      <c r="AQ688" s="92"/>
      <c r="AR688" s="92"/>
      <c r="AS688" s="92"/>
      <c r="AT688" s="92"/>
      <c r="AU688" s="92"/>
      <c r="AV688" s="92"/>
      <c r="AW688" s="92"/>
      <c r="AX688" s="92"/>
      <c r="AY688" s="92"/>
      <c r="AZ688" s="92"/>
      <c r="BA688" s="92"/>
      <c r="BB688" s="92"/>
      <c r="BC688" s="92"/>
      <c r="BD688" s="92"/>
      <c r="BE688" s="92"/>
      <c r="BF688" s="92"/>
      <c r="BG688" s="92"/>
      <c r="BH688" s="92"/>
      <c r="BI688" s="92"/>
    </row>
    <row r="689" ht="9.75" customHeight="1">
      <c r="A689" s="92"/>
      <c r="B689" s="92"/>
      <c r="C689" s="92"/>
      <c r="D689" s="92"/>
      <c r="E689" s="92"/>
      <c r="F689" s="92"/>
      <c r="G689" s="92"/>
      <c r="H689" s="92"/>
      <c r="I689" s="92"/>
      <c r="J689" s="92"/>
      <c r="K689" s="92"/>
      <c r="L689" s="92"/>
      <c r="M689" s="92"/>
      <c r="N689" s="92"/>
      <c r="O689" s="92"/>
      <c r="P689" s="92"/>
      <c r="Q689" s="92"/>
      <c r="R689" s="92"/>
      <c r="S689" s="92"/>
      <c r="T689" s="92"/>
      <c r="U689" s="92"/>
      <c r="V689" s="92"/>
      <c r="W689" s="92"/>
      <c r="X689" s="92"/>
      <c r="Y689" s="92"/>
      <c r="Z689" s="92"/>
      <c r="AA689" s="92"/>
      <c r="AB689" s="92"/>
      <c r="AC689" s="92"/>
      <c r="AD689" s="92"/>
      <c r="AE689" s="92"/>
      <c r="AF689" s="92"/>
      <c r="AG689" s="92"/>
      <c r="AH689" s="92"/>
      <c r="AI689" s="92"/>
      <c r="AJ689" s="92"/>
      <c r="AK689" s="92"/>
      <c r="AL689" s="92"/>
      <c r="AM689" s="92"/>
      <c r="AN689" s="92"/>
      <c r="AO689" s="92"/>
      <c r="AP689" s="92"/>
      <c r="AQ689" s="92"/>
      <c r="AR689" s="92"/>
      <c r="AS689" s="92"/>
      <c r="AT689" s="92"/>
      <c r="AU689" s="92"/>
      <c r="AV689" s="92"/>
      <c r="AW689" s="92"/>
      <c r="AX689" s="92"/>
      <c r="AY689" s="92"/>
      <c r="AZ689" s="92"/>
      <c r="BA689" s="92"/>
      <c r="BB689" s="92"/>
      <c r="BC689" s="92"/>
      <c r="BD689" s="92"/>
      <c r="BE689" s="92"/>
      <c r="BF689" s="92"/>
      <c r="BG689" s="92"/>
      <c r="BH689" s="92"/>
      <c r="BI689" s="92"/>
    </row>
    <row r="690" ht="9.75" customHeight="1">
      <c r="A690" s="92"/>
      <c r="B690" s="92"/>
      <c r="C690" s="92"/>
      <c r="D690" s="92"/>
      <c r="E690" s="92"/>
      <c r="F690" s="92"/>
      <c r="G690" s="92"/>
      <c r="H690" s="92"/>
      <c r="I690" s="92"/>
      <c r="J690" s="92"/>
      <c r="K690" s="92"/>
      <c r="L690" s="92"/>
      <c r="M690" s="92"/>
      <c r="N690" s="92"/>
      <c r="O690" s="92"/>
      <c r="P690" s="92"/>
      <c r="Q690" s="92"/>
      <c r="R690" s="92"/>
      <c r="S690" s="92"/>
      <c r="T690" s="92"/>
      <c r="U690" s="92"/>
      <c r="V690" s="92"/>
      <c r="W690" s="92"/>
      <c r="X690" s="92"/>
      <c r="Y690" s="92"/>
      <c r="Z690" s="92"/>
      <c r="AA690" s="92"/>
      <c r="AB690" s="92"/>
      <c r="AC690" s="92"/>
      <c r="AD690" s="92"/>
      <c r="AE690" s="92"/>
      <c r="AF690" s="92"/>
      <c r="AG690" s="92"/>
      <c r="AH690" s="92"/>
      <c r="AI690" s="92"/>
      <c r="AJ690" s="92"/>
      <c r="AK690" s="92"/>
      <c r="AL690" s="92"/>
      <c r="AM690" s="92"/>
      <c r="AN690" s="92"/>
      <c r="AO690" s="92"/>
      <c r="AP690" s="92"/>
      <c r="AQ690" s="92"/>
      <c r="AR690" s="92"/>
      <c r="AS690" s="92"/>
      <c r="AT690" s="92"/>
      <c r="AU690" s="92"/>
      <c r="AV690" s="92"/>
      <c r="AW690" s="92"/>
      <c r="AX690" s="92"/>
      <c r="AY690" s="92"/>
      <c r="AZ690" s="92"/>
      <c r="BA690" s="92"/>
      <c r="BB690" s="92"/>
      <c r="BC690" s="92"/>
      <c r="BD690" s="92"/>
      <c r="BE690" s="92"/>
      <c r="BF690" s="92"/>
      <c r="BG690" s="92"/>
      <c r="BH690" s="92"/>
      <c r="BI690" s="92"/>
    </row>
    <row r="691" ht="9.75" customHeight="1">
      <c r="A691" s="92"/>
      <c r="B691" s="92"/>
      <c r="C691" s="92"/>
      <c r="D691" s="92"/>
      <c r="E691" s="92"/>
      <c r="F691" s="92"/>
      <c r="G691" s="92"/>
      <c r="H691" s="92"/>
      <c r="I691" s="92"/>
      <c r="J691" s="92"/>
      <c r="K691" s="92"/>
      <c r="L691" s="92"/>
      <c r="M691" s="92"/>
      <c r="N691" s="92"/>
      <c r="O691" s="92"/>
      <c r="P691" s="92"/>
      <c r="Q691" s="92"/>
      <c r="R691" s="92"/>
      <c r="S691" s="92"/>
      <c r="T691" s="92"/>
      <c r="U691" s="92"/>
      <c r="V691" s="92"/>
      <c r="W691" s="92"/>
      <c r="X691" s="92"/>
      <c r="Y691" s="92"/>
      <c r="Z691" s="92"/>
      <c r="AA691" s="92"/>
      <c r="AB691" s="92"/>
      <c r="AC691" s="92"/>
      <c r="AD691" s="92"/>
      <c r="AE691" s="92"/>
      <c r="AF691" s="92"/>
      <c r="AG691" s="92"/>
      <c r="AH691" s="92"/>
      <c r="AI691" s="92"/>
      <c r="AJ691" s="92"/>
      <c r="AK691" s="92"/>
      <c r="AL691" s="92"/>
      <c r="AM691" s="92"/>
      <c r="AN691" s="92"/>
      <c r="AO691" s="92"/>
      <c r="AP691" s="92"/>
      <c r="AQ691" s="92"/>
      <c r="AR691" s="92"/>
      <c r="AS691" s="92"/>
      <c r="AT691" s="92"/>
      <c r="AU691" s="92"/>
      <c r="AV691" s="92"/>
      <c r="AW691" s="92"/>
      <c r="AX691" s="92"/>
      <c r="AY691" s="92"/>
      <c r="AZ691" s="92"/>
      <c r="BA691" s="92"/>
      <c r="BB691" s="92"/>
      <c r="BC691" s="92"/>
      <c r="BD691" s="92"/>
      <c r="BE691" s="92"/>
      <c r="BF691" s="92"/>
      <c r="BG691" s="92"/>
      <c r="BH691" s="92"/>
      <c r="BI691" s="92"/>
    </row>
    <row r="692" ht="9.75" customHeight="1">
      <c r="A692" s="92"/>
      <c r="B692" s="92"/>
      <c r="C692" s="92"/>
      <c r="D692" s="92"/>
      <c r="E692" s="92"/>
      <c r="F692" s="92"/>
      <c r="G692" s="92"/>
      <c r="H692" s="92"/>
      <c r="I692" s="92"/>
      <c r="J692" s="92"/>
      <c r="K692" s="92"/>
      <c r="L692" s="92"/>
      <c r="M692" s="92"/>
      <c r="N692" s="92"/>
      <c r="O692" s="92"/>
      <c r="P692" s="92"/>
      <c r="Q692" s="92"/>
      <c r="R692" s="92"/>
      <c r="S692" s="92"/>
      <c r="T692" s="92"/>
      <c r="U692" s="92"/>
      <c r="V692" s="92"/>
      <c r="W692" s="92"/>
      <c r="X692" s="92"/>
      <c r="Y692" s="92"/>
      <c r="Z692" s="92"/>
      <c r="AA692" s="92"/>
      <c r="AB692" s="92"/>
      <c r="AC692" s="92"/>
      <c r="AD692" s="92"/>
      <c r="AE692" s="92"/>
      <c r="AF692" s="92"/>
      <c r="AG692" s="92"/>
      <c r="AH692" s="92"/>
      <c r="AI692" s="92"/>
      <c r="AJ692" s="92"/>
      <c r="AK692" s="92"/>
      <c r="AL692" s="92"/>
      <c r="AM692" s="92"/>
      <c r="AN692" s="92"/>
      <c r="AO692" s="92"/>
      <c r="AP692" s="92"/>
      <c r="AQ692" s="92"/>
      <c r="AR692" s="92"/>
      <c r="AS692" s="92"/>
      <c r="AT692" s="92"/>
      <c r="AU692" s="92"/>
      <c r="AV692" s="92"/>
      <c r="AW692" s="92"/>
      <c r="AX692" s="92"/>
      <c r="AY692" s="92"/>
      <c r="AZ692" s="92"/>
      <c r="BA692" s="92"/>
      <c r="BB692" s="92"/>
      <c r="BC692" s="92"/>
      <c r="BD692" s="92"/>
      <c r="BE692" s="92"/>
      <c r="BF692" s="92"/>
      <c r="BG692" s="92"/>
      <c r="BH692" s="92"/>
      <c r="BI692" s="92"/>
    </row>
    <row r="693" ht="9.75" customHeight="1">
      <c r="A693" s="92"/>
      <c r="B693" s="92"/>
      <c r="C693" s="92"/>
      <c r="D693" s="92"/>
      <c r="E693" s="92"/>
      <c r="F693" s="92"/>
      <c r="G693" s="92"/>
      <c r="H693" s="92"/>
      <c r="I693" s="92"/>
      <c r="J693" s="92"/>
      <c r="K693" s="92"/>
      <c r="L693" s="92"/>
      <c r="M693" s="92"/>
      <c r="N693" s="92"/>
      <c r="O693" s="92"/>
      <c r="P693" s="92"/>
      <c r="Q693" s="92"/>
      <c r="R693" s="92"/>
      <c r="S693" s="92"/>
      <c r="T693" s="92"/>
      <c r="U693" s="92"/>
      <c r="V693" s="92"/>
      <c r="W693" s="92"/>
      <c r="X693" s="92"/>
      <c r="Y693" s="92"/>
      <c r="Z693" s="92"/>
      <c r="AA693" s="92"/>
      <c r="AB693" s="92"/>
      <c r="AC693" s="92"/>
      <c r="AD693" s="92"/>
      <c r="AE693" s="92"/>
      <c r="AF693" s="92"/>
      <c r="AG693" s="92"/>
      <c r="AH693" s="92"/>
      <c r="AI693" s="92"/>
      <c r="AJ693" s="92"/>
      <c r="AK693" s="92"/>
      <c r="AL693" s="92"/>
      <c r="AM693" s="92"/>
      <c r="AN693" s="92"/>
      <c r="AO693" s="92"/>
      <c r="AP693" s="92"/>
      <c r="AQ693" s="92"/>
      <c r="AR693" s="92"/>
      <c r="AS693" s="92"/>
      <c r="AT693" s="92"/>
      <c r="AU693" s="92"/>
      <c r="AV693" s="92"/>
      <c r="AW693" s="92"/>
      <c r="AX693" s="92"/>
      <c r="AY693" s="92"/>
      <c r="AZ693" s="92"/>
      <c r="BA693" s="92"/>
      <c r="BB693" s="92"/>
      <c r="BC693" s="92"/>
      <c r="BD693" s="92"/>
      <c r="BE693" s="92"/>
      <c r="BF693" s="92"/>
      <c r="BG693" s="92"/>
      <c r="BH693" s="92"/>
      <c r="BI693" s="92"/>
    </row>
    <row r="694" ht="9.75" customHeight="1">
      <c r="A694" s="92"/>
      <c r="B694" s="92"/>
      <c r="C694" s="92"/>
      <c r="D694" s="92"/>
      <c r="E694" s="92"/>
      <c r="F694" s="92"/>
      <c r="G694" s="92"/>
      <c r="H694" s="92"/>
      <c r="I694" s="92"/>
      <c r="J694" s="92"/>
      <c r="K694" s="92"/>
      <c r="L694" s="92"/>
      <c r="M694" s="92"/>
      <c r="N694" s="92"/>
      <c r="O694" s="92"/>
      <c r="P694" s="92"/>
      <c r="Q694" s="92"/>
      <c r="R694" s="92"/>
      <c r="S694" s="92"/>
      <c r="T694" s="92"/>
      <c r="U694" s="92"/>
      <c r="V694" s="92"/>
      <c r="W694" s="92"/>
      <c r="X694" s="92"/>
      <c r="Y694" s="92"/>
      <c r="Z694" s="92"/>
      <c r="AA694" s="92"/>
      <c r="AB694" s="92"/>
      <c r="AC694" s="92"/>
      <c r="AD694" s="92"/>
      <c r="AE694" s="92"/>
      <c r="AF694" s="92"/>
      <c r="AG694" s="92"/>
      <c r="AH694" s="92"/>
      <c r="AI694" s="92"/>
      <c r="AJ694" s="92"/>
      <c r="AK694" s="92"/>
      <c r="AL694" s="92"/>
      <c r="AM694" s="92"/>
      <c r="AN694" s="92"/>
      <c r="AO694" s="92"/>
      <c r="AP694" s="92"/>
      <c r="AQ694" s="92"/>
      <c r="AR694" s="92"/>
      <c r="AS694" s="92"/>
      <c r="AT694" s="92"/>
      <c r="AU694" s="92"/>
      <c r="AV694" s="92"/>
      <c r="AW694" s="92"/>
      <c r="AX694" s="92"/>
      <c r="AY694" s="92"/>
      <c r="AZ694" s="92"/>
      <c r="BA694" s="92"/>
      <c r="BB694" s="92"/>
      <c r="BC694" s="92"/>
      <c r="BD694" s="92"/>
      <c r="BE694" s="92"/>
      <c r="BF694" s="92"/>
      <c r="BG694" s="92"/>
      <c r="BH694" s="92"/>
      <c r="BI694" s="92"/>
    </row>
    <row r="695" ht="9.75" customHeight="1">
      <c r="A695" s="92"/>
      <c r="B695" s="92"/>
      <c r="C695" s="92"/>
      <c r="D695" s="92"/>
      <c r="E695" s="92"/>
      <c r="F695" s="92"/>
      <c r="G695" s="92"/>
      <c r="H695" s="92"/>
      <c r="I695" s="92"/>
      <c r="J695" s="92"/>
      <c r="K695" s="92"/>
      <c r="L695" s="92"/>
      <c r="M695" s="92"/>
      <c r="N695" s="92"/>
      <c r="O695" s="92"/>
      <c r="P695" s="92"/>
      <c r="Q695" s="92"/>
      <c r="R695" s="92"/>
      <c r="S695" s="92"/>
      <c r="T695" s="92"/>
      <c r="U695" s="92"/>
      <c r="V695" s="92"/>
      <c r="W695" s="92"/>
      <c r="X695" s="92"/>
      <c r="Y695" s="92"/>
      <c r="Z695" s="92"/>
      <c r="AA695" s="92"/>
      <c r="AB695" s="92"/>
      <c r="AC695" s="92"/>
      <c r="AD695" s="92"/>
      <c r="AE695" s="92"/>
      <c r="AF695" s="92"/>
      <c r="AG695" s="92"/>
      <c r="AH695" s="92"/>
      <c r="AI695" s="92"/>
      <c r="AJ695" s="92"/>
      <c r="AK695" s="92"/>
      <c r="AL695" s="92"/>
      <c r="AM695" s="92"/>
      <c r="AN695" s="92"/>
      <c r="AO695" s="92"/>
      <c r="AP695" s="92"/>
      <c r="AQ695" s="92"/>
      <c r="AR695" s="92"/>
      <c r="AS695" s="92"/>
      <c r="AT695" s="92"/>
      <c r="AU695" s="92"/>
      <c r="AV695" s="92"/>
      <c r="AW695" s="92"/>
      <c r="AX695" s="92"/>
      <c r="AY695" s="92"/>
      <c r="AZ695" s="92"/>
      <c r="BA695" s="92"/>
      <c r="BB695" s="92"/>
      <c r="BC695" s="92"/>
      <c r="BD695" s="92"/>
      <c r="BE695" s="92"/>
      <c r="BF695" s="92"/>
      <c r="BG695" s="92"/>
      <c r="BH695" s="92"/>
      <c r="BI695" s="92"/>
    </row>
    <row r="696" ht="9.75" customHeight="1">
      <c r="A696" s="92"/>
      <c r="B696" s="92"/>
      <c r="C696" s="92"/>
      <c r="D696" s="92"/>
      <c r="E696" s="92"/>
      <c r="F696" s="92"/>
      <c r="G696" s="92"/>
      <c r="H696" s="92"/>
      <c r="I696" s="92"/>
      <c r="J696" s="92"/>
      <c r="K696" s="92"/>
      <c r="L696" s="92"/>
      <c r="M696" s="92"/>
      <c r="N696" s="92"/>
      <c r="O696" s="92"/>
      <c r="P696" s="92"/>
      <c r="Q696" s="92"/>
      <c r="R696" s="92"/>
      <c r="S696" s="92"/>
      <c r="T696" s="92"/>
      <c r="U696" s="92"/>
      <c r="V696" s="92"/>
      <c r="W696" s="92"/>
      <c r="X696" s="92"/>
      <c r="Y696" s="92"/>
      <c r="Z696" s="92"/>
      <c r="AA696" s="92"/>
      <c r="AB696" s="92"/>
      <c r="AC696" s="92"/>
      <c r="AD696" s="92"/>
      <c r="AE696" s="92"/>
      <c r="AF696" s="92"/>
      <c r="AG696" s="92"/>
      <c r="AH696" s="92"/>
      <c r="AI696" s="92"/>
      <c r="AJ696" s="92"/>
      <c r="AK696" s="92"/>
      <c r="AL696" s="92"/>
      <c r="AM696" s="92"/>
      <c r="AN696" s="92"/>
      <c r="AO696" s="92"/>
      <c r="AP696" s="92"/>
      <c r="AQ696" s="92"/>
      <c r="AR696" s="92"/>
      <c r="AS696" s="92"/>
      <c r="AT696" s="92"/>
      <c r="AU696" s="92"/>
      <c r="AV696" s="92"/>
      <c r="AW696" s="92"/>
      <c r="AX696" s="92"/>
      <c r="AY696" s="92"/>
      <c r="AZ696" s="92"/>
      <c r="BA696" s="92"/>
      <c r="BB696" s="92"/>
      <c r="BC696" s="92"/>
      <c r="BD696" s="92"/>
      <c r="BE696" s="92"/>
      <c r="BF696" s="92"/>
      <c r="BG696" s="92"/>
      <c r="BH696" s="92"/>
      <c r="BI696" s="92"/>
    </row>
    <row r="697" ht="9.75" customHeight="1">
      <c r="A697" s="92"/>
      <c r="B697" s="92"/>
      <c r="C697" s="92"/>
      <c r="D697" s="92"/>
      <c r="E697" s="92"/>
      <c r="F697" s="92"/>
      <c r="G697" s="92"/>
      <c r="H697" s="92"/>
      <c r="I697" s="92"/>
      <c r="J697" s="92"/>
      <c r="K697" s="92"/>
      <c r="L697" s="92"/>
      <c r="M697" s="92"/>
      <c r="N697" s="92"/>
      <c r="O697" s="92"/>
      <c r="P697" s="92"/>
      <c r="Q697" s="92"/>
      <c r="R697" s="92"/>
      <c r="S697" s="92"/>
      <c r="T697" s="92"/>
      <c r="U697" s="92"/>
      <c r="V697" s="92"/>
      <c r="W697" s="92"/>
      <c r="X697" s="92"/>
      <c r="Y697" s="92"/>
      <c r="Z697" s="92"/>
      <c r="AA697" s="92"/>
      <c r="AB697" s="92"/>
      <c r="AC697" s="92"/>
      <c r="AD697" s="92"/>
      <c r="AE697" s="92"/>
      <c r="AF697" s="92"/>
      <c r="AG697" s="92"/>
      <c r="AH697" s="92"/>
      <c r="AI697" s="92"/>
      <c r="AJ697" s="92"/>
      <c r="AK697" s="92"/>
      <c r="AL697" s="92"/>
      <c r="AM697" s="92"/>
      <c r="AN697" s="92"/>
      <c r="AO697" s="92"/>
      <c r="AP697" s="92"/>
      <c r="AQ697" s="92"/>
      <c r="AR697" s="92"/>
      <c r="AS697" s="92"/>
      <c r="AT697" s="92"/>
      <c r="AU697" s="92"/>
      <c r="AV697" s="92"/>
      <c r="AW697" s="92"/>
      <c r="AX697" s="92"/>
      <c r="AY697" s="92"/>
      <c r="AZ697" s="92"/>
      <c r="BA697" s="92"/>
      <c r="BB697" s="92"/>
      <c r="BC697" s="92"/>
      <c r="BD697" s="92"/>
      <c r="BE697" s="92"/>
      <c r="BF697" s="92"/>
      <c r="BG697" s="92"/>
      <c r="BH697" s="92"/>
      <c r="BI697" s="92"/>
    </row>
    <row r="698" ht="9.75" customHeight="1">
      <c r="A698" s="92"/>
      <c r="B698" s="92"/>
      <c r="C698" s="92"/>
      <c r="D698" s="92"/>
      <c r="E698" s="92"/>
      <c r="F698" s="92"/>
      <c r="G698" s="92"/>
      <c r="H698" s="92"/>
      <c r="I698" s="92"/>
      <c r="J698" s="92"/>
      <c r="K698" s="92"/>
      <c r="L698" s="92"/>
      <c r="M698" s="92"/>
      <c r="N698" s="92"/>
      <c r="O698" s="92"/>
      <c r="P698" s="92"/>
      <c r="Q698" s="92"/>
      <c r="R698" s="92"/>
      <c r="S698" s="92"/>
      <c r="T698" s="92"/>
      <c r="U698" s="92"/>
      <c r="V698" s="92"/>
      <c r="W698" s="92"/>
      <c r="X698" s="92"/>
      <c r="Y698" s="92"/>
      <c r="Z698" s="92"/>
      <c r="AA698" s="92"/>
      <c r="AB698" s="92"/>
      <c r="AC698" s="92"/>
      <c r="AD698" s="92"/>
      <c r="AE698" s="92"/>
      <c r="AF698" s="92"/>
      <c r="AG698" s="92"/>
      <c r="AH698" s="92"/>
      <c r="AI698" s="92"/>
      <c r="AJ698" s="92"/>
      <c r="AK698" s="92"/>
      <c r="AL698" s="92"/>
      <c r="AM698" s="92"/>
      <c r="AN698" s="92"/>
      <c r="AO698" s="92"/>
      <c r="AP698" s="92"/>
      <c r="AQ698" s="92"/>
      <c r="AR698" s="92"/>
      <c r="AS698" s="92"/>
      <c r="AT698" s="92"/>
      <c r="AU698" s="92"/>
      <c r="AV698" s="92"/>
      <c r="AW698" s="92"/>
      <c r="AX698" s="92"/>
      <c r="AY698" s="92"/>
      <c r="AZ698" s="92"/>
      <c r="BA698" s="92"/>
      <c r="BB698" s="92"/>
      <c r="BC698" s="92"/>
      <c r="BD698" s="92"/>
      <c r="BE698" s="92"/>
      <c r="BF698" s="92"/>
      <c r="BG698" s="92"/>
      <c r="BH698" s="92"/>
      <c r="BI698" s="92"/>
    </row>
    <row r="699" ht="9.75" customHeight="1">
      <c r="A699" s="92"/>
      <c r="B699" s="92"/>
      <c r="C699" s="92"/>
      <c r="D699" s="92"/>
      <c r="E699" s="92"/>
      <c r="F699" s="92"/>
      <c r="G699" s="92"/>
      <c r="H699" s="92"/>
      <c r="I699" s="92"/>
      <c r="J699" s="92"/>
      <c r="K699" s="92"/>
      <c r="L699" s="92"/>
      <c r="M699" s="92"/>
      <c r="N699" s="92"/>
      <c r="O699" s="92"/>
      <c r="P699" s="92"/>
      <c r="Q699" s="92"/>
      <c r="R699" s="92"/>
      <c r="S699" s="92"/>
      <c r="T699" s="92"/>
      <c r="U699" s="92"/>
      <c r="V699" s="92"/>
      <c r="W699" s="92"/>
      <c r="X699" s="92"/>
      <c r="Y699" s="92"/>
      <c r="Z699" s="92"/>
      <c r="AA699" s="92"/>
      <c r="AB699" s="92"/>
      <c r="AC699" s="92"/>
      <c r="AD699" s="92"/>
      <c r="AE699" s="92"/>
      <c r="AF699" s="92"/>
      <c r="AG699" s="92"/>
      <c r="AH699" s="92"/>
      <c r="AI699" s="92"/>
      <c r="AJ699" s="92"/>
      <c r="AK699" s="92"/>
      <c r="AL699" s="92"/>
      <c r="AM699" s="92"/>
      <c r="AN699" s="92"/>
      <c r="AO699" s="92"/>
      <c r="AP699" s="92"/>
      <c r="AQ699" s="92"/>
      <c r="AR699" s="92"/>
      <c r="AS699" s="92"/>
      <c r="AT699" s="92"/>
      <c r="AU699" s="92"/>
      <c r="AV699" s="92"/>
      <c r="AW699" s="92"/>
      <c r="AX699" s="92"/>
      <c r="AY699" s="92"/>
      <c r="AZ699" s="92"/>
      <c r="BA699" s="92"/>
      <c r="BB699" s="92"/>
      <c r="BC699" s="92"/>
      <c r="BD699" s="92"/>
      <c r="BE699" s="92"/>
      <c r="BF699" s="92"/>
      <c r="BG699" s="92"/>
      <c r="BH699" s="92"/>
      <c r="BI699" s="92"/>
    </row>
    <row r="700" ht="9.75" customHeight="1">
      <c r="A700" s="92"/>
      <c r="B700" s="92"/>
      <c r="C700" s="92"/>
      <c r="D700" s="92"/>
      <c r="E700" s="92"/>
      <c r="F700" s="92"/>
      <c r="G700" s="92"/>
      <c r="H700" s="92"/>
      <c r="I700" s="92"/>
      <c r="J700" s="92"/>
      <c r="K700" s="92"/>
      <c r="L700" s="92"/>
      <c r="M700" s="92"/>
      <c r="N700" s="92"/>
      <c r="O700" s="92"/>
      <c r="P700" s="92"/>
      <c r="Q700" s="92"/>
      <c r="R700" s="92"/>
      <c r="S700" s="92"/>
      <c r="T700" s="92"/>
      <c r="U700" s="92"/>
      <c r="V700" s="92"/>
      <c r="W700" s="92"/>
      <c r="X700" s="92"/>
      <c r="Y700" s="92"/>
      <c r="Z700" s="92"/>
      <c r="AA700" s="92"/>
      <c r="AB700" s="92"/>
      <c r="AC700" s="92"/>
      <c r="AD700" s="92"/>
      <c r="AE700" s="92"/>
      <c r="AF700" s="92"/>
      <c r="AG700" s="92"/>
      <c r="AH700" s="92"/>
      <c r="AI700" s="92"/>
      <c r="AJ700" s="92"/>
      <c r="AK700" s="92"/>
      <c r="AL700" s="92"/>
      <c r="AM700" s="92"/>
      <c r="AN700" s="92"/>
      <c r="AO700" s="92"/>
      <c r="AP700" s="92"/>
      <c r="AQ700" s="92"/>
      <c r="AR700" s="92"/>
      <c r="AS700" s="92"/>
      <c r="AT700" s="92"/>
      <c r="AU700" s="92"/>
      <c r="AV700" s="92"/>
      <c r="AW700" s="92"/>
      <c r="AX700" s="92"/>
      <c r="AY700" s="92"/>
      <c r="AZ700" s="92"/>
      <c r="BA700" s="92"/>
      <c r="BB700" s="92"/>
      <c r="BC700" s="92"/>
      <c r="BD700" s="92"/>
      <c r="BE700" s="92"/>
      <c r="BF700" s="92"/>
      <c r="BG700" s="92"/>
      <c r="BH700" s="92"/>
      <c r="BI700" s="92"/>
    </row>
    <row r="701" ht="9.75" customHeight="1">
      <c r="A701" s="92"/>
      <c r="B701" s="92"/>
      <c r="C701" s="92"/>
      <c r="D701" s="92"/>
      <c r="E701" s="92"/>
      <c r="F701" s="92"/>
      <c r="G701" s="92"/>
      <c r="H701" s="92"/>
      <c r="I701" s="92"/>
      <c r="J701" s="92"/>
      <c r="K701" s="92"/>
      <c r="L701" s="92"/>
      <c r="M701" s="92"/>
      <c r="N701" s="92"/>
      <c r="O701" s="92"/>
      <c r="P701" s="92"/>
      <c r="Q701" s="92"/>
      <c r="R701" s="92"/>
      <c r="S701" s="92"/>
      <c r="T701" s="92"/>
      <c r="U701" s="92"/>
      <c r="V701" s="92"/>
      <c r="W701" s="92"/>
      <c r="X701" s="92"/>
      <c r="Y701" s="92"/>
      <c r="Z701" s="92"/>
      <c r="AA701" s="92"/>
      <c r="AB701" s="92"/>
      <c r="AC701" s="92"/>
      <c r="AD701" s="92"/>
      <c r="AE701" s="92"/>
      <c r="AF701" s="92"/>
      <c r="AG701" s="92"/>
      <c r="AH701" s="92"/>
      <c r="AI701" s="92"/>
      <c r="AJ701" s="92"/>
      <c r="AK701" s="92"/>
      <c r="AL701" s="92"/>
      <c r="AM701" s="92"/>
      <c r="AN701" s="92"/>
      <c r="AO701" s="92"/>
      <c r="AP701" s="92"/>
      <c r="AQ701" s="92"/>
      <c r="AR701" s="92"/>
      <c r="AS701" s="92"/>
      <c r="AT701" s="92"/>
      <c r="AU701" s="92"/>
      <c r="AV701" s="92"/>
      <c r="AW701" s="92"/>
      <c r="AX701" s="92"/>
      <c r="AY701" s="92"/>
      <c r="AZ701" s="92"/>
      <c r="BA701" s="92"/>
      <c r="BB701" s="92"/>
      <c r="BC701" s="92"/>
      <c r="BD701" s="92"/>
      <c r="BE701" s="92"/>
      <c r="BF701" s="92"/>
      <c r="BG701" s="92"/>
      <c r="BH701" s="92"/>
      <c r="BI701" s="92"/>
    </row>
    <row r="702" ht="9.75" customHeight="1">
      <c r="A702" s="92"/>
      <c r="B702" s="92"/>
      <c r="C702" s="92"/>
      <c r="D702" s="92"/>
      <c r="E702" s="92"/>
      <c r="F702" s="92"/>
      <c r="G702" s="92"/>
      <c r="H702" s="92"/>
      <c r="I702" s="92"/>
      <c r="J702" s="92"/>
      <c r="K702" s="92"/>
      <c r="L702" s="92"/>
      <c r="M702" s="92"/>
      <c r="N702" s="92"/>
      <c r="O702" s="92"/>
      <c r="P702" s="92"/>
      <c r="Q702" s="92"/>
      <c r="R702" s="92"/>
      <c r="S702" s="92"/>
      <c r="T702" s="92"/>
      <c r="U702" s="92"/>
      <c r="V702" s="92"/>
      <c r="W702" s="92"/>
      <c r="X702" s="92"/>
      <c r="Y702" s="92"/>
      <c r="Z702" s="92"/>
      <c r="AA702" s="92"/>
      <c r="AB702" s="92"/>
      <c r="AC702" s="92"/>
      <c r="AD702" s="92"/>
      <c r="AE702" s="92"/>
      <c r="AF702" s="92"/>
      <c r="AG702" s="92"/>
      <c r="AH702" s="92"/>
      <c r="AI702" s="92"/>
      <c r="AJ702" s="92"/>
      <c r="AK702" s="92"/>
      <c r="AL702" s="92"/>
      <c r="AM702" s="92"/>
      <c r="AN702" s="92"/>
      <c r="AO702" s="92"/>
      <c r="AP702" s="92"/>
      <c r="AQ702" s="92"/>
      <c r="AR702" s="92"/>
      <c r="AS702" s="92"/>
      <c r="AT702" s="92"/>
      <c r="AU702" s="92"/>
      <c r="AV702" s="92"/>
      <c r="AW702" s="92"/>
      <c r="AX702" s="92"/>
      <c r="AY702" s="92"/>
      <c r="AZ702" s="92"/>
      <c r="BA702" s="92"/>
      <c r="BB702" s="92"/>
      <c r="BC702" s="92"/>
      <c r="BD702" s="92"/>
      <c r="BE702" s="92"/>
      <c r="BF702" s="92"/>
      <c r="BG702" s="92"/>
      <c r="BH702" s="92"/>
      <c r="BI702" s="92"/>
    </row>
    <row r="703" ht="9.75" customHeight="1">
      <c r="A703" s="92"/>
      <c r="B703" s="92"/>
      <c r="C703" s="92"/>
      <c r="D703" s="92"/>
      <c r="E703" s="92"/>
      <c r="F703" s="92"/>
      <c r="G703" s="92"/>
      <c r="H703" s="92"/>
      <c r="I703" s="92"/>
      <c r="J703" s="92"/>
      <c r="K703" s="92"/>
      <c r="L703" s="92"/>
      <c r="M703" s="92"/>
      <c r="N703" s="92"/>
      <c r="O703" s="92"/>
      <c r="P703" s="92"/>
      <c r="Q703" s="92"/>
      <c r="R703" s="92"/>
      <c r="S703" s="92"/>
      <c r="T703" s="92"/>
      <c r="U703" s="92"/>
      <c r="V703" s="92"/>
      <c r="W703" s="92"/>
      <c r="X703" s="92"/>
      <c r="Y703" s="92"/>
      <c r="Z703" s="92"/>
      <c r="AA703" s="92"/>
      <c r="AB703" s="92"/>
      <c r="AC703" s="92"/>
      <c r="AD703" s="92"/>
      <c r="AE703" s="92"/>
      <c r="AF703" s="92"/>
      <c r="AG703" s="92"/>
      <c r="AH703" s="92"/>
      <c r="AI703" s="92"/>
      <c r="AJ703" s="92"/>
      <c r="AK703" s="92"/>
      <c r="AL703" s="92"/>
      <c r="AM703" s="92"/>
      <c r="AN703" s="92"/>
      <c r="AO703" s="92"/>
      <c r="AP703" s="92"/>
      <c r="AQ703" s="92"/>
      <c r="AR703" s="92"/>
      <c r="AS703" s="92"/>
      <c r="AT703" s="92"/>
      <c r="AU703" s="92"/>
      <c r="AV703" s="92"/>
      <c r="AW703" s="92"/>
      <c r="AX703" s="92"/>
      <c r="AY703" s="92"/>
      <c r="AZ703" s="92"/>
      <c r="BA703" s="92"/>
      <c r="BB703" s="92"/>
      <c r="BC703" s="92"/>
      <c r="BD703" s="92"/>
      <c r="BE703" s="92"/>
      <c r="BF703" s="92"/>
      <c r="BG703" s="92"/>
      <c r="BH703" s="92"/>
      <c r="BI703" s="92"/>
    </row>
    <row r="704" ht="9.75" customHeight="1">
      <c r="A704" s="92"/>
      <c r="B704" s="92"/>
      <c r="C704" s="92"/>
      <c r="D704" s="92"/>
      <c r="E704" s="92"/>
      <c r="F704" s="92"/>
      <c r="G704" s="92"/>
      <c r="H704" s="92"/>
      <c r="I704" s="92"/>
      <c r="J704" s="92"/>
      <c r="K704" s="92"/>
      <c r="L704" s="92"/>
      <c r="M704" s="92"/>
      <c r="N704" s="92"/>
      <c r="O704" s="92"/>
      <c r="P704" s="92"/>
      <c r="Q704" s="92"/>
      <c r="R704" s="92"/>
      <c r="S704" s="92"/>
      <c r="T704" s="92"/>
      <c r="U704" s="92"/>
      <c r="V704" s="92"/>
      <c r="W704" s="92"/>
      <c r="X704" s="92"/>
      <c r="Y704" s="92"/>
      <c r="Z704" s="92"/>
      <c r="AA704" s="92"/>
      <c r="AB704" s="92"/>
      <c r="AC704" s="92"/>
      <c r="AD704" s="92"/>
      <c r="AE704" s="92"/>
      <c r="AF704" s="92"/>
      <c r="AG704" s="92"/>
      <c r="AH704" s="92"/>
      <c r="AI704" s="92"/>
      <c r="AJ704" s="92"/>
      <c r="AK704" s="92"/>
      <c r="AL704" s="92"/>
      <c r="AM704" s="92"/>
      <c r="AN704" s="92"/>
      <c r="AO704" s="92"/>
      <c r="AP704" s="92"/>
      <c r="AQ704" s="92"/>
      <c r="AR704" s="92"/>
      <c r="AS704" s="92"/>
      <c r="AT704" s="92"/>
      <c r="AU704" s="92"/>
      <c r="AV704" s="92"/>
      <c r="AW704" s="92"/>
      <c r="AX704" s="92"/>
      <c r="AY704" s="92"/>
      <c r="AZ704" s="92"/>
      <c r="BA704" s="92"/>
      <c r="BB704" s="92"/>
      <c r="BC704" s="92"/>
      <c r="BD704" s="92"/>
      <c r="BE704" s="92"/>
      <c r="BF704" s="92"/>
      <c r="BG704" s="92"/>
      <c r="BH704" s="92"/>
      <c r="BI704" s="92"/>
    </row>
    <row r="705" ht="9.75" customHeight="1">
      <c r="A705" s="92"/>
      <c r="B705" s="92"/>
      <c r="C705" s="92"/>
      <c r="D705" s="92"/>
      <c r="E705" s="92"/>
      <c r="F705" s="92"/>
      <c r="G705" s="92"/>
      <c r="H705" s="92"/>
      <c r="I705" s="92"/>
      <c r="J705" s="92"/>
      <c r="K705" s="92"/>
      <c r="L705" s="92"/>
      <c r="M705" s="92"/>
      <c r="N705" s="92"/>
      <c r="O705" s="92"/>
      <c r="P705" s="92"/>
      <c r="Q705" s="92"/>
      <c r="R705" s="92"/>
      <c r="S705" s="92"/>
      <c r="T705" s="92"/>
      <c r="U705" s="92"/>
      <c r="V705" s="92"/>
      <c r="W705" s="92"/>
      <c r="X705" s="92"/>
      <c r="Y705" s="92"/>
      <c r="Z705" s="92"/>
      <c r="AA705" s="92"/>
      <c r="AB705" s="92"/>
      <c r="AC705" s="92"/>
      <c r="AD705" s="92"/>
      <c r="AE705" s="92"/>
      <c r="AF705" s="92"/>
      <c r="AG705" s="92"/>
      <c r="AH705" s="92"/>
      <c r="AI705" s="92"/>
      <c r="AJ705" s="92"/>
      <c r="AK705" s="92"/>
      <c r="AL705" s="92"/>
      <c r="AM705" s="92"/>
      <c r="AN705" s="92"/>
      <c r="AO705" s="92"/>
      <c r="AP705" s="92"/>
      <c r="AQ705" s="92"/>
      <c r="AR705" s="92"/>
      <c r="AS705" s="92"/>
      <c r="AT705" s="92"/>
      <c r="AU705" s="92"/>
      <c r="AV705" s="92"/>
      <c r="AW705" s="92"/>
      <c r="AX705" s="92"/>
      <c r="AY705" s="92"/>
      <c r="AZ705" s="92"/>
      <c r="BA705" s="92"/>
      <c r="BB705" s="92"/>
      <c r="BC705" s="92"/>
      <c r="BD705" s="92"/>
      <c r="BE705" s="92"/>
      <c r="BF705" s="92"/>
      <c r="BG705" s="92"/>
      <c r="BH705" s="92"/>
      <c r="BI705" s="92"/>
    </row>
    <row r="706" ht="9.75" customHeight="1">
      <c r="A706" s="92"/>
      <c r="B706" s="92"/>
      <c r="C706" s="92"/>
      <c r="D706" s="92"/>
      <c r="E706" s="92"/>
      <c r="F706" s="92"/>
      <c r="G706" s="92"/>
      <c r="H706" s="92"/>
      <c r="I706" s="92"/>
      <c r="J706" s="92"/>
      <c r="K706" s="92"/>
      <c r="L706" s="92"/>
      <c r="M706" s="92"/>
      <c r="N706" s="92"/>
      <c r="O706" s="92"/>
      <c r="P706" s="92"/>
      <c r="Q706" s="92"/>
      <c r="R706" s="92"/>
      <c r="S706" s="92"/>
      <c r="T706" s="92"/>
      <c r="U706" s="92"/>
      <c r="V706" s="92"/>
      <c r="W706" s="92"/>
      <c r="X706" s="92"/>
      <c r="Y706" s="92"/>
      <c r="Z706" s="92"/>
      <c r="AA706" s="92"/>
      <c r="AB706" s="92"/>
      <c r="AC706" s="92"/>
      <c r="AD706" s="92"/>
      <c r="AE706" s="92"/>
      <c r="AF706" s="92"/>
      <c r="AG706" s="92"/>
      <c r="AH706" s="92"/>
      <c r="AI706" s="92"/>
      <c r="AJ706" s="92"/>
      <c r="AK706" s="92"/>
      <c r="AL706" s="92"/>
      <c r="AM706" s="92"/>
      <c r="AN706" s="92"/>
      <c r="AO706" s="92"/>
      <c r="AP706" s="92"/>
      <c r="AQ706" s="92"/>
      <c r="AR706" s="92"/>
      <c r="AS706" s="92"/>
      <c r="AT706" s="92"/>
      <c r="AU706" s="92"/>
      <c r="AV706" s="92"/>
      <c r="AW706" s="92"/>
      <c r="AX706" s="92"/>
      <c r="AY706" s="92"/>
      <c r="AZ706" s="92"/>
      <c r="BA706" s="92"/>
      <c r="BB706" s="92"/>
      <c r="BC706" s="92"/>
      <c r="BD706" s="92"/>
      <c r="BE706" s="92"/>
      <c r="BF706" s="92"/>
      <c r="BG706" s="92"/>
      <c r="BH706" s="92"/>
      <c r="BI706" s="92"/>
    </row>
    <row r="707" ht="9.75" customHeight="1">
      <c r="A707" s="92"/>
      <c r="B707" s="92"/>
      <c r="C707" s="92"/>
      <c r="D707" s="92"/>
      <c r="E707" s="92"/>
      <c r="F707" s="92"/>
      <c r="G707" s="92"/>
      <c r="H707" s="92"/>
      <c r="I707" s="92"/>
      <c r="J707" s="92"/>
      <c r="K707" s="92"/>
      <c r="L707" s="92"/>
      <c r="M707" s="92"/>
      <c r="N707" s="92"/>
      <c r="O707" s="92"/>
      <c r="P707" s="92"/>
      <c r="Q707" s="92"/>
      <c r="R707" s="92"/>
      <c r="S707" s="92"/>
      <c r="T707" s="92"/>
      <c r="U707" s="92"/>
      <c r="V707" s="92"/>
      <c r="W707" s="92"/>
      <c r="X707" s="92"/>
      <c r="Y707" s="92"/>
      <c r="Z707" s="92"/>
      <c r="AA707" s="92"/>
      <c r="AB707" s="92"/>
      <c r="AC707" s="92"/>
      <c r="AD707" s="92"/>
      <c r="AE707" s="92"/>
      <c r="AF707" s="92"/>
      <c r="AG707" s="92"/>
      <c r="AH707" s="92"/>
      <c r="AI707" s="92"/>
      <c r="AJ707" s="92"/>
      <c r="AK707" s="92"/>
      <c r="AL707" s="92"/>
      <c r="AM707" s="92"/>
      <c r="AN707" s="92"/>
      <c r="AO707" s="92"/>
      <c r="AP707" s="92"/>
      <c r="AQ707" s="92"/>
      <c r="AR707" s="92"/>
      <c r="AS707" s="92"/>
      <c r="AT707" s="92"/>
      <c r="AU707" s="92"/>
      <c r="AV707" s="92"/>
      <c r="AW707" s="92"/>
      <c r="AX707" s="92"/>
      <c r="AY707" s="92"/>
      <c r="AZ707" s="92"/>
      <c r="BA707" s="92"/>
      <c r="BB707" s="92"/>
      <c r="BC707" s="92"/>
      <c r="BD707" s="92"/>
      <c r="BE707" s="92"/>
      <c r="BF707" s="92"/>
      <c r="BG707" s="92"/>
      <c r="BH707" s="92"/>
      <c r="BI707" s="92"/>
    </row>
    <row r="708" ht="9.75" customHeight="1">
      <c r="A708" s="92"/>
      <c r="B708" s="92"/>
      <c r="C708" s="92"/>
      <c r="D708" s="92"/>
      <c r="E708" s="92"/>
      <c r="F708" s="92"/>
      <c r="G708" s="92"/>
      <c r="H708" s="92"/>
      <c r="I708" s="92"/>
      <c r="J708" s="92"/>
      <c r="K708" s="92"/>
      <c r="L708" s="92"/>
      <c r="M708" s="92"/>
      <c r="N708" s="92"/>
      <c r="O708" s="92"/>
      <c r="P708" s="92"/>
      <c r="Q708" s="92"/>
      <c r="R708" s="92"/>
      <c r="S708" s="92"/>
      <c r="T708" s="92"/>
      <c r="U708" s="92"/>
      <c r="V708" s="92"/>
      <c r="W708" s="92"/>
      <c r="X708" s="92"/>
      <c r="Y708" s="92"/>
      <c r="Z708" s="92"/>
      <c r="AA708" s="92"/>
      <c r="AB708" s="92"/>
      <c r="AC708" s="92"/>
      <c r="AD708" s="92"/>
      <c r="AE708" s="92"/>
      <c r="AF708" s="92"/>
      <c r="AG708" s="92"/>
      <c r="AH708" s="92"/>
      <c r="AI708" s="92"/>
      <c r="AJ708" s="92"/>
      <c r="AK708" s="92"/>
      <c r="AL708" s="92"/>
      <c r="AM708" s="92"/>
      <c r="AN708" s="92"/>
      <c r="AO708" s="92"/>
      <c r="AP708" s="92"/>
      <c r="AQ708" s="92"/>
      <c r="AR708" s="92"/>
      <c r="AS708" s="92"/>
      <c r="AT708" s="92"/>
      <c r="AU708" s="92"/>
      <c r="AV708" s="92"/>
      <c r="AW708" s="92"/>
      <c r="AX708" s="92"/>
      <c r="AY708" s="92"/>
      <c r="AZ708" s="92"/>
      <c r="BA708" s="92"/>
      <c r="BB708" s="92"/>
      <c r="BC708" s="92"/>
      <c r="BD708" s="92"/>
      <c r="BE708" s="92"/>
      <c r="BF708" s="92"/>
      <c r="BG708" s="92"/>
      <c r="BH708" s="92"/>
      <c r="BI708" s="92"/>
    </row>
    <row r="709" ht="9.75" customHeight="1">
      <c r="A709" s="92"/>
      <c r="B709" s="92"/>
      <c r="C709" s="92"/>
      <c r="D709" s="92"/>
      <c r="E709" s="92"/>
      <c r="F709" s="92"/>
      <c r="G709" s="92"/>
      <c r="H709" s="92"/>
      <c r="I709" s="92"/>
      <c r="J709" s="92"/>
      <c r="K709" s="92"/>
      <c r="L709" s="92"/>
      <c r="M709" s="92"/>
      <c r="N709" s="92"/>
      <c r="O709" s="92"/>
      <c r="P709" s="92"/>
      <c r="Q709" s="92"/>
      <c r="R709" s="92"/>
      <c r="S709" s="92"/>
      <c r="T709" s="92"/>
      <c r="U709" s="92"/>
      <c r="V709" s="92"/>
      <c r="W709" s="92"/>
      <c r="X709" s="92"/>
      <c r="Y709" s="92"/>
      <c r="Z709" s="92"/>
      <c r="AA709" s="92"/>
      <c r="AB709" s="92"/>
      <c r="AC709" s="92"/>
      <c r="AD709" s="92"/>
      <c r="AE709" s="92"/>
      <c r="AF709" s="92"/>
      <c r="AG709" s="92"/>
      <c r="AH709" s="92"/>
      <c r="AI709" s="92"/>
      <c r="AJ709" s="92"/>
      <c r="AK709" s="92"/>
      <c r="AL709" s="92"/>
      <c r="AM709" s="92"/>
      <c r="AN709" s="92"/>
      <c r="AO709" s="92"/>
      <c r="AP709" s="92"/>
      <c r="AQ709" s="92"/>
      <c r="AR709" s="92"/>
      <c r="AS709" s="92"/>
      <c r="AT709" s="92"/>
      <c r="AU709" s="92"/>
      <c r="AV709" s="92"/>
      <c r="AW709" s="92"/>
      <c r="AX709" s="92"/>
      <c r="AY709" s="92"/>
      <c r="AZ709" s="92"/>
      <c r="BA709" s="92"/>
      <c r="BB709" s="92"/>
      <c r="BC709" s="92"/>
      <c r="BD709" s="92"/>
      <c r="BE709" s="92"/>
      <c r="BF709" s="92"/>
      <c r="BG709" s="92"/>
      <c r="BH709" s="92"/>
      <c r="BI709" s="92"/>
    </row>
    <row r="710" ht="9.75" customHeight="1">
      <c r="A710" s="92"/>
      <c r="B710" s="92"/>
      <c r="C710" s="92"/>
      <c r="D710" s="92"/>
      <c r="E710" s="92"/>
      <c r="F710" s="92"/>
      <c r="G710" s="92"/>
      <c r="H710" s="92"/>
      <c r="I710" s="92"/>
      <c r="J710" s="92"/>
      <c r="K710" s="92"/>
      <c r="L710" s="92"/>
      <c r="M710" s="92"/>
      <c r="N710" s="92"/>
      <c r="O710" s="92"/>
      <c r="P710" s="92"/>
      <c r="Q710" s="92"/>
      <c r="R710" s="92"/>
      <c r="S710" s="92"/>
      <c r="T710" s="92"/>
      <c r="U710" s="92"/>
      <c r="V710" s="92"/>
      <c r="W710" s="92"/>
      <c r="X710" s="92"/>
      <c r="Y710" s="92"/>
      <c r="Z710" s="92"/>
      <c r="AA710" s="92"/>
      <c r="AB710" s="92"/>
      <c r="AC710" s="92"/>
      <c r="AD710" s="92"/>
      <c r="AE710" s="92"/>
      <c r="AF710" s="92"/>
      <c r="AG710" s="92"/>
      <c r="AH710" s="92"/>
      <c r="AI710" s="92"/>
      <c r="AJ710" s="92"/>
      <c r="AK710" s="92"/>
      <c r="AL710" s="92"/>
      <c r="AM710" s="92"/>
      <c r="AN710" s="92"/>
      <c r="AO710" s="92"/>
      <c r="AP710" s="92"/>
      <c r="AQ710" s="92"/>
      <c r="AR710" s="92"/>
      <c r="AS710" s="92"/>
      <c r="AT710" s="92"/>
      <c r="AU710" s="92"/>
      <c r="AV710" s="92"/>
      <c r="AW710" s="92"/>
      <c r="AX710" s="92"/>
      <c r="AY710" s="92"/>
      <c r="AZ710" s="92"/>
      <c r="BA710" s="92"/>
      <c r="BB710" s="92"/>
      <c r="BC710" s="92"/>
      <c r="BD710" s="92"/>
      <c r="BE710" s="92"/>
      <c r="BF710" s="92"/>
      <c r="BG710" s="92"/>
      <c r="BH710" s="92"/>
      <c r="BI710" s="92"/>
    </row>
    <row r="711" ht="9.75" customHeight="1">
      <c r="A711" s="92"/>
      <c r="B711" s="92"/>
      <c r="C711" s="92"/>
      <c r="D711" s="92"/>
      <c r="E711" s="92"/>
      <c r="F711" s="92"/>
      <c r="G711" s="92"/>
      <c r="H711" s="92"/>
      <c r="I711" s="92"/>
      <c r="J711" s="92"/>
      <c r="K711" s="92"/>
      <c r="L711" s="92"/>
      <c r="M711" s="92"/>
      <c r="N711" s="92"/>
      <c r="O711" s="92"/>
      <c r="P711" s="92"/>
      <c r="Q711" s="92"/>
      <c r="R711" s="92"/>
      <c r="S711" s="92"/>
      <c r="T711" s="92"/>
      <c r="U711" s="92"/>
      <c r="V711" s="92"/>
      <c r="W711" s="92"/>
      <c r="X711" s="92"/>
      <c r="Y711" s="92"/>
      <c r="Z711" s="92"/>
      <c r="AA711" s="92"/>
      <c r="AB711" s="92"/>
      <c r="AC711" s="92"/>
      <c r="AD711" s="92"/>
      <c r="AE711" s="92"/>
      <c r="AF711" s="92"/>
      <c r="AG711" s="92"/>
      <c r="AH711" s="92"/>
      <c r="AI711" s="92"/>
      <c r="AJ711" s="92"/>
      <c r="AK711" s="92"/>
      <c r="AL711" s="92"/>
      <c r="AM711" s="92"/>
      <c r="AN711" s="92"/>
      <c r="AO711" s="92"/>
      <c r="AP711" s="92"/>
      <c r="AQ711" s="92"/>
      <c r="AR711" s="92"/>
      <c r="AS711" s="92"/>
      <c r="AT711" s="92"/>
      <c r="AU711" s="92"/>
      <c r="AV711" s="92"/>
      <c r="AW711" s="92"/>
      <c r="AX711" s="92"/>
      <c r="AY711" s="92"/>
      <c r="AZ711" s="92"/>
      <c r="BA711" s="92"/>
      <c r="BB711" s="92"/>
      <c r="BC711" s="92"/>
      <c r="BD711" s="92"/>
      <c r="BE711" s="92"/>
      <c r="BF711" s="92"/>
      <c r="BG711" s="92"/>
      <c r="BH711" s="92"/>
      <c r="BI711" s="92"/>
    </row>
    <row r="712" ht="9.75" customHeight="1">
      <c r="A712" s="92"/>
      <c r="B712" s="92"/>
      <c r="C712" s="92"/>
      <c r="D712" s="92"/>
      <c r="E712" s="92"/>
      <c r="F712" s="92"/>
      <c r="G712" s="92"/>
      <c r="H712" s="92"/>
      <c r="I712" s="92"/>
      <c r="J712" s="92"/>
      <c r="K712" s="92"/>
      <c r="L712" s="92"/>
      <c r="M712" s="92"/>
      <c r="N712" s="92"/>
      <c r="O712" s="92"/>
      <c r="P712" s="92"/>
      <c r="Q712" s="92"/>
      <c r="R712" s="92"/>
      <c r="S712" s="92"/>
      <c r="T712" s="92"/>
      <c r="U712" s="92"/>
      <c r="V712" s="92"/>
      <c r="W712" s="92"/>
      <c r="X712" s="92"/>
      <c r="Y712" s="92"/>
      <c r="Z712" s="92"/>
      <c r="AA712" s="92"/>
      <c r="AB712" s="92"/>
      <c r="AC712" s="92"/>
      <c r="AD712" s="92"/>
      <c r="AE712" s="92"/>
      <c r="AF712" s="92"/>
      <c r="AG712" s="92"/>
      <c r="AH712" s="92"/>
      <c r="AI712" s="92"/>
      <c r="AJ712" s="92"/>
      <c r="AK712" s="92"/>
      <c r="AL712" s="92"/>
      <c r="AM712" s="92"/>
      <c r="AN712" s="92"/>
      <c r="AO712" s="92"/>
      <c r="AP712" s="92"/>
      <c r="AQ712" s="92"/>
      <c r="AR712" s="92"/>
      <c r="AS712" s="92"/>
      <c r="AT712" s="92"/>
      <c r="AU712" s="92"/>
      <c r="AV712" s="92"/>
      <c r="AW712" s="92"/>
      <c r="AX712" s="92"/>
      <c r="AY712" s="92"/>
      <c r="AZ712" s="92"/>
      <c r="BA712" s="92"/>
      <c r="BB712" s="92"/>
      <c r="BC712" s="92"/>
      <c r="BD712" s="92"/>
      <c r="BE712" s="92"/>
      <c r="BF712" s="92"/>
      <c r="BG712" s="92"/>
      <c r="BH712" s="92"/>
      <c r="BI712" s="92"/>
    </row>
    <row r="713" ht="9.75" customHeight="1">
      <c r="A713" s="92"/>
      <c r="B713" s="92"/>
      <c r="C713" s="92"/>
      <c r="D713" s="92"/>
      <c r="E713" s="92"/>
      <c r="F713" s="92"/>
      <c r="G713" s="92"/>
      <c r="H713" s="92"/>
      <c r="I713" s="92"/>
      <c r="J713" s="92"/>
      <c r="K713" s="92"/>
      <c r="L713" s="92"/>
      <c r="M713" s="92"/>
      <c r="N713" s="92"/>
      <c r="O713" s="92"/>
      <c r="P713" s="92"/>
      <c r="Q713" s="92"/>
      <c r="R713" s="92"/>
      <c r="S713" s="92"/>
      <c r="T713" s="92"/>
      <c r="U713" s="92"/>
      <c r="V713" s="92"/>
      <c r="W713" s="92"/>
      <c r="X713" s="92"/>
      <c r="Y713" s="92"/>
      <c r="Z713" s="92"/>
      <c r="AA713" s="92"/>
      <c r="AB713" s="92"/>
      <c r="AC713" s="92"/>
      <c r="AD713" s="92"/>
      <c r="AE713" s="92"/>
      <c r="AF713" s="92"/>
      <c r="AG713" s="92"/>
      <c r="AH713" s="92"/>
      <c r="AI713" s="92"/>
      <c r="AJ713" s="92"/>
      <c r="AK713" s="92"/>
      <c r="AL713" s="92"/>
      <c r="AM713" s="92"/>
      <c r="AN713" s="92"/>
      <c r="AO713" s="92"/>
      <c r="AP713" s="92"/>
      <c r="AQ713" s="92"/>
      <c r="AR713" s="92"/>
      <c r="AS713" s="92"/>
      <c r="AT713" s="92"/>
      <c r="AU713" s="92"/>
      <c r="AV713" s="92"/>
      <c r="AW713" s="92"/>
      <c r="AX713" s="92"/>
      <c r="AY713" s="92"/>
      <c r="AZ713" s="92"/>
      <c r="BA713" s="92"/>
      <c r="BB713" s="92"/>
      <c r="BC713" s="92"/>
      <c r="BD713" s="92"/>
      <c r="BE713" s="92"/>
      <c r="BF713" s="92"/>
      <c r="BG713" s="92"/>
      <c r="BH713" s="92"/>
      <c r="BI713" s="92"/>
    </row>
    <row r="714" ht="9.75" customHeight="1">
      <c r="A714" s="92"/>
      <c r="B714" s="92"/>
      <c r="C714" s="92"/>
      <c r="D714" s="92"/>
      <c r="E714" s="92"/>
      <c r="F714" s="92"/>
      <c r="G714" s="92"/>
      <c r="H714" s="92"/>
      <c r="I714" s="92"/>
      <c r="J714" s="92"/>
      <c r="K714" s="92"/>
      <c r="L714" s="92"/>
      <c r="M714" s="92"/>
      <c r="N714" s="92"/>
      <c r="O714" s="92"/>
      <c r="P714" s="92"/>
      <c r="Q714" s="92"/>
      <c r="R714" s="92"/>
      <c r="S714" s="92"/>
      <c r="T714" s="92"/>
      <c r="U714" s="92"/>
      <c r="V714" s="92"/>
      <c r="W714" s="92"/>
      <c r="X714" s="92"/>
      <c r="Y714" s="92"/>
      <c r="Z714" s="92"/>
      <c r="AA714" s="92"/>
      <c r="AB714" s="92"/>
      <c r="AC714" s="92"/>
      <c r="AD714" s="92"/>
      <c r="AE714" s="92"/>
      <c r="AF714" s="92"/>
      <c r="AG714" s="92"/>
      <c r="AH714" s="92"/>
      <c r="AI714" s="92"/>
      <c r="AJ714" s="92"/>
      <c r="AK714" s="92"/>
      <c r="AL714" s="92"/>
      <c r="AM714" s="92"/>
      <c r="AN714" s="92"/>
      <c r="AO714" s="92"/>
      <c r="AP714" s="92"/>
      <c r="AQ714" s="92"/>
      <c r="AR714" s="92"/>
      <c r="AS714" s="92"/>
      <c r="AT714" s="92"/>
      <c r="AU714" s="92"/>
      <c r="AV714" s="92"/>
      <c r="AW714" s="92"/>
      <c r="AX714" s="92"/>
      <c r="AY714" s="92"/>
      <c r="AZ714" s="92"/>
      <c r="BA714" s="92"/>
      <c r="BB714" s="92"/>
      <c r="BC714" s="92"/>
      <c r="BD714" s="92"/>
      <c r="BE714" s="92"/>
      <c r="BF714" s="92"/>
      <c r="BG714" s="92"/>
      <c r="BH714" s="92"/>
      <c r="BI714" s="92"/>
    </row>
    <row r="715" ht="9.75" customHeight="1">
      <c r="A715" s="92"/>
      <c r="B715" s="92"/>
      <c r="C715" s="92"/>
      <c r="D715" s="92"/>
      <c r="E715" s="92"/>
      <c r="F715" s="92"/>
      <c r="G715" s="92"/>
      <c r="H715" s="92"/>
      <c r="I715" s="92"/>
      <c r="J715" s="92"/>
      <c r="K715" s="92"/>
      <c r="L715" s="92"/>
      <c r="M715" s="92"/>
      <c r="N715" s="92"/>
      <c r="O715" s="92"/>
      <c r="P715" s="92"/>
      <c r="Q715" s="92"/>
      <c r="R715" s="92"/>
      <c r="S715" s="92"/>
      <c r="T715" s="92"/>
      <c r="U715" s="92"/>
      <c r="V715" s="92"/>
      <c r="W715" s="92"/>
      <c r="X715" s="92"/>
      <c r="Y715" s="92"/>
      <c r="Z715" s="92"/>
      <c r="AA715" s="92"/>
      <c r="AB715" s="92"/>
      <c r="AC715" s="92"/>
      <c r="AD715" s="92"/>
      <c r="AE715" s="92"/>
      <c r="AF715" s="92"/>
      <c r="AG715" s="92"/>
      <c r="AH715" s="92"/>
      <c r="AI715" s="92"/>
      <c r="AJ715" s="92"/>
      <c r="AK715" s="92"/>
      <c r="AL715" s="92"/>
      <c r="AM715" s="92"/>
      <c r="AN715" s="92"/>
      <c r="AO715" s="92"/>
      <c r="AP715" s="92"/>
      <c r="AQ715" s="92"/>
      <c r="AR715" s="92"/>
      <c r="AS715" s="92"/>
      <c r="AT715" s="92"/>
      <c r="AU715" s="92"/>
      <c r="AV715" s="92"/>
      <c r="AW715" s="92"/>
      <c r="AX715" s="92"/>
      <c r="AY715" s="92"/>
      <c r="AZ715" s="92"/>
      <c r="BA715" s="92"/>
      <c r="BB715" s="92"/>
      <c r="BC715" s="92"/>
      <c r="BD715" s="92"/>
      <c r="BE715" s="92"/>
      <c r="BF715" s="92"/>
      <c r="BG715" s="92"/>
      <c r="BH715" s="92"/>
      <c r="BI715" s="92"/>
    </row>
    <row r="716" ht="9.75" customHeight="1">
      <c r="A716" s="92"/>
      <c r="B716" s="92"/>
      <c r="C716" s="92"/>
      <c r="D716" s="92"/>
      <c r="E716" s="92"/>
      <c r="F716" s="92"/>
      <c r="G716" s="92"/>
      <c r="H716" s="92"/>
      <c r="I716" s="92"/>
      <c r="J716" s="92"/>
      <c r="K716" s="92"/>
      <c r="L716" s="92"/>
      <c r="M716" s="92"/>
      <c r="N716" s="92"/>
      <c r="O716" s="92"/>
      <c r="P716" s="92"/>
      <c r="Q716" s="92"/>
      <c r="R716" s="92"/>
      <c r="S716" s="92"/>
      <c r="T716" s="92"/>
      <c r="U716" s="92"/>
      <c r="V716" s="92"/>
      <c r="W716" s="92"/>
      <c r="X716" s="92"/>
      <c r="Y716" s="92"/>
      <c r="Z716" s="92"/>
      <c r="AA716" s="92"/>
      <c r="AB716" s="92"/>
      <c r="AC716" s="92"/>
      <c r="AD716" s="92"/>
      <c r="AE716" s="92"/>
      <c r="AF716" s="92"/>
      <c r="AG716" s="92"/>
      <c r="AH716" s="92"/>
      <c r="AI716" s="92"/>
      <c r="AJ716" s="92"/>
      <c r="AK716" s="92"/>
      <c r="AL716" s="92"/>
      <c r="AM716" s="92"/>
      <c r="AN716" s="92"/>
      <c r="AO716" s="92"/>
      <c r="AP716" s="92"/>
      <c r="AQ716" s="92"/>
      <c r="AR716" s="92"/>
      <c r="AS716" s="92"/>
      <c r="AT716" s="92"/>
      <c r="AU716" s="92"/>
      <c r="AV716" s="92"/>
      <c r="AW716" s="92"/>
      <c r="AX716" s="92"/>
      <c r="AY716" s="92"/>
      <c r="AZ716" s="92"/>
      <c r="BA716" s="92"/>
      <c r="BB716" s="92"/>
      <c r="BC716" s="92"/>
      <c r="BD716" s="92"/>
      <c r="BE716" s="92"/>
      <c r="BF716" s="92"/>
      <c r="BG716" s="92"/>
      <c r="BH716" s="92"/>
      <c r="BI716" s="92"/>
    </row>
    <row r="717" ht="9.75" customHeight="1">
      <c r="A717" s="92"/>
      <c r="B717" s="92"/>
      <c r="C717" s="92"/>
      <c r="D717" s="92"/>
      <c r="E717" s="92"/>
      <c r="F717" s="92"/>
      <c r="G717" s="92"/>
      <c r="H717" s="92"/>
      <c r="I717" s="92"/>
      <c r="J717" s="92"/>
      <c r="K717" s="92"/>
      <c r="L717" s="92"/>
      <c r="M717" s="92"/>
      <c r="N717" s="92"/>
      <c r="O717" s="92"/>
      <c r="P717" s="92"/>
      <c r="Q717" s="92"/>
      <c r="R717" s="92"/>
      <c r="S717" s="92"/>
      <c r="T717" s="92"/>
      <c r="U717" s="92"/>
      <c r="V717" s="92"/>
      <c r="W717" s="92"/>
      <c r="X717" s="92"/>
      <c r="Y717" s="92"/>
      <c r="Z717" s="92"/>
      <c r="AA717" s="92"/>
      <c r="AB717" s="92"/>
      <c r="AC717" s="92"/>
      <c r="AD717" s="92"/>
      <c r="AE717" s="92"/>
      <c r="AF717" s="92"/>
      <c r="AG717" s="92"/>
      <c r="AH717" s="92"/>
      <c r="AI717" s="92"/>
      <c r="AJ717" s="92"/>
      <c r="AK717" s="92"/>
      <c r="AL717" s="92"/>
      <c r="AM717" s="92"/>
      <c r="AN717" s="92"/>
      <c r="AO717" s="92"/>
      <c r="AP717" s="92"/>
      <c r="AQ717" s="92"/>
      <c r="AR717" s="92"/>
      <c r="AS717" s="92"/>
      <c r="AT717" s="92"/>
      <c r="AU717" s="92"/>
      <c r="AV717" s="92"/>
      <c r="AW717" s="92"/>
      <c r="AX717" s="92"/>
      <c r="AY717" s="92"/>
      <c r="AZ717" s="92"/>
      <c r="BA717" s="92"/>
      <c r="BB717" s="92"/>
      <c r="BC717" s="92"/>
      <c r="BD717" s="92"/>
      <c r="BE717" s="92"/>
      <c r="BF717" s="92"/>
      <c r="BG717" s="92"/>
      <c r="BH717" s="92"/>
      <c r="BI717" s="92"/>
    </row>
    <row r="718" ht="9.75" customHeight="1">
      <c r="A718" s="92"/>
      <c r="B718" s="92"/>
      <c r="C718" s="92"/>
      <c r="D718" s="92"/>
      <c r="E718" s="92"/>
      <c r="F718" s="92"/>
      <c r="G718" s="92"/>
      <c r="H718" s="92"/>
      <c r="I718" s="92"/>
      <c r="J718" s="92"/>
      <c r="K718" s="92"/>
      <c r="L718" s="92"/>
      <c r="M718" s="92"/>
      <c r="N718" s="92"/>
      <c r="O718" s="92"/>
      <c r="P718" s="92"/>
      <c r="Q718" s="92"/>
      <c r="R718" s="92"/>
      <c r="S718" s="92"/>
      <c r="T718" s="92"/>
      <c r="U718" s="92"/>
      <c r="V718" s="92"/>
      <c r="W718" s="92"/>
      <c r="X718" s="92"/>
      <c r="Y718" s="92"/>
      <c r="Z718" s="92"/>
      <c r="AA718" s="92"/>
      <c r="AB718" s="92"/>
      <c r="AC718" s="92"/>
      <c r="AD718" s="92"/>
      <c r="AE718" s="92"/>
      <c r="AF718" s="92"/>
      <c r="AG718" s="92"/>
      <c r="AH718" s="92"/>
      <c r="AI718" s="92"/>
      <c r="AJ718" s="92"/>
      <c r="AK718" s="92"/>
      <c r="AL718" s="92"/>
      <c r="AM718" s="92"/>
      <c r="AN718" s="92"/>
      <c r="AO718" s="92"/>
      <c r="AP718" s="92"/>
      <c r="AQ718" s="92"/>
      <c r="AR718" s="92"/>
      <c r="AS718" s="92"/>
      <c r="AT718" s="92"/>
      <c r="AU718" s="92"/>
      <c r="AV718" s="92"/>
      <c r="AW718" s="92"/>
      <c r="AX718" s="92"/>
      <c r="AY718" s="92"/>
      <c r="AZ718" s="92"/>
      <c r="BA718" s="92"/>
      <c r="BB718" s="92"/>
      <c r="BC718" s="92"/>
      <c r="BD718" s="92"/>
      <c r="BE718" s="92"/>
      <c r="BF718" s="92"/>
      <c r="BG718" s="92"/>
      <c r="BH718" s="92"/>
      <c r="BI718" s="92"/>
    </row>
    <row r="719" ht="9.75" customHeight="1">
      <c r="A719" s="92"/>
      <c r="B719" s="92"/>
      <c r="C719" s="92"/>
      <c r="D719" s="92"/>
      <c r="E719" s="92"/>
      <c r="F719" s="92"/>
      <c r="G719" s="92"/>
      <c r="H719" s="92"/>
      <c r="I719" s="92"/>
      <c r="J719" s="92"/>
      <c r="K719" s="92"/>
      <c r="L719" s="92"/>
      <c r="M719" s="92"/>
      <c r="N719" s="92"/>
      <c r="O719" s="92"/>
      <c r="P719" s="92"/>
      <c r="Q719" s="92"/>
      <c r="R719" s="92"/>
      <c r="S719" s="92"/>
      <c r="T719" s="92"/>
      <c r="U719" s="92"/>
      <c r="V719" s="92"/>
      <c r="W719" s="92"/>
      <c r="X719" s="92"/>
      <c r="Y719" s="92"/>
      <c r="Z719" s="92"/>
      <c r="AA719" s="92"/>
      <c r="AB719" s="92"/>
      <c r="AC719" s="92"/>
      <c r="AD719" s="92"/>
      <c r="AE719" s="92"/>
      <c r="AF719" s="92"/>
      <c r="AG719" s="92"/>
      <c r="AH719" s="92"/>
      <c r="AI719" s="92"/>
      <c r="AJ719" s="92"/>
      <c r="AK719" s="92"/>
      <c r="AL719" s="92"/>
      <c r="AM719" s="92"/>
      <c r="AN719" s="92"/>
      <c r="AO719" s="92"/>
      <c r="AP719" s="92"/>
      <c r="AQ719" s="92"/>
      <c r="AR719" s="92"/>
      <c r="AS719" s="92"/>
      <c r="AT719" s="92"/>
      <c r="AU719" s="92"/>
      <c r="AV719" s="92"/>
      <c r="AW719" s="92"/>
      <c r="AX719" s="92"/>
      <c r="AY719" s="92"/>
      <c r="AZ719" s="92"/>
      <c r="BA719" s="92"/>
      <c r="BB719" s="92"/>
      <c r="BC719" s="92"/>
      <c r="BD719" s="92"/>
      <c r="BE719" s="92"/>
      <c r="BF719" s="92"/>
      <c r="BG719" s="92"/>
      <c r="BH719" s="92"/>
      <c r="BI719" s="92"/>
    </row>
    <row r="720" ht="9.75" customHeight="1">
      <c r="A720" s="92"/>
      <c r="B720" s="92"/>
      <c r="C720" s="92"/>
      <c r="D720" s="92"/>
      <c r="E720" s="92"/>
      <c r="F720" s="92"/>
      <c r="G720" s="92"/>
      <c r="H720" s="92"/>
      <c r="I720" s="92"/>
      <c r="J720" s="92"/>
      <c r="K720" s="92"/>
      <c r="L720" s="92"/>
      <c r="M720" s="92"/>
      <c r="N720" s="92"/>
      <c r="O720" s="92"/>
      <c r="P720" s="92"/>
      <c r="Q720" s="92"/>
      <c r="R720" s="92"/>
      <c r="S720" s="92"/>
      <c r="T720" s="92"/>
      <c r="U720" s="92"/>
      <c r="V720" s="92"/>
      <c r="W720" s="92"/>
      <c r="X720" s="92"/>
      <c r="Y720" s="92"/>
      <c r="Z720" s="92"/>
      <c r="AA720" s="92"/>
      <c r="AB720" s="92"/>
      <c r="AC720" s="92"/>
      <c r="AD720" s="92"/>
      <c r="AE720" s="92"/>
      <c r="AF720" s="92"/>
      <c r="AG720" s="92"/>
      <c r="AH720" s="92"/>
      <c r="AI720" s="92"/>
      <c r="AJ720" s="92"/>
      <c r="AK720" s="92"/>
      <c r="AL720" s="92"/>
      <c r="AM720" s="92"/>
      <c r="AN720" s="92"/>
      <c r="AO720" s="92"/>
      <c r="AP720" s="92"/>
      <c r="AQ720" s="92"/>
      <c r="AR720" s="92"/>
      <c r="AS720" s="92"/>
      <c r="AT720" s="92"/>
      <c r="AU720" s="92"/>
      <c r="AV720" s="92"/>
      <c r="AW720" s="92"/>
      <c r="AX720" s="92"/>
      <c r="AY720" s="92"/>
      <c r="AZ720" s="92"/>
      <c r="BA720" s="92"/>
      <c r="BB720" s="92"/>
      <c r="BC720" s="92"/>
      <c r="BD720" s="92"/>
      <c r="BE720" s="92"/>
      <c r="BF720" s="92"/>
      <c r="BG720" s="92"/>
      <c r="BH720" s="92"/>
      <c r="BI720" s="92"/>
    </row>
    <row r="721" ht="9.75" customHeight="1">
      <c r="A721" s="92"/>
      <c r="B721" s="92"/>
      <c r="C721" s="92"/>
      <c r="D721" s="92"/>
      <c r="E721" s="92"/>
      <c r="F721" s="92"/>
      <c r="G721" s="92"/>
      <c r="H721" s="92"/>
      <c r="I721" s="92"/>
      <c r="J721" s="92"/>
      <c r="K721" s="92"/>
      <c r="L721" s="92"/>
      <c r="M721" s="92"/>
      <c r="N721" s="92"/>
      <c r="O721" s="92"/>
      <c r="P721" s="92"/>
      <c r="Q721" s="92"/>
      <c r="R721" s="92"/>
      <c r="S721" s="92"/>
      <c r="T721" s="92"/>
      <c r="U721" s="92"/>
      <c r="V721" s="92"/>
      <c r="W721" s="92"/>
      <c r="X721" s="92"/>
      <c r="Y721" s="92"/>
      <c r="Z721" s="92"/>
      <c r="AA721" s="92"/>
      <c r="AB721" s="92"/>
      <c r="AC721" s="92"/>
      <c r="AD721" s="92"/>
      <c r="AE721" s="92"/>
      <c r="AF721" s="92"/>
      <c r="AG721" s="92"/>
      <c r="AH721" s="92"/>
      <c r="AI721" s="92"/>
      <c r="AJ721" s="92"/>
      <c r="AK721" s="92"/>
      <c r="AL721" s="92"/>
      <c r="AM721" s="92"/>
      <c r="AN721" s="92"/>
      <c r="AO721" s="92"/>
      <c r="AP721" s="92"/>
      <c r="AQ721" s="92"/>
      <c r="AR721" s="92"/>
      <c r="AS721" s="92"/>
      <c r="AT721" s="92"/>
      <c r="AU721" s="92"/>
      <c r="AV721" s="92"/>
      <c r="AW721" s="92"/>
      <c r="AX721" s="92"/>
      <c r="AY721" s="92"/>
      <c r="AZ721" s="92"/>
      <c r="BA721" s="92"/>
      <c r="BB721" s="92"/>
      <c r="BC721" s="92"/>
      <c r="BD721" s="92"/>
      <c r="BE721" s="92"/>
      <c r="BF721" s="92"/>
      <c r="BG721" s="92"/>
      <c r="BH721" s="92"/>
      <c r="BI721" s="92"/>
    </row>
    <row r="722" ht="9.75" customHeight="1">
      <c r="A722" s="92"/>
      <c r="B722" s="92"/>
      <c r="C722" s="92"/>
      <c r="D722" s="92"/>
      <c r="E722" s="92"/>
      <c r="F722" s="92"/>
      <c r="G722" s="92"/>
      <c r="H722" s="92"/>
      <c r="I722" s="92"/>
      <c r="J722" s="92"/>
      <c r="K722" s="92"/>
      <c r="L722" s="92"/>
      <c r="M722" s="92"/>
      <c r="N722" s="92"/>
      <c r="O722" s="92"/>
      <c r="P722" s="92"/>
      <c r="Q722" s="92"/>
      <c r="R722" s="92"/>
      <c r="S722" s="92"/>
      <c r="T722" s="92"/>
      <c r="U722" s="92"/>
      <c r="V722" s="92"/>
      <c r="W722" s="92"/>
      <c r="X722" s="92"/>
      <c r="Y722" s="92"/>
      <c r="Z722" s="92"/>
      <c r="AA722" s="92"/>
      <c r="AB722" s="92"/>
      <c r="AC722" s="92"/>
      <c r="AD722" s="92"/>
      <c r="AE722" s="92"/>
      <c r="AF722" s="92"/>
      <c r="AG722" s="92"/>
      <c r="AH722" s="92"/>
      <c r="AI722" s="92"/>
      <c r="AJ722" s="92"/>
      <c r="AK722" s="92"/>
      <c r="AL722" s="92"/>
      <c r="AM722" s="92"/>
      <c r="AN722" s="92"/>
      <c r="AO722" s="92"/>
      <c r="AP722" s="92"/>
      <c r="AQ722" s="92"/>
      <c r="AR722" s="92"/>
      <c r="AS722" s="92"/>
      <c r="AT722" s="92"/>
      <c r="AU722" s="92"/>
      <c r="AV722" s="92"/>
      <c r="AW722" s="92"/>
      <c r="AX722" s="92"/>
      <c r="AY722" s="92"/>
      <c r="AZ722" s="92"/>
      <c r="BA722" s="92"/>
      <c r="BB722" s="92"/>
      <c r="BC722" s="92"/>
      <c r="BD722" s="92"/>
      <c r="BE722" s="92"/>
      <c r="BF722" s="92"/>
      <c r="BG722" s="92"/>
      <c r="BH722" s="92"/>
      <c r="BI722" s="92"/>
    </row>
    <row r="723" ht="9.75" customHeight="1">
      <c r="A723" s="92"/>
      <c r="B723" s="92"/>
      <c r="C723" s="92"/>
      <c r="D723" s="92"/>
      <c r="E723" s="92"/>
      <c r="F723" s="92"/>
      <c r="G723" s="92"/>
      <c r="H723" s="92"/>
      <c r="I723" s="92"/>
      <c r="J723" s="92"/>
      <c r="K723" s="92"/>
      <c r="L723" s="92"/>
      <c r="M723" s="92"/>
      <c r="N723" s="92"/>
      <c r="O723" s="92"/>
      <c r="P723" s="92"/>
      <c r="Q723" s="92"/>
      <c r="R723" s="92"/>
      <c r="S723" s="92"/>
      <c r="T723" s="92"/>
      <c r="U723" s="92"/>
      <c r="V723" s="92"/>
      <c r="W723" s="92"/>
      <c r="X723" s="92"/>
      <c r="Y723" s="92"/>
      <c r="Z723" s="92"/>
      <c r="AA723" s="92"/>
      <c r="AB723" s="92"/>
      <c r="AC723" s="92"/>
      <c r="AD723" s="92"/>
      <c r="AE723" s="92"/>
      <c r="AF723" s="92"/>
      <c r="AG723" s="92"/>
      <c r="AH723" s="92"/>
      <c r="AI723" s="92"/>
      <c r="AJ723" s="92"/>
      <c r="AK723" s="92"/>
      <c r="AL723" s="92"/>
      <c r="AM723" s="92"/>
      <c r="AN723" s="92"/>
      <c r="AO723" s="92"/>
      <c r="AP723" s="92"/>
      <c r="AQ723" s="92"/>
      <c r="AR723" s="92"/>
      <c r="AS723" s="92"/>
      <c r="AT723" s="92"/>
      <c r="AU723" s="92"/>
      <c r="AV723" s="92"/>
      <c r="AW723" s="92"/>
      <c r="AX723" s="92"/>
      <c r="AY723" s="92"/>
      <c r="AZ723" s="92"/>
      <c r="BA723" s="92"/>
      <c r="BB723" s="92"/>
      <c r="BC723" s="92"/>
      <c r="BD723" s="92"/>
      <c r="BE723" s="92"/>
      <c r="BF723" s="92"/>
      <c r="BG723" s="92"/>
      <c r="BH723" s="92"/>
      <c r="BI723" s="92"/>
    </row>
    <row r="724" ht="9.75" customHeight="1">
      <c r="A724" s="92"/>
      <c r="B724" s="92"/>
      <c r="C724" s="92"/>
      <c r="D724" s="92"/>
      <c r="E724" s="92"/>
      <c r="F724" s="92"/>
      <c r="G724" s="92"/>
      <c r="H724" s="92"/>
      <c r="I724" s="92"/>
      <c r="J724" s="92"/>
      <c r="K724" s="92"/>
      <c r="L724" s="92"/>
      <c r="M724" s="92"/>
      <c r="N724" s="92"/>
      <c r="O724" s="92"/>
      <c r="P724" s="92"/>
      <c r="Q724" s="92"/>
      <c r="R724" s="92"/>
      <c r="S724" s="92"/>
      <c r="T724" s="92"/>
      <c r="U724" s="92"/>
      <c r="V724" s="92"/>
      <c r="W724" s="92"/>
      <c r="X724" s="92"/>
      <c r="Y724" s="92"/>
      <c r="Z724" s="92"/>
      <c r="AA724" s="92"/>
      <c r="AB724" s="92"/>
      <c r="AC724" s="92"/>
      <c r="AD724" s="92"/>
      <c r="AE724" s="92"/>
      <c r="AF724" s="92"/>
      <c r="AG724" s="92"/>
      <c r="AH724" s="92"/>
      <c r="AI724" s="92"/>
      <c r="AJ724" s="92"/>
      <c r="AK724" s="92"/>
      <c r="AL724" s="92"/>
      <c r="AM724" s="92"/>
      <c r="AN724" s="92"/>
      <c r="AO724" s="92"/>
      <c r="AP724" s="92"/>
      <c r="AQ724" s="92"/>
      <c r="AR724" s="92"/>
      <c r="AS724" s="92"/>
      <c r="AT724" s="92"/>
      <c r="AU724" s="92"/>
      <c r="AV724" s="92"/>
      <c r="AW724" s="92"/>
      <c r="AX724" s="92"/>
      <c r="AY724" s="92"/>
      <c r="AZ724" s="92"/>
      <c r="BA724" s="92"/>
      <c r="BB724" s="92"/>
      <c r="BC724" s="92"/>
      <c r="BD724" s="92"/>
      <c r="BE724" s="92"/>
      <c r="BF724" s="92"/>
      <c r="BG724" s="92"/>
      <c r="BH724" s="92"/>
      <c r="BI724" s="92"/>
    </row>
    <row r="725" ht="9.75" customHeight="1">
      <c r="A725" s="92"/>
      <c r="B725" s="92"/>
      <c r="C725" s="92"/>
      <c r="D725" s="92"/>
      <c r="E725" s="92"/>
      <c r="F725" s="92"/>
      <c r="G725" s="92"/>
      <c r="H725" s="92"/>
      <c r="I725" s="92"/>
      <c r="J725" s="92"/>
      <c r="K725" s="92"/>
      <c r="L725" s="92"/>
      <c r="M725" s="92"/>
      <c r="N725" s="92"/>
      <c r="O725" s="92"/>
      <c r="P725" s="92"/>
      <c r="Q725" s="92"/>
      <c r="R725" s="92"/>
      <c r="S725" s="92"/>
      <c r="T725" s="92"/>
      <c r="U725" s="92"/>
      <c r="V725" s="92"/>
      <c r="W725" s="92"/>
      <c r="X725" s="92"/>
      <c r="Y725" s="92"/>
      <c r="Z725" s="92"/>
      <c r="AA725" s="92"/>
      <c r="AB725" s="92"/>
      <c r="AC725" s="92"/>
      <c r="AD725" s="92"/>
      <c r="AE725" s="92"/>
      <c r="AF725" s="92"/>
      <c r="AG725" s="92"/>
      <c r="AH725" s="92"/>
      <c r="AI725" s="92"/>
      <c r="AJ725" s="92"/>
      <c r="AK725" s="92"/>
      <c r="AL725" s="92"/>
      <c r="AM725" s="92"/>
      <c r="AN725" s="92"/>
      <c r="AO725" s="92"/>
      <c r="AP725" s="92"/>
      <c r="AQ725" s="92"/>
      <c r="AR725" s="92"/>
      <c r="AS725" s="92"/>
      <c r="AT725" s="92"/>
      <c r="AU725" s="92"/>
      <c r="AV725" s="92"/>
      <c r="AW725" s="92"/>
      <c r="AX725" s="92"/>
      <c r="AY725" s="92"/>
      <c r="AZ725" s="92"/>
      <c r="BA725" s="92"/>
      <c r="BB725" s="92"/>
      <c r="BC725" s="92"/>
      <c r="BD725" s="92"/>
      <c r="BE725" s="92"/>
      <c r="BF725" s="92"/>
      <c r="BG725" s="92"/>
      <c r="BH725" s="92"/>
      <c r="BI725" s="92"/>
    </row>
    <row r="726" ht="9.75" customHeight="1">
      <c r="A726" s="92"/>
      <c r="B726" s="92"/>
      <c r="C726" s="92"/>
      <c r="D726" s="92"/>
      <c r="E726" s="92"/>
      <c r="F726" s="92"/>
      <c r="G726" s="92"/>
      <c r="H726" s="92"/>
      <c r="I726" s="92"/>
      <c r="J726" s="92"/>
      <c r="K726" s="92"/>
      <c r="L726" s="92"/>
      <c r="M726" s="92"/>
      <c r="N726" s="92"/>
      <c r="O726" s="92"/>
      <c r="P726" s="92"/>
      <c r="Q726" s="92"/>
      <c r="R726" s="92"/>
      <c r="S726" s="92"/>
      <c r="T726" s="92"/>
      <c r="U726" s="92"/>
      <c r="V726" s="92"/>
      <c r="W726" s="92"/>
      <c r="X726" s="92"/>
      <c r="Y726" s="92"/>
      <c r="Z726" s="92"/>
      <c r="AA726" s="92"/>
      <c r="AB726" s="92"/>
      <c r="AC726" s="92"/>
      <c r="AD726" s="92"/>
      <c r="AE726" s="92"/>
      <c r="AF726" s="92"/>
      <c r="AG726" s="92"/>
      <c r="AH726" s="92"/>
      <c r="AI726" s="92"/>
      <c r="AJ726" s="92"/>
      <c r="AK726" s="92"/>
      <c r="AL726" s="92"/>
      <c r="AM726" s="92"/>
      <c r="AN726" s="92"/>
      <c r="AO726" s="92"/>
      <c r="AP726" s="92"/>
      <c r="AQ726" s="92"/>
      <c r="AR726" s="92"/>
      <c r="AS726" s="92"/>
      <c r="AT726" s="92"/>
      <c r="AU726" s="92"/>
      <c r="AV726" s="92"/>
      <c r="AW726" s="92"/>
      <c r="AX726" s="92"/>
      <c r="AY726" s="92"/>
      <c r="AZ726" s="92"/>
      <c r="BA726" s="92"/>
      <c r="BB726" s="92"/>
      <c r="BC726" s="92"/>
      <c r="BD726" s="92"/>
      <c r="BE726" s="92"/>
      <c r="BF726" s="92"/>
      <c r="BG726" s="92"/>
      <c r="BH726" s="92"/>
      <c r="BI726" s="92"/>
    </row>
    <row r="727" ht="9.75" customHeight="1">
      <c r="A727" s="92"/>
      <c r="B727" s="92"/>
      <c r="C727" s="92"/>
      <c r="D727" s="92"/>
      <c r="E727" s="92"/>
      <c r="F727" s="92"/>
      <c r="G727" s="92"/>
      <c r="H727" s="92"/>
      <c r="I727" s="92"/>
      <c r="J727" s="92"/>
      <c r="K727" s="92"/>
      <c r="L727" s="92"/>
      <c r="M727" s="92"/>
      <c r="N727" s="92"/>
      <c r="O727" s="92"/>
      <c r="P727" s="92"/>
      <c r="Q727" s="92"/>
      <c r="R727" s="92"/>
      <c r="S727" s="92"/>
      <c r="T727" s="92"/>
      <c r="U727" s="92"/>
      <c r="V727" s="92"/>
      <c r="W727" s="92"/>
      <c r="X727" s="92"/>
      <c r="Y727" s="92"/>
      <c r="Z727" s="92"/>
      <c r="AA727" s="92"/>
      <c r="AB727" s="92"/>
      <c r="AC727" s="92"/>
      <c r="AD727" s="92"/>
      <c r="AE727" s="92"/>
      <c r="AF727" s="92"/>
      <c r="AG727" s="92"/>
      <c r="AH727" s="92"/>
      <c r="AI727" s="92"/>
      <c r="AJ727" s="92"/>
      <c r="AK727" s="92"/>
      <c r="AL727" s="92"/>
      <c r="AM727" s="92"/>
      <c r="AN727" s="92"/>
      <c r="AO727" s="92"/>
      <c r="AP727" s="92"/>
      <c r="AQ727" s="92"/>
      <c r="AR727" s="92"/>
      <c r="AS727" s="92"/>
      <c r="AT727" s="92"/>
      <c r="AU727" s="92"/>
      <c r="AV727" s="92"/>
      <c r="AW727" s="92"/>
      <c r="AX727" s="92"/>
      <c r="AY727" s="92"/>
      <c r="AZ727" s="92"/>
      <c r="BA727" s="92"/>
      <c r="BB727" s="92"/>
      <c r="BC727" s="92"/>
      <c r="BD727" s="92"/>
      <c r="BE727" s="92"/>
      <c r="BF727" s="92"/>
      <c r="BG727" s="92"/>
      <c r="BH727" s="92"/>
      <c r="BI727" s="92"/>
    </row>
    <row r="728" ht="9.75" customHeight="1">
      <c r="A728" s="92"/>
      <c r="B728" s="92"/>
      <c r="C728" s="92"/>
      <c r="D728" s="92"/>
      <c r="E728" s="92"/>
      <c r="F728" s="92"/>
      <c r="G728" s="92"/>
      <c r="H728" s="92"/>
      <c r="I728" s="92"/>
      <c r="J728" s="92"/>
      <c r="K728" s="92"/>
      <c r="L728" s="92"/>
      <c r="M728" s="92"/>
      <c r="N728" s="92"/>
      <c r="O728" s="92"/>
      <c r="P728" s="92"/>
      <c r="Q728" s="92"/>
      <c r="R728" s="92"/>
      <c r="S728" s="92"/>
      <c r="T728" s="92"/>
      <c r="U728" s="92"/>
      <c r="V728" s="92"/>
      <c r="W728" s="92"/>
      <c r="X728" s="92"/>
      <c r="Y728" s="92"/>
      <c r="Z728" s="92"/>
      <c r="AA728" s="92"/>
      <c r="AB728" s="92"/>
      <c r="AC728" s="92"/>
      <c r="AD728" s="92"/>
      <c r="AE728" s="92"/>
      <c r="AF728" s="92"/>
      <c r="AG728" s="92"/>
      <c r="AH728" s="92"/>
      <c r="AI728" s="92"/>
      <c r="AJ728" s="92"/>
      <c r="AK728" s="92"/>
      <c r="AL728" s="92"/>
      <c r="AM728" s="92"/>
      <c r="AN728" s="92"/>
      <c r="AO728" s="92"/>
      <c r="AP728" s="92"/>
      <c r="AQ728" s="92"/>
      <c r="AR728" s="92"/>
      <c r="AS728" s="92"/>
      <c r="AT728" s="92"/>
      <c r="AU728" s="92"/>
      <c r="AV728" s="92"/>
      <c r="AW728" s="92"/>
      <c r="AX728" s="92"/>
      <c r="AY728" s="92"/>
      <c r="AZ728" s="92"/>
      <c r="BA728" s="92"/>
      <c r="BB728" s="92"/>
      <c r="BC728" s="92"/>
      <c r="BD728" s="92"/>
      <c r="BE728" s="92"/>
      <c r="BF728" s="92"/>
      <c r="BG728" s="92"/>
      <c r="BH728" s="92"/>
      <c r="BI728" s="92"/>
    </row>
    <row r="729" ht="9.75" customHeight="1">
      <c r="A729" s="92"/>
      <c r="B729" s="92"/>
      <c r="C729" s="92"/>
      <c r="D729" s="92"/>
      <c r="E729" s="92"/>
      <c r="F729" s="92"/>
      <c r="G729" s="92"/>
      <c r="H729" s="92"/>
      <c r="I729" s="92"/>
      <c r="J729" s="92"/>
      <c r="K729" s="92"/>
      <c r="L729" s="92"/>
      <c r="M729" s="92"/>
      <c r="N729" s="92"/>
      <c r="O729" s="92"/>
      <c r="P729" s="92"/>
      <c r="Q729" s="92"/>
      <c r="R729" s="92"/>
      <c r="S729" s="92"/>
      <c r="T729" s="92"/>
      <c r="U729" s="92"/>
      <c r="V729" s="92"/>
      <c r="W729" s="92"/>
      <c r="X729" s="92"/>
      <c r="Y729" s="92"/>
      <c r="Z729" s="92"/>
      <c r="AA729" s="92"/>
      <c r="AB729" s="92"/>
      <c r="AC729" s="92"/>
      <c r="AD729" s="92"/>
      <c r="AE729" s="92"/>
      <c r="AF729" s="92"/>
      <c r="AG729" s="92"/>
      <c r="AH729" s="92"/>
      <c r="AI729" s="92"/>
      <c r="AJ729" s="92"/>
      <c r="AK729" s="92"/>
      <c r="AL729" s="92"/>
      <c r="AM729" s="92"/>
      <c r="AN729" s="92"/>
      <c r="AO729" s="92"/>
      <c r="AP729" s="92"/>
      <c r="AQ729" s="92"/>
      <c r="AR729" s="92"/>
      <c r="AS729" s="92"/>
      <c r="AT729" s="92"/>
      <c r="AU729" s="92"/>
      <c r="AV729" s="92"/>
      <c r="AW729" s="92"/>
      <c r="AX729" s="92"/>
      <c r="AY729" s="92"/>
      <c r="AZ729" s="92"/>
      <c r="BA729" s="92"/>
      <c r="BB729" s="92"/>
      <c r="BC729" s="92"/>
      <c r="BD729" s="92"/>
      <c r="BE729" s="92"/>
      <c r="BF729" s="92"/>
      <c r="BG729" s="92"/>
      <c r="BH729" s="92"/>
      <c r="BI729" s="92"/>
    </row>
    <row r="730" ht="9.75" customHeight="1">
      <c r="A730" s="92"/>
      <c r="B730" s="92"/>
      <c r="C730" s="92"/>
      <c r="D730" s="92"/>
      <c r="E730" s="92"/>
      <c r="F730" s="92"/>
      <c r="G730" s="92"/>
      <c r="H730" s="92"/>
      <c r="I730" s="92"/>
      <c r="J730" s="92"/>
      <c r="K730" s="92"/>
      <c r="L730" s="92"/>
      <c r="M730" s="92"/>
      <c r="N730" s="92"/>
      <c r="O730" s="92"/>
      <c r="P730" s="92"/>
      <c r="Q730" s="92"/>
      <c r="R730" s="92"/>
      <c r="S730" s="92"/>
      <c r="T730" s="92"/>
      <c r="U730" s="92"/>
      <c r="V730" s="92"/>
      <c r="W730" s="92"/>
      <c r="X730" s="92"/>
      <c r="Y730" s="92"/>
      <c r="Z730" s="92"/>
      <c r="AA730" s="92"/>
      <c r="AB730" s="92"/>
      <c r="AC730" s="92"/>
      <c r="AD730" s="92"/>
      <c r="AE730" s="92"/>
      <c r="AF730" s="92"/>
      <c r="AG730" s="92"/>
      <c r="AH730" s="92"/>
      <c r="AI730" s="92"/>
      <c r="AJ730" s="92"/>
      <c r="AK730" s="92"/>
      <c r="AL730" s="92"/>
      <c r="AM730" s="92"/>
      <c r="AN730" s="92"/>
      <c r="AO730" s="92"/>
      <c r="AP730" s="92"/>
      <c r="AQ730" s="92"/>
      <c r="AR730" s="92"/>
      <c r="AS730" s="92"/>
      <c r="AT730" s="92"/>
      <c r="AU730" s="92"/>
      <c r="AV730" s="92"/>
      <c r="AW730" s="92"/>
      <c r="AX730" s="92"/>
      <c r="AY730" s="92"/>
      <c r="AZ730" s="92"/>
      <c r="BA730" s="92"/>
      <c r="BB730" s="92"/>
      <c r="BC730" s="92"/>
      <c r="BD730" s="92"/>
      <c r="BE730" s="92"/>
      <c r="BF730" s="92"/>
      <c r="BG730" s="92"/>
      <c r="BH730" s="92"/>
      <c r="BI730" s="92"/>
    </row>
    <row r="731" ht="9.75" customHeight="1">
      <c r="A731" s="92"/>
      <c r="B731" s="92"/>
      <c r="C731" s="92"/>
      <c r="D731" s="92"/>
      <c r="E731" s="92"/>
      <c r="F731" s="92"/>
      <c r="G731" s="92"/>
      <c r="H731" s="92"/>
      <c r="I731" s="92"/>
      <c r="J731" s="92"/>
      <c r="K731" s="92"/>
      <c r="L731" s="92"/>
      <c r="M731" s="92"/>
      <c r="N731" s="92"/>
      <c r="O731" s="92"/>
      <c r="P731" s="92"/>
      <c r="Q731" s="92"/>
      <c r="R731" s="92"/>
      <c r="S731" s="92"/>
      <c r="T731" s="92"/>
      <c r="U731" s="92"/>
      <c r="V731" s="92"/>
      <c r="W731" s="92"/>
      <c r="X731" s="92"/>
      <c r="Y731" s="92"/>
      <c r="Z731" s="92"/>
      <c r="AA731" s="92"/>
      <c r="AB731" s="92"/>
      <c r="AC731" s="92"/>
      <c r="AD731" s="92"/>
      <c r="AE731" s="92"/>
      <c r="AF731" s="92"/>
      <c r="AG731" s="92"/>
      <c r="AH731" s="92"/>
      <c r="AI731" s="92"/>
      <c r="AJ731" s="92"/>
      <c r="AK731" s="92"/>
      <c r="AL731" s="92"/>
      <c r="AM731" s="92"/>
      <c r="AN731" s="92"/>
      <c r="AO731" s="92"/>
      <c r="AP731" s="92"/>
      <c r="AQ731" s="92"/>
      <c r="AR731" s="92"/>
      <c r="AS731" s="92"/>
      <c r="AT731" s="92"/>
      <c r="AU731" s="92"/>
      <c r="AV731" s="92"/>
      <c r="AW731" s="92"/>
      <c r="AX731" s="92"/>
      <c r="AY731" s="92"/>
      <c r="AZ731" s="92"/>
      <c r="BA731" s="92"/>
      <c r="BB731" s="92"/>
      <c r="BC731" s="92"/>
      <c r="BD731" s="92"/>
      <c r="BE731" s="92"/>
      <c r="BF731" s="92"/>
      <c r="BG731" s="92"/>
      <c r="BH731" s="92"/>
      <c r="BI731" s="92"/>
    </row>
    <row r="732" ht="9.75" customHeight="1">
      <c r="A732" s="92"/>
      <c r="B732" s="92"/>
      <c r="C732" s="92"/>
      <c r="D732" s="92"/>
      <c r="E732" s="92"/>
      <c r="F732" s="92"/>
      <c r="G732" s="92"/>
      <c r="H732" s="92"/>
      <c r="I732" s="92"/>
      <c r="J732" s="92"/>
      <c r="K732" s="92"/>
      <c r="L732" s="92"/>
      <c r="M732" s="92"/>
      <c r="N732" s="92"/>
      <c r="O732" s="92"/>
      <c r="P732" s="92"/>
      <c r="Q732" s="92"/>
      <c r="R732" s="92"/>
      <c r="S732" s="92"/>
      <c r="T732" s="92"/>
      <c r="U732" s="92"/>
      <c r="V732" s="92"/>
      <c r="W732" s="92"/>
      <c r="X732" s="92"/>
      <c r="Y732" s="92"/>
      <c r="Z732" s="92"/>
      <c r="AA732" s="92"/>
      <c r="AB732" s="92"/>
      <c r="AC732" s="92"/>
      <c r="AD732" s="92"/>
      <c r="AE732" s="92"/>
      <c r="AF732" s="92"/>
      <c r="AG732" s="92"/>
      <c r="AH732" s="92"/>
      <c r="AI732" s="92"/>
      <c r="AJ732" s="92"/>
      <c r="AK732" s="92"/>
      <c r="AL732" s="92"/>
      <c r="AM732" s="92"/>
      <c r="AN732" s="92"/>
      <c r="AO732" s="92"/>
      <c r="AP732" s="92"/>
      <c r="AQ732" s="92"/>
      <c r="AR732" s="92"/>
      <c r="AS732" s="92"/>
      <c r="AT732" s="92"/>
      <c r="AU732" s="92"/>
      <c r="AV732" s="92"/>
      <c r="AW732" s="92"/>
      <c r="AX732" s="92"/>
      <c r="AY732" s="92"/>
      <c r="AZ732" s="92"/>
      <c r="BA732" s="92"/>
      <c r="BB732" s="92"/>
      <c r="BC732" s="92"/>
      <c r="BD732" s="92"/>
      <c r="BE732" s="92"/>
      <c r="BF732" s="92"/>
      <c r="BG732" s="92"/>
      <c r="BH732" s="92"/>
      <c r="BI732" s="92"/>
    </row>
    <row r="733" ht="9.75" customHeight="1">
      <c r="A733" s="92"/>
      <c r="B733" s="92"/>
      <c r="C733" s="92"/>
      <c r="D733" s="92"/>
      <c r="E733" s="92"/>
      <c r="F733" s="92"/>
      <c r="G733" s="92"/>
      <c r="H733" s="92"/>
      <c r="I733" s="92"/>
      <c r="J733" s="92"/>
      <c r="K733" s="92"/>
      <c r="L733" s="92"/>
      <c r="M733" s="92"/>
      <c r="N733" s="92"/>
      <c r="O733" s="92"/>
      <c r="P733" s="92"/>
      <c r="Q733" s="92"/>
      <c r="R733" s="92"/>
      <c r="S733" s="92"/>
      <c r="T733" s="92"/>
      <c r="U733" s="92"/>
      <c r="V733" s="92"/>
      <c r="W733" s="92"/>
      <c r="X733" s="92"/>
      <c r="Y733" s="92"/>
      <c r="Z733" s="92"/>
      <c r="AA733" s="92"/>
      <c r="AB733" s="92"/>
      <c r="AC733" s="92"/>
      <c r="AD733" s="92"/>
      <c r="AE733" s="92"/>
      <c r="AF733" s="92"/>
      <c r="AG733" s="92"/>
      <c r="AH733" s="92"/>
      <c r="AI733" s="92"/>
      <c r="AJ733" s="92"/>
      <c r="AK733" s="92"/>
      <c r="AL733" s="92"/>
      <c r="AM733" s="92"/>
      <c r="AN733" s="92"/>
      <c r="AO733" s="92"/>
      <c r="AP733" s="92"/>
      <c r="AQ733" s="92"/>
      <c r="AR733" s="92"/>
      <c r="AS733" s="92"/>
      <c r="AT733" s="92"/>
      <c r="AU733" s="92"/>
      <c r="AV733" s="92"/>
      <c r="AW733" s="92"/>
      <c r="AX733" s="92"/>
      <c r="AY733" s="92"/>
      <c r="AZ733" s="92"/>
      <c r="BA733" s="92"/>
      <c r="BB733" s="92"/>
      <c r="BC733" s="92"/>
      <c r="BD733" s="92"/>
      <c r="BE733" s="92"/>
      <c r="BF733" s="92"/>
      <c r="BG733" s="92"/>
      <c r="BH733" s="92"/>
      <c r="BI733" s="92"/>
    </row>
    <row r="734" ht="9.75" customHeight="1">
      <c r="A734" s="92"/>
      <c r="B734" s="92"/>
      <c r="C734" s="92"/>
      <c r="D734" s="92"/>
      <c r="E734" s="92"/>
      <c r="F734" s="92"/>
      <c r="G734" s="92"/>
      <c r="H734" s="92"/>
      <c r="I734" s="92"/>
      <c r="J734" s="92"/>
      <c r="K734" s="92"/>
      <c r="L734" s="92"/>
      <c r="M734" s="92"/>
      <c r="N734" s="92"/>
      <c r="O734" s="92"/>
      <c r="P734" s="92"/>
      <c r="Q734" s="92"/>
      <c r="R734" s="92"/>
      <c r="S734" s="92"/>
      <c r="T734" s="92"/>
      <c r="U734" s="92"/>
      <c r="V734" s="92"/>
      <c r="W734" s="92"/>
      <c r="X734" s="92"/>
      <c r="Y734" s="92"/>
      <c r="Z734" s="92"/>
      <c r="AA734" s="92"/>
      <c r="AB734" s="92"/>
      <c r="AC734" s="92"/>
      <c r="AD734" s="92"/>
      <c r="AE734" s="92"/>
      <c r="AF734" s="92"/>
      <c r="AG734" s="92"/>
      <c r="AH734" s="92"/>
      <c r="AI734" s="92"/>
      <c r="AJ734" s="92"/>
      <c r="AK734" s="92"/>
      <c r="AL734" s="92"/>
      <c r="AM734" s="92"/>
      <c r="AN734" s="92"/>
      <c r="AO734" s="92"/>
      <c r="AP734" s="92"/>
      <c r="AQ734" s="92"/>
      <c r="AR734" s="92"/>
      <c r="AS734" s="92"/>
      <c r="AT734" s="92"/>
      <c r="AU734" s="92"/>
      <c r="AV734" s="92"/>
      <c r="AW734" s="92"/>
      <c r="AX734" s="92"/>
      <c r="AY734" s="92"/>
      <c r="AZ734" s="92"/>
      <c r="BA734" s="92"/>
      <c r="BB734" s="92"/>
      <c r="BC734" s="92"/>
      <c r="BD734" s="92"/>
      <c r="BE734" s="92"/>
      <c r="BF734" s="92"/>
      <c r="BG734" s="92"/>
      <c r="BH734" s="92"/>
      <c r="BI734" s="92"/>
    </row>
    <row r="735" ht="9.75" customHeight="1">
      <c r="A735" s="92"/>
      <c r="B735" s="92"/>
      <c r="C735" s="92"/>
      <c r="D735" s="92"/>
      <c r="E735" s="92"/>
      <c r="F735" s="92"/>
      <c r="G735" s="92"/>
      <c r="H735" s="92"/>
      <c r="I735" s="92"/>
      <c r="J735" s="92"/>
      <c r="K735" s="92"/>
      <c r="L735" s="92"/>
      <c r="M735" s="92"/>
      <c r="N735" s="92"/>
      <c r="O735" s="92"/>
      <c r="P735" s="92"/>
      <c r="Q735" s="92"/>
      <c r="R735" s="92"/>
      <c r="S735" s="92"/>
      <c r="T735" s="92"/>
      <c r="U735" s="92"/>
      <c r="V735" s="92"/>
      <c r="W735" s="92"/>
      <c r="X735" s="92"/>
      <c r="Y735" s="92"/>
      <c r="Z735" s="92"/>
      <c r="AA735" s="92"/>
      <c r="AB735" s="92"/>
      <c r="AC735" s="92"/>
      <c r="AD735" s="92"/>
      <c r="AE735" s="92"/>
      <c r="AF735" s="92"/>
      <c r="AG735" s="92"/>
      <c r="AH735" s="92"/>
      <c r="AI735" s="92"/>
      <c r="AJ735" s="92"/>
      <c r="AK735" s="92"/>
      <c r="AL735" s="92"/>
      <c r="AM735" s="92"/>
      <c r="AN735" s="92"/>
      <c r="AO735" s="92"/>
      <c r="AP735" s="92"/>
      <c r="AQ735" s="92"/>
      <c r="AR735" s="92"/>
      <c r="AS735" s="92"/>
      <c r="AT735" s="92"/>
      <c r="AU735" s="92"/>
      <c r="AV735" s="92"/>
      <c r="AW735" s="92"/>
      <c r="AX735" s="92"/>
      <c r="AY735" s="92"/>
      <c r="AZ735" s="92"/>
      <c r="BA735" s="92"/>
      <c r="BB735" s="92"/>
      <c r="BC735" s="92"/>
      <c r="BD735" s="92"/>
      <c r="BE735" s="92"/>
      <c r="BF735" s="92"/>
      <c r="BG735" s="92"/>
      <c r="BH735" s="92"/>
      <c r="BI735" s="92"/>
    </row>
    <row r="736" ht="9.75" customHeight="1">
      <c r="A736" s="92"/>
      <c r="B736" s="92"/>
      <c r="C736" s="92"/>
      <c r="D736" s="92"/>
      <c r="E736" s="92"/>
      <c r="F736" s="92"/>
      <c r="G736" s="92"/>
      <c r="H736" s="92"/>
      <c r="I736" s="92"/>
      <c r="J736" s="92"/>
      <c r="K736" s="92"/>
      <c r="L736" s="92"/>
      <c r="M736" s="92"/>
      <c r="N736" s="92"/>
      <c r="O736" s="92"/>
      <c r="P736" s="92"/>
      <c r="Q736" s="92"/>
      <c r="R736" s="92"/>
      <c r="S736" s="92"/>
      <c r="T736" s="92"/>
      <c r="U736" s="92"/>
      <c r="V736" s="92"/>
      <c r="W736" s="92"/>
      <c r="X736" s="92"/>
      <c r="Y736" s="92"/>
      <c r="Z736" s="92"/>
      <c r="AA736" s="92"/>
      <c r="AB736" s="92"/>
      <c r="AC736" s="92"/>
      <c r="AD736" s="92"/>
      <c r="AE736" s="92"/>
      <c r="AF736" s="92"/>
      <c r="AG736" s="92"/>
      <c r="AH736" s="92"/>
      <c r="AI736" s="92"/>
      <c r="AJ736" s="92"/>
      <c r="AK736" s="92"/>
      <c r="AL736" s="92"/>
      <c r="AM736" s="92"/>
      <c r="AN736" s="92"/>
      <c r="AO736" s="92"/>
      <c r="AP736" s="92"/>
      <c r="AQ736" s="92"/>
      <c r="AR736" s="92"/>
      <c r="AS736" s="92"/>
      <c r="AT736" s="92"/>
      <c r="AU736" s="92"/>
      <c r="AV736" s="92"/>
      <c r="AW736" s="92"/>
      <c r="AX736" s="92"/>
      <c r="AY736" s="92"/>
      <c r="AZ736" s="92"/>
      <c r="BA736" s="92"/>
      <c r="BB736" s="92"/>
      <c r="BC736" s="92"/>
      <c r="BD736" s="92"/>
      <c r="BE736" s="92"/>
      <c r="BF736" s="92"/>
      <c r="BG736" s="92"/>
      <c r="BH736" s="92"/>
      <c r="BI736" s="92"/>
    </row>
    <row r="737" ht="9.75" customHeight="1">
      <c r="A737" s="92"/>
      <c r="B737" s="92"/>
      <c r="C737" s="92"/>
      <c r="D737" s="92"/>
      <c r="E737" s="92"/>
      <c r="F737" s="92"/>
      <c r="G737" s="92"/>
      <c r="H737" s="92"/>
      <c r="I737" s="92"/>
      <c r="J737" s="92"/>
      <c r="K737" s="92"/>
      <c r="L737" s="92"/>
      <c r="M737" s="92"/>
      <c r="N737" s="92"/>
      <c r="O737" s="92"/>
      <c r="P737" s="92"/>
      <c r="Q737" s="92"/>
      <c r="R737" s="92"/>
      <c r="S737" s="92"/>
      <c r="T737" s="92"/>
      <c r="U737" s="92"/>
      <c r="V737" s="92"/>
      <c r="W737" s="92"/>
      <c r="X737" s="92"/>
      <c r="Y737" s="92"/>
      <c r="Z737" s="92"/>
      <c r="AA737" s="92"/>
      <c r="AB737" s="92"/>
      <c r="AC737" s="92"/>
      <c r="AD737" s="92"/>
      <c r="AE737" s="92"/>
      <c r="AF737" s="92"/>
      <c r="AG737" s="92"/>
      <c r="AH737" s="92"/>
      <c r="AI737" s="92"/>
      <c r="AJ737" s="92"/>
      <c r="AK737" s="92"/>
      <c r="AL737" s="92"/>
      <c r="AM737" s="92"/>
      <c r="AN737" s="92"/>
      <c r="AO737" s="92"/>
      <c r="AP737" s="92"/>
      <c r="AQ737" s="92"/>
      <c r="AR737" s="92"/>
      <c r="AS737" s="92"/>
      <c r="AT737" s="92"/>
      <c r="AU737" s="92"/>
      <c r="AV737" s="92"/>
      <c r="AW737" s="92"/>
      <c r="AX737" s="92"/>
      <c r="AY737" s="92"/>
      <c r="AZ737" s="92"/>
      <c r="BA737" s="92"/>
      <c r="BB737" s="92"/>
      <c r="BC737" s="92"/>
      <c r="BD737" s="92"/>
      <c r="BE737" s="92"/>
      <c r="BF737" s="92"/>
      <c r="BG737" s="92"/>
      <c r="BH737" s="92"/>
      <c r="BI737" s="92"/>
    </row>
    <row r="738" ht="9.75" customHeight="1">
      <c r="A738" s="92"/>
      <c r="B738" s="92"/>
      <c r="C738" s="92"/>
      <c r="D738" s="92"/>
      <c r="E738" s="92"/>
      <c r="F738" s="92"/>
      <c r="G738" s="92"/>
      <c r="H738" s="92"/>
      <c r="I738" s="92"/>
      <c r="J738" s="92"/>
      <c r="K738" s="92"/>
      <c r="L738" s="92"/>
      <c r="M738" s="92"/>
      <c r="N738" s="92"/>
      <c r="O738" s="92"/>
      <c r="P738" s="92"/>
      <c r="Q738" s="92"/>
      <c r="R738" s="92"/>
      <c r="S738" s="92"/>
      <c r="T738" s="92"/>
      <c r="U738" s="92"/>
      <c r="V738" s="92"/>
      <c r="W738" s="92"/>
      <c r="X738" s="92"/>
      <c r="Y738" s="92"/>
      <c r="Z738" s="92"/>
      <c r="AA738" s="92"/>
      <c r="AB738" s="92"/>
      <c r="AC738" s="92"/>
      <c r="AD738" s="92"/>
      <c r="AE738" s="92"/>
      <c r="AF738" s="92"/>
      <c r="AG738" s="92"/>
      <c r="AH738" s="92"/>
      <c r="AI738" s="92"/>
      <c r="AJ738" s="92"/>
      <c r="AK738" s="92"/>
      <c r="AL738" s="92"/>
      <c r="AM738" s="92"/>
      <c r="AN738" s="92"/>
      <c r="AO738" s="92"/>
      <c r="AP738" s="92"/>
      <c r="AQ738" s="92"/>
      <c r="AR738" s="92"/>
      <c r="AS738" s="92"/>
      <c r="AT738" s="92"/>
      <c r="AU738" s="92"/>
      <c r="AV738" s="92"/>
      <c r="AW738" s="92"/>
      <c r="AX738" s="92"/>
      <c r="AY738" s="92"/>
      <c r="AZ738" s="92"/>
      <c r="BA738" s="92"/>
      <c r="BB738" s="92"/>
      <c r="BC738" s="92"/>
      <c r="BD738" s="92"/>
      <c r="BE738" s="92"/>
      <c r="BF738" s="92"/>
      <c r="BG738" s="92"/>
      <c r="BH738" s="92"/>
      <c r="BI738" s="92"/>
    </row>
    <row r="739" ht="9.75" customHeight="1">
      <c r="A739" s="92"/>
      <c r="B739" s="92"/>
      <c r="C739" s="92"/>
      <c r="D739" s="92"/>
      <c r="E739" s="92"/>
      <c r="F739" s="92"/>
      <c r="G739" s="92"/>
      <c r="H739" s="92"/>
      <c r="I739" s="92"/>
      <c r="J739" s="92"/>
      <c r="K739" s="92"/>
      <c r="L739" s="92"/>
      <c r="M739" s="92"/>
      <c r="N739" s="92"/>
      <c r="O739" s="92"/>
      <c r="P739" s="92"/>
      <c r="Q739" s="92"/>
      <c r="R739" s="92"/>
      <c r="S739" s="92"/>
      <c r="T739" s="92"/>
      <c r="U739" s="92"/>
      <c r="V739" s="92"/>
      <c r="W739" s="92"/>
      <c r="X739" s="92"/>
      <c r="Y739" s="92"/>
      <c r="Z739" s="92"/>
      <c r="AA739" s="92"/>
      <c r="AB739" s="92"/>
      <c r="AC739" s="92"/>
      <c r="AD739" s="92"/>
      <c r="AE739" s="92"/>
      <c r="AF739" s="92"/>
      <c r="AG739" s="92"/>
      <c r="AH739" s="92"/>
      <c r="AI739" s="92"/>
      <c r="AJ739" s="92"/>
      <c r="AK739" s="92"/>
      <c r="AL739" s="92"/>
      <c r="AM739" s="92"/>
      <c r="AN739" s="92"/>
      <c r="AO739" s="92"/>
      <c r="AP739" s="92"/>
      <c r="AQ739" s="92"/>
      <c r="AR739" s="92"/>
      <c r="AS739" s="92"/>
      <c r="AT739" s="92"/>
      <c r="AU739" s="92"/>
      <c r="AV739" s="92"/>
      <c r="AW739" s="92"/>
      <c r="AX739" s="92"/>
      <c r="AY739" s="92"/>
      <c r="AZ739" s="92"/>
      <c r="BA739" s="92"/>
      <c r="BB739" s="92"/>
      <c r="BC739" s="92"/>
      <c r="BD739" s="92"/>
      <c r="BE739" s="92"/>
      <c r="BF739" s="92"/>
      <c r="BG739" s="92"/>
      <c r="BH739" s="92"/>
      <c r="BI739" s="92"/>
    </row>
    <row r="740" ht="9.75" customHeight="1">
      <c r="A740" s="92"/>
      <c r="B740" s="92"/>
      <c r="C740" s="92"/>
      <c r="D740" s="92"/>
      <c r="E740" s="92"/>
      <c r="F740" s="92"/>
      <c r="G740" s="92"/>
      <c r="H740" s="92"/>
      <c r="I740" s="92"/>
      <c r="J740" s="92"/>
      <c r="K740" s="92"/>
      <c r="L740" s="92"/>
      <c r="M740" s="92"/>
      <c r="N740" s="92"/>
      <c r="O740" s="92"/>
      <c r="P740" s="92"/>
      <c r="Q740" s="92"/>
      <c r="R740" s="92"/>
      <c r="S740" s="92"/>
      <c r="T740" s="92"/>
      <c r="U740" s="92"/>
      <c r="V740" s="92"/>
      <c r="W740" s="92"/>
      <c r="X740" s="92"/>
      <c r="Y740" s="92"/>
      <c r="Z740" s="92"/>
      <c r="AA740" s="92"/>
      <c r="AB740" s="92"/>
      <c r="AC740" s="92"/>
      <c r="AD740" s="92"/>
      <c r="AE740" s="92"/>
      <c r="AF740" s="92"/>
      <c r="AG740" s="92"/>
      <c r="AH740" s="92"/>
      <c r="AI740" s="92"/>
      <c r="AJ740" s="92"/>
      <c r="AK740" s="92"/>
      <c r="AL740" s="92"/>
      <c r="AM740" s="92"/>
      <c r="AN740" s="92"/>
      <c r="AO740" s="92"/>
      <c r="AP740" s="92"/>
      <c r="AQ740" s="92"/>
      <c r="AR740" s="92"/>
      <c r="AS740" s="92"/>
      <c r="AT740" s="92"/>
      <c r="AU740" s="92"/>
      <c r="AV740" s="92"/>
      <c r="AW740" s="92"/>
      <c r="AX740" s="92"/>
      <c r="AY740" s="92"/>
      <c r="AZ740" s="92"/>
      <c r="BA740" s="92"/>
      <c r="BB740" s="92"/>
      <c r="BC740" s="92"/>
      <c r="BD740" s="92"/>
      <c r="BE740" s="92"/>
      <c r="BF740" s="92"/>
      <c r="BG740" s="92"/>
      <c r="BH740" s="92"/>
      <c r="BI740" s="92"/>
    </row>
    <row r="741" ht="9.75" customHeight="1">
      <c r="A741" s="92"/>
      <c r="B741" s="92"/>
      <c r="C741" s="92"/>
      <c r="D741" s="92"/>
      <c r="E741" s="92"/>
      <c r="F741" s="92"/>
      <c r="G741" s="92"/>
      <c r="H741" s="92"/>
      <c r="I741" s="92"/>
      <c r="J741" s="92"/>
      <c r="K741" s="92"/>
      <c r="L741" s="92"/>
      <c r="M741" s="92"/>
      <c r="N741" s="92"/>
      <c r="O741" s="92"/>
      <c r="P741" s="92"/>
      <c r="Q741" s="92"/>
      <c r="R741" s="92"/>
      <c r="S741" s="92"/>
      <c r="T741" s="92"/>
      <c r="U741" s="92"/>
      <c r="V741" s="92"/>
      <c r="W741" s="92"/>
      <c r="X741" s="92"/>
      <c r="Y741" s="92"/>
      <c r="Z741" s="92"/>
      <c r="AA741" s="92"/>
      <c r="AB741" s="92"/>
      <c r="AC741" s="92"/>
      <c r="AD741" s="92"/>
      <c r="AE741" s="92"/>
      <c r="AF741" s="92"/>
      <c r="AG741" s="92"/>
      <c r="AH741" s="92"/>
      <c r="AI741" s="92"/>
      <c r="AJ741" s="92"/>
      <c r="AK741" s="92"/>
      <c r="AL741" s="92"/>
      <c r="AM741" s="92"/>
      <c r="AN741" s="92"/>
      <c r="AO741" s="92"/>
      <c r="AP741" s="92"/>
      <c r="AQ741" s="92"/>
      <c r="AR741" s="92"/>
      <c r="AS741" s="92"/>
      <c r="AT741" s="92"/>
      <c r="AU741" s="92"/>
      <c r="AV741" s="92"/>
      <c r="AW741" s="92"/>
      <c r="AX741" s="92"/>
      <c r="AY741" s="92"/>
      <c r="AZ741" s="92"/>
      <c r="BA741" s="92"/>
      <c r="BB741" s="92"/>
      <c r="BC741" s="92"/>
      <c r="BD741" s="92"/>
      <c r="BE741" s="92"/>
      <c r="BF741" s="92"/>
      <c r="BG741" s="92"/>
      <c r="BH741" s="92"/>
      <c r="BI741" s="92"/>
    </row>
    <row r="742" ht="9.75" customHeight="1">
      <c r="A742" s="92"/>
      <c r="B742" s="92"/>
      <c r="C742" s="92"/>
      <c r="D742" s="92"/>
      <c r="E742" s="92"/>
      <c r="F742" s="92"/>
      <c r="G742" s="92"/>
      <c r="H742" s="92"/>
      <c r="I742" s="92"/>
      <c r="J742" s="92"/>
      <c r="K742" s="92"/>
      <c r="L742" s="92"/>
      <c r="M742" s="92"/>
      <c r="N742" s="92"/>
      <c r="O742" s="92"/>
      <c r="P742" s="92"/>
      <c r="Q742" s="92"/>
      <c r="R742" s="92"/>
      <c r="S742" s="92"/>
      <c r="T742" s="92"/>
      <c r="U742" s="92"/>
      <c r="V742" s="92"/>
      <c r="W742" s="92"/>
      <c r="X742" s="92"/>
      <c r="Y742" s="92"/>
      <c r="Z742" s="92"/>
      <c r="AA742" s="92"/>
      <c r="AB742" s="92"/>
      <c r="AC742" s="92"/>
      <c r="AD742" s="92"/>
      <c r="AE742" s="92"/>
      <c r="AF742" s="92"/>
      <c r="AG742" s="92"/>
      <c r="AH742" s="92"/>
      <c r="AI742" s="92"/>
      <c r="AJ742" s="92"/>
      <c r="AK742" s="92"/>
      <c r="AL742" s="92"/>
      <c r="AM742" s="92"/>
      <c r="AN742" s="92"/>
      <c r="AO742" s="92"/>
      <c r="AP742" s="92"/>
      <c r="AQ742" s="92"/>
      <c r="AR742" s="92"/>
      <c r="AS742" s="92"/>
      <c r="AT742" s="92"/>
      <c r="AU742" s="92"/>
      <c r="AV742" s="92"/>
      <c r="AW742" s="92"/>
      <c r="AX742" s="92"/>
      <c r="AY742" s="92"/>
      <c r="AZ742" s="92"/>
      <c r="BA742" s="92"/>
      <c r="BB742" s="92"/>
      <c r="BC742" s="92"/>
      <c r="BD742" s="92"/>
      <c r="BE742" s="92"/>
      <c r="BF742" s="92"/>
      <c r="BG742" s="92"/>
      <c r="BH742" s="92"/>
      <c r="BI742" s="92"/>
    </row>
    <row r="743" ht="9.75" customHeight="1">
      <c r="A743" s="92"/>
      <c r="B743" s="92"/>
      <c r="C743" s="92"/>
      <c r="D743" s="92"/>
      <c r="E743" s="92"/>
      <c r="F743" s="92"/>
      <c r="G743" s="92"/>
      <c r="H743" s="92"/>
      <c r="I743" s="92"/>
      <c r="J743" s="92"/>
      <c r="K743" s="92"/>
      <c r="L743" s="92"/>
      <c r="M743" s="92"/>
      <c r="N743" s="92"/>
      <c r="O743" s="92"/>
      <c r="P743" s="92"/>
      <c r="Q743" s="92"/>
      <c r="R743" s="92"/>
      <c r="S743" s="92"/>
      <c r="T743" s="92"/>
      <c r="U743" s="92"/>
      <c r="V743" s="92"/>
      <c r="W743" s="92"/>
      <c r="X743" s="92"/>
      <c r="Y743" s="92"/>
      <c r="Z743" s="92"/>
      <c r="AA743" s="92"/>
      <c r="AB743" s="92"/>
      <c r="AC743" s="92"/>
      <c r="AD743" s="92"/>
      <c r="AE743" s="92"/>
      <c r="AF743" s="92"/>
      <c r="AG743" s="92"/>
      <c r="AH743" s="92"/>
      <c r="AI743" s="92"/>
      <c r="AJ743" s="92"/>
      <c r="AK743" s="92"/>
      <c r="AL743" s="92"/>
      <c r="AM743" s="92"/>
      <c r="AN743" s="92"/>
      <c r="AO743" s="92"/>
      <c r="AP743" s="92"/>
      <c r="AQ743" s="92"/>
      <c r="AR743" s="92"/>
      <c r="AS743" s="92"/>
      <c r="AT743" s="92"/>
      <c r="AU743" s="92"/>
      <c r="AV743" s="92"/>
      <c r="AW743" s="92"/>
      <c r="AX743" s="92"/>
      <c r="AY743" s="92"/>
      <c r="AZ743" s="92"/>
      <c r="BA743" s="92"/>
      <c r="BB743" s="92"/>
      <c r="BC743" s="92"/>
      <c r="BD743" s="92"/>
      <c r="BE743" s="92"/>
      <c r="BF743" s="92"/>
      <c r="BG743" s="92"/>
      <c r="BH743" s="92"/>
      <c r="BI743" s="92"/>
    </row>
    <row r="744" ht="9.75" customHeight="1">
      <c r="A744" s="92"/>
      <c r="B744" s="92"/>
      <c r="C744" s="92"/>
      <c r="D744" s="92"/>
      <c r="E744" s="92"/>
      <c r="F744" s="92"/>
      <c r="G744" s="92"/>
      <c r="H744" s="92"/>
      <c r="I744" s="92"/>
      <c r="J744" s="92"/>
      <c r="K744" s="92"/>
      <c r="L744" s="92"/>
      <c r="M744" s="92"/>
      <c r="N744" s="92"/>
      <c r="O744" s="92"/>
      <c r="P744" s="92"/>
      <c r="Q744" s="92"/>
      <c r="R744" s="92"/>
      <c r="S744" s="92"/>
      <c r="T744" s="92"/>
      <c r="U744" s="92"/>
      <c r="V744" s="92"/>
      <c r="W744" s="92"/>
      <c r="X744" s="92"/>
      <c r="Y744" s="92"/>
      <c r="Z744" s="92"/>
      <c r="AA744" s="92"/>
      <c r="AB744" s="92"/>
      <c r="AC744" s="92"/>
      <c r="AD744" s="92"/>
      <c r="AE744" s="92"/>
      <c r="AF744" s="92"/>
      <c r="AG744" s="92"/>
      <c r="AH744" s="92"/>
      <c r="AI744" s="92"/>
      <c r="AJ744" s="92"/>
      <c r="AK744" s="92"/>
      <c r="AL744" s="92"/>
      <c r="AM744" s="92"/>
      <c r="AN744" s="92"/>
      <c r="AO744" s="92"/>
      <c r="AP744" s="92"/>
      <c r="AQ744" s="92"/>
      <c r="AR744" s="92"/>
      <c r="AS744" s="92"/>
      <c r="AT744" s="92"/>
      <c r="AU744" s="92"/>
      <c r="AV744" s="92"/>
      <c r="AW744" s="92"/>
      <c r="AX744" s="92"/>
      <c r="AY744" s="92"/>
      <c r="AZ744" s="92"/>
      <c r="BA744" s="92"/>
      <c r="BB744" s="92"/>
      <c r="BC744" s="92"/>
      <c r="BD744" s="92"/>
      <c r="BE744" s="92"/>
      <c r="BF744" s="92"/>
      <c r="BG744" s="92"/>
      <c r="BH744" s="92"/>
      <c r="BI744" s="92"/>
    </row>
    <row r="745" ht="9.75" customHeight="1">
      <c r="A745" s="92"/>
      <c r="B745" s="92"/>
      <c r="C745" s="92"/>
      <c r="D745" s="92"/>
      <c r="E745" s="92"/>
      <c r="F745" s="92"/>
      <c r="G745" s="92"/>
      <c r="H745" s="92"/>
      <c r="I745" s="92"/>
      <c r="J745" s="92"/>
      <c r="K745" s="92"/>
      <c r="L745" s="92"/>
      <c r="M745" s="92"/>
      <c r="N745" s="92"/>
      <c r="O745" s="92"/>
      <c r="P745" s="92"/>
      <c r="Q745" s="92"/>
      <c r="R745" s="92"/>
      <c r="S745" s="92"/>
      <c r="T745" s="92"/>
      <c r="U745" s="92"/>
      <c r="V745" s="92"/>
      <c r="W745" s="92"/>
      <c r="X745" s="92"/>
      <c r="Y745" s="92"/>
      <c r="Z745" s="92"/>
      <c r="AA745" s="92"/>
      <c r="AB745" s="92"/>
      <c r="AC745" s="92"/>
      <c r="AD745" s="92"/>
      <c r="AE745" s="92"/>
      <c r="AF745" s="92"/>
      <c r="AG745" s="92"/>
      <c r="AH745" s="92"/>
      <c r="AI745" s="92"/>
      <c r="AJ745" s="92"/>
      <c r="AK745" s="92"/>
      <c r="AL745" s="92"/>
      <c r="AM745" s="92"/>
      <c r="AN745" s="92"/>
      <c r="AO745" s="92"/>
      <c r="AP745" s="92"/>
      <c r="AQ745" s="92"/>
      <c r="AR745" s="92"/>
      <c r="AS745" s="92"/>
      <c r="AT745" s="92"/>
      <c r="AU745" s="92"/>
      <c r="AV745" s="92"/>
      <c r="AW745" s="92"/>
      <c r="AX745" s="92"/>
      <c r="AY745" s="92"/>
      <c r="AZ745" s="92"/>
      <c r="BA745" s="92"/>
      <c r="BB745" s="92"/>
      <c r="BC745" s="92"/>
      <c r="BD745" s="92"/>
      <c r="BE745" s="92"/>
      <c r="BF745" s="92"/>
      <c r="BG745" s="92"/>
      <c r="BH745" s="92"/>
      <c r="BI745" s="92"/>
    </row>
    <row r="746" ht="9.75" customHeight="1">
      <c r="A746" s="92"/>
      <c r="B746" s="92"/>
      <c r="C746" s="92"/>
      <c r="D746" s="92"/>
      <c r="E746" s="92"/>
      <c r="F746" s="92"/>
      <c r="G746" s="92"/>
      <c r="H746" s="92"/>
      <c r="I746" s="92"/>
      <c r="J746" s="92"/>
      <c r="K746" s="92"/>
      <c r="L746" s="92"/>
      <c r="M746" s="92"/>
      <c r="N746" s="92"/>
      <c r="O746" s="92"/>
      <c r="P746" s="92"/>
      <c r="Q746" s="92"/>
      <c r="R746" s="92"/>
      <c r="S746" s="92"/>
      <c r="T746" s="92"/>
      <c r="U746" s="92"/>
      <c r="V746" s="92"/>
      <c r="W746" s="92"/>
      <c r="X746" s="92"/>
      <c r="Y746" s="92"/>
      <c r="Z746" s="92"/>
      <c r="AA746" s="92"/>
      <c r="AB746" s="92"/>
      <c r="AC746" s="92"/>
      <c r="AD746" s="92"/>
      <c r="AE746" s="92"/>
      <c r="AF746" s="92"/>
      <c r="AG746" s="92"/>
      <c r="AH746" s="92"/>
      <c r="AI746" s="92"/>
      <c r="AJ746" s="92"/>
      <c r="AK746" s="92"/>
      <c r="AL746" s="92"/>
      <c r="AM746" s="92"/>
      <c r="AN746" s="92"/>
      <c r="AO746" s="92"/>
      <c r="AP746" s="92"/>
      <c r="AQ746" s="92"/>
      <c r="AR746" s="92"/>
      <c r="AS746" s="92"/>
      <c r="AT746" s="92"/>
      <c r="AU746" s="92"/>
      <c r="AV746" s="92"/>
      <c r="AW746" s="92"/>
      <c r="AX746" s="92"/>
      <c r="AY746" s="92"/>
      <c r="AZ746" s="92"/>
      <c r="BA746" s="92"/>
      <c r="BB746" s="92"/>
      <c r="BC746" s="92"/>
      <c r="BD746" s="92"/>
      <c r="BE746" s="92"/>
      <c r="BF746" s="92"/>
      <c r="BG746" s="92"/>
      <c r="BH746" s="92"/>
      <c r="BI746" s="92"/>
    </row>
    <row r="747" ht="9.75" customHeight="1">
      <c r="A747" s="92"/>
      <c r="B747" s="92"/>
      <c r="C747" s="92"/>
      <c r="D747" s="92"/>
      <c r="E747" s="92"/>
      <c r="F747" s="92"/>
      <c r="G747" s="92"/>
      <c r="H747" s="92"/>
      <c r="I747" s="92"/>
      <c r="J747" s="92"/>
      <c r="K747" s="92"/>
      <c r="L747" s="92"/>
      <c r="M747" s="92"/>
      <c r="N747" s="92"/>
      <c r="O747" s="92"/>
      <c r="P747" s="92"/>
      <c r="Q747" s="92"/>
      <c r="R747" s="92"/>
      <c r="S747" s="92"/>
      <c r="T747" s="92"/>
      <c r="U747" s="92"/>
      <c r="V747" s="92"/>
      <c r="W747" s="92"/>
      <c r="X747" s="92"/>
      <c r="Y747" s="92"/>
      <c r="Z747" s="92"/>
      <c r="AA747" s="92"/>
      <c r="AB747" s="92"/>
      <c r="AC747" s="92"/>
      <c r="AD747" s="92"/>
      <c r="AE747" s="92"/>
      <c r="AF747" s="92"/>
      <c r="AG747" s="92"/>
      <c r="AH747" s="92"/>
      <c r="AI747" s="92"/>
      <c r="AJ747" s="92"/>
      <c r="AK747" s="92"/>
      <c r="AL747" s="92"/>
      <c r="AM747" s="92"/>
      <c r="AN747" s="92"/>
      <c r="AO747" s="92"/>
      <c r="AP747" s="92"/>
      <c r="AQ747" s="92"/>
      <c r="AR747" s="92"/>
      <c r="AS747" s="92"/>
      <c r="AT747" s="92"/>
      <c r="AU747" s="92"/>
      <c r="AV747" s="92"/>
      <c r="AW747" s="92"/>
      <c r="AX747" s="92"/>
      <c r="AY747" s="92"/>
      <c r="AZ747" s="92"/>
      <c r="BA747" s="92"/>
      <c r="BB747" s="92"/>
      <c r="BC747" s="92"/>
      <c r="BD747" s="92"/>
      <c r="BE747" s="92"/>
      <c r="BF747" s="92"/>
      <c r="BG747" s="92"/>
      <c r="BH747" s="92"/>
      <c r="BI747" s="92"/>
    </row>
    <row r="748" ht="9.75" customHeight="1">
      <c r="A748" s="92"/>
      <c r="B748" s="92"/>
      <c r="C748" s="92"/>
      <c r="D748" s="92"/>
      <c r="E748" s="92"/>
      <c r="F748" s="92"/>
      <c r="G748" s="92"/>
      <c r="H748" s="92"/>
      <c r="I748" s="92"/>
      <c r="J748" s="92"/>
      <c r="K748" s="92"/>
      <c r="L748" s="92"/>
      <c r="M748" s="92"/>
      <c r="N748" s="92"/>
      <c r="O748" s="92"/>
      <c r="P748" s="92"/>
      <c r="Q748" s="92"/>
      <c r="R748" s="92"/>
      <c r="S748" s="92"/>
      <c r="T748" s="92"/>
      <c r="U748" s="92"/>
      <c r="V748" s="92"/>
      <c r="W748" s="92"/>
      <c r="X748" s="92"/>
      <c r="Y748" s="92"/>
      <c r="Z748" s="92"/>
      <c r="AA748" s="92"/>
      <c r="AB748" s="92"/>
      <c r="AC748" s="92"/>
      <c r="AD748" s="92"/>
      <c r="AE748" s="92"/>
      <c r="AF748" s="92"/>
      <c r="AG748" s="92"/>
      <c r="AH748" s="92"/>
      <c r="AI748" s="92"/>
      <c r="AJ748" s="92"/>
      <c r="AK748" s="92"/>
      <c r="AL748" s="92"/>
      <c r="AM748" s="92"/>
      <c r="AN748" s="92"/>
      <c r="AO748" s="92"/>
      <c r="AP748" s="92"/>
      <c r="AQ748" s="92"/>
      <c r="AR748" s="92"/>
      <c r="AS748" s="92"/>
      <c r="AT748" s="92"/>
      <c r="AU748" s="92"/>
      <c r="AV748" s="92"/>
      <c r="AW748" s="92"/>
      <c r="AX748" s="92"/>
      <c r="AY748" s="92"/>
      <c r="AZ748" s="92"/>
      <c r="BA748" s="92"/>
      <c r="BB748" s="92"/>
      <c r="BC748" s="92"/>
      <c r="BD748" s="92"/>
      <c r="BE748" s="92"/>
      <c r="BF748" s="92"/>
      <c r="BG748" s="92"/>
      <c r="BH748" s="92"/>
      <c r="BI748" s="92"/>
    </row>
    <row r="749" ht="9.75" customHeight="1">
      <c r="A749" s="92"/>
      <c r="B749" s="92"/>
      <c r="C749" s="92"/>
      <c r="D749" s="92"/>
      <c r="E749" s="92"/>
      <c r="F749" s="92"/>
      <c r="G749" s="92"/>
      <c r="H749" s="92"/>
      <c r="I749" s="92"/>
      <c r="J749" s="92"/>
      <c r="K749" s="92"/>
      <c r="L749" s="92"/>
      <c r="M749" s="92"/>
      <c r="N749" s="92"/>
      <c r="O749" s="92"/>
      <c r="P749" s="92"/>
      <c r="Q749" s="92"/>
      <c r="R749" s="92"/>
      <c r="S749" s="92"/>
      <c r="T749" s="92"/>
      <c r="U749" s="92"/>
      <c r="V749" s="92"/>
      <c r="W749" s="92"/>
      <c r="X749" s="92"/>
      <c r="Y749" s="92"/>
      <c r="Z749" s="92"/>
      <c r="AA749" s="92"/>
      <c r="AB749" s="92"/>
      <c r="AC749" s="92"/>
      <c r="AD749" s="92"/>
      <c r="AE749" s="92"/>
      <c r="AF749" s="92"/>
      <c r="AG749" s="92"/>
      <c r="AH749" s="92"/>
      <c r="AI749" s="92"/>
      <c r="AJ749" s="92"/>
      <c r="AK749" s="92"/>
      <c r="AL749" s="92"/>
      <c r="AM749" s="92"/>
      <c r="AN749" s="92"/>
      <c r="AO749" s="92"/>
      <c r="AP749" s="92"/>
      <c r="AQ749" s="92"/>
      <c r="AR749" s="92"/>
      <c r="AS749" s="92"/>
      <c r="AT749" s="92"/>
      <c r="AU749" s="92"/>
      <c r="AV749" s="92"/>
      <c r="AW749" s="92"/>
      <c r="AX749" s="92"/>
      <c r="AY749" s="92"/>
      <c r="AZ749" s="92"/>
      <c r="BA749" s="92"/>
      <c r="BB749" s="92"/>
      <c r="BC749" s="92"/>
      <c r="BD749" s="92"/>
      <c r="BE749" s="92"/>
      <c r="BF749" s="92"/>
      <c r="BG749" s="92"/>
      <c r="BH749" s="92"/>
      <c r="BI749" s="92"/>
    </row>
    <row r="750" ht="9.75" customHeight="1">
      <c r="A750" s="92"/>
      <c r="B750" s="92"/>
      <c r="C750" s="92"/>
      <c r="D750" s="92"/>
      <c r="E750" s="92"/>
      <c r="F750" s="92"/>
      <c r="G750" s="92"/>
      <c r="H750" s="92"/>
      <c r="I750" s="92"/>
      <c r="J750" s="92"/>
      <c r="K750" s="92"/>
      <c r="L750" s="92"/>
      <c r="M750" s="92"/>
      <c r="N750" s="92"/>
      <c r="O750" s="92"/>
      <c r="P750" s="92"/>
      <c r="Q750" s="92"/>
      <c r="R750" s="92"/>
      <c r="S750" s="92"/>
      <c r="T750" s="92"/>
      <c r="U750" s="92"/>
      <c r="V750" s="92"/>
      <c r="W750" s="92"/>
      <c r="X750" s="92"/>
      <c r="Y750" s="92"/>
      <c r="Z750" s="92"/>
      <c r="AA750" s="92"/>
      <c r="AB750" s="92"/>
      <c r="AC750" s="92"/>
      <c r="AD750" s="92"/>
      <c r="AE750" s="92"/>
      <c r="AF750" s="92"/>
      <c r="AG750" s="92"/>
      <c r="AH750" s="92"/>
      <c r="AI750" s="92"/>
      <c r="AJ750" s="92"/>
      <c r="AK750" s="92"/>
      <c r="AL750" s="92"/>
      <c r="AM750" s="92"/>
      <c r="AN750" s="92"/>
      <c r="AO750" s="92"/>
      <c r="AP750" s="92"/>
      <c r="AQ750" s="92"/>
      <c r="AR750" s="92"/>
      <c r="AS750" s="92"/>
      <c r="AT750" s="92"/>
      <c r="AU750" s="92"/>
      <c r="AV750" s="92"/>
      <c r="AW750" s="92"/>
      <c r="AX750" s="92"/>
      <c r="AY750" s="92"/>
      <c r="AZ750" s="92"/>
      <c r="BA750" s="92"/>
      <c r="BB750" s="92"/>
      <c r="BC750" s="92"/>
      <c r="BD750" s="92"/>
      <c r="BE750" s="92"/>
      <c r="BF750" s="92"/>
      <c r="BG750" s="92"/>
      <c r="BH750" s="92"/>
      <c r="BI750" s="92"/>
    </row>
    <row r="751" ht="9.75" customHeight="1">
      <c r="A751" s="92"/>
      <c r="B751" s="92"/>
      <c r="C751" s="92"/>
      <c r="D751" s="92"/>
      <c r="E751" s="92"/>
      <c r="F751" s="92"/>
      <c r="G751" s="92"/>
      <c r="H751" s="92"/>
      <c r="I751" s="92"/>
      <c r="J751" s="92"/>
      <c r="K751" s="92"/>
      <c r="L751" s="92"/>
      <c r="M751" s="92"/>
      <c r="N751" s="92"/>
      <c r="O751" s="92"/>
      <c r="P751" s="92"/>
      <c r="Q751" s="92"/>
      <c r="R751" s="92"/>
      <c r="S751" s="92"/>
      <c r="T751" s="92"/>
      <c r="U751" s="92"/>
      <c r="V751" s="92"/>
      <c r="W751" s="92"/>
      <c r="X751" s="92"/>
      <c r="Y751" s="92"/>
      <c r="Z751" s="92"/>
      <c r="AA751" s="92"/>
      <c r="AB751" s="92"/>
      <c r="AC751" s="92"/>
      <c r="AD751" s="92"/>
      <c r="AE751" s="92"/>
      <c r="AF751" s="92"/>
      <c r="AG751" s="92"/>
      <c r="AH751" s="92"/>
      <c r="AI751" s="92"/>
      <c r="AJ751" s="92"/>
      <c r="AK751" s="92"/>
      <c r="AL751" s="92"/>
      <c r="AM751" s="92"/>
      <c r="AN751" s="92"/>
      <c r="AO751" s="92"/>
      <c r="AP751" s="92"/>
      <c r="AQ751" s="92"/>
      <c r="AR751" s="92"/>
      <c r="AS751" s="92"/>
      <c r="AT751" s="92"/>
      <c r="AU751" s="92"/>
      <c r="AV751" s="92"/>
      <c r="AW751" s="92"/>
      <c r="AX751" s="92"/>
      <c r="AY751" s="92"/>
      <c r="AZ751" s="92"/>
      <c r="BA751" s="92"/>
      <c r="BB751" s="92"/>
      <c r="BC751" s="92"/>
      <c r="BD751" s="92"/>
      <c r="BE751" s="92"/>
      <c r="BF751" s="92"/>
      <c r="BG751" s="92"/>
      <c r="BH751" s="92"/>
      <c r="BI751" s="92"/>
    </row>
    <row r="752" ht="9.75" customHeight="1">
      <c r="A752" s="92"/>
      <c r="B752" s="92"/>
      <c r="C752" s="92"/>
      <c r="D752" s="92"/>
      <c r="E752" s="92"/>
      <c r="F752" s="92"/>
      <c r="G752" s="92"/>
      <c r="H752" s="92"/>
      <c r="I752" s="92"/>
      <c r="J752" s="92"/>
      <c r="K752" s="92"/>
      <c r="L752" s="92"/>
      <c r="M752" s="92"/>
      <c r="N752" s="92"/>
      <c r="O752" s="92"/>
      <c r="P752" s="92"/>
      <c r="Q752" s="92"/>
      <c r="R752" s="92"/>
      <c r="S752" s="92"/>
      <c r="T752" s="92"/>
      <c r="U752" s="92"/>
      <c r="V752" s="92"/>
      <c r="W752" s="92"/>
      <c r="X752" s="92"/>
      <c r="Y752" s="92"/>
      <c r="Z752" s="92"/>
      <c r="AA752" s="92"/>
      <c r="AB752" s="92"/>
      <c r="AC752" s="92"/>
      <c r="AD752" s="92"/>
      <c r="AE752" s="92"/>
      <c r="AF752" s="92"/>
      <c r="AG752" s="92"/>
      <c r="AH752" s="92"/>
      <c r="AI752" s="92"/>
      <c r="AJ752" s="92"/>
      <c r="AK752" s="92"/>
      <c r="AL752" s="92"/>
      <c r="AM752" s="92"/>
      <c r="AN752" s="92"/>
      <c r="AO752" s="92"/>
      <c r="AP752" s="92"/>
      <c r="AQ752" s="92"/>
      <c r="AR752" s="92"/>
      <c r="AS752" s="92"/>
      <c r="AT752" s="92"/>
      <c r="AU752" s="92"/>
      <c r="AV752" s="92"/>
      <c r="AW752" s="92"/>
      <c r="AX752" s="92"/>
      <c r="AY752" s="92"/>
      <c r="AZ752" s="92"/>
      <c r="BA752" s="92"/>
      <c r="BB752" s="92"/>
      <c r="BC752" s="92"/>
      <c r="BD752" s="92"/>
      <c r="BE752" s="92"/>
      <c r="BF752" s="92"/>
      <c r="BG752" s="92"/>
      <c r="BH752" s="92"/>
      <c r="BI752" s="92"/>
    </row>
    <row r="753" ht="9.75" customHeight="1">
      <c r="A753" s="92"/>
      <c r="B753" s="92"/>
      <c r="C753" s="92"/>
      <c r="D753" s="92"/>
      <c r="E753" s="92"/>
      <c r="F753" s="92"/>
      <c r="G753" s="92"/>
      <c r="H753" s="92"/>
      <c r="I753" s="92"/>
      <c r="J753" s="92"/>
      <c r="K753" s="92"/>
      <c r="L753" s="92"/>
      <c r="M753" s="92"/>
      <c r="N753" s="92"/>
      <c r="O753" s="92"/>
      <c r="P753" s="92"/>
      <c r="Q753" s="92"/>
      <c r="R753" s="92"/>
      <c r="S753" s="92"/>
      <c r="T753" s="92"/>
      <c r="U753" s="92"/>
      <c r="V753" s="92"/>
      <c r="W753" s="92"/>
      <c r="X753" s="92"/>
      <c r="Y753" s="92"/>
      <c r="Z753" s="92"/>
      <c r="AA753" s="92"/>
      <c r="AB753" s="92"/>
      <c r="AC753" s="92"/>
      <c r="AD753" s="92"/>
      <c r="AE753" s="92"/>
      <c r="AF753" s="92"/>
      <c r="AG753" s="92"/>
      <c r="AH753" s="92"/>
      <c r="AI753" s="92"/>
      <c r="AJ753" s="92"/>
      <c r="AK753" s="92"/>
      <c r="AL753" s="92"/>
      <c r="AM753" s="92"/>
      <c r="AN753" s="92"/>
      <c r="AO753" s="92"/>
      <c r="AP753" s="92"/>
      <c r="AQ753" s="92"/>
      <c r="AR753" s="92"/>
      <c r="AS753" s="92"/>
      <c r="AT753" s="92"/>
      <c r="AU753" s="92"/>
      <c r="AV753" s="92"/>
      <c r="AW753" s="92"/>
      <c r="AX753" s="92"/>
      <c r="AY753" s="92"/>
      <c r="AZ753" s="92"/>
      <c r="BA753" s="92"/>
      <c r="BB753" s="92"/>
      <c r="BC753" s="92"/>
      <c r="BD753" s="92"/>
      <c r="BE753" s="92"/>
      <c r="BF753" s="92"/>
      <c r="BG753" s="92"/>
      <c r="BH753" s="92"/>
      <c r="BI753" s="92"/>
    </row>
    <row r="754" ht="9.75" customHeight="1">
      <c r="A754" s="92"/>
      <c r="B754" s="92"/>
      <c r="C754" s="92"/>
      <c r="D754" s="92"/>
      <c r="E754" s="92"/>
      <c r="F754" s="92"/>
      <c r="G754" s="92"/>
      <c r="H754" s="92"/>
      <c r="I754" s="92"/>
      <c r="J754" s="92"/>
      <c r="K754" s="92"/>
      <c r="L754" s="92"/>
      <c r="M754" s="92"/>
      <c r="N754" s="92"/>
      <c r="O754" s="92"/>
      <c r="P754" s="92"/>
      <c r="Q754" s="92"/>
      <c r="R754" s="92"/>
      <c r="S754" s="92"/>
      <c r="T754" s="92"/>
      <c r="U754" s="92"/>
      <c r="V754" s="92"/>
      <c r="W754" s="92"/>
      <c r="X754" s="92"/>
      <c r="Y754" s="92"/>
      <c r="Z754" s="92"/>
      <c r="AA754" s="92"/>
      <c r="AB754" s="92"/>
      <c r="AC754" s="92"/>
      <c r="AD754" s="92"/>
      <c r="AE754" s="92"/>
      <c r="AF754" s="92"/>
      <c r="AG754" s="92"/>
      <c r="AH754" s="92"/>
      <c r="AI754" s="92"/>
      <c r="AJ754" s="92"/>
      <c r="AK754" s="92"/>
      <c r="AL754" s="92"/>
      <c r="AM754" s="92"/>
      <c r="AN754" s="92"/>
      <c r="AO754" s="92"/>
      <c r="AP754" s="92"/>
      <c r="AQ754" s="92"/>
      <c r="AR754" s="92"/>
      <c r="AS754" s="92"/>
      <c r="AT754" s="92"/>
      <c r="AU754" s="92"/>
      <c r="AV754" s="92"/>
      <c r="AW754" s="92"/>
      <c r="AX754" s="92"/>
      <c r="AY754" s="92"/>
      <c r="AZ754" s="92"/>
      <c r="BA754" s="92"/>
      <c r="BB754" s="92"/>
      <c r="BC754" s="92"/>
      <c r="BD754" s="92"/>
      <c r="BE754" s="92"/>
      <c r="BF754" s="92"/>
      <c r="BG754" s="92"/>
      <c r="BH754" s="92"/>
      <c r="BI754" s="92"/>
    </row>
    <row r="755" ht="9.75" customHeight="1">
      <c r="A755" s="92"/>
      <c r="B755" s="92"/>
      <c r="C755" s="92"/>
      <c r="D755" s="92"/>
      <c r="E755" s="92"/>
      <c r="F755" s="92"/>
      <c r="G755" s="92"/>
      <c r="H755" s="92"/>
      <c r="I755" s="92"/>
      <c r="J755" s="92"/>
      <c r="K755" s="92"/>
      <c r="L755" s="92"/>
      <c r="M755" s="92"/>
      <c r="N755" s="92"/>
      <c r="O755" s="92"/>
      <c r="P755" s="92"/>
      <c r="Q755" s="92"/>
      <c r="R755" s="92"/>
      <c r="S755" s="92"/>
      <c r="T755" s="92"/>
      <c r="U755" s="92"/>
      <c r="V755" s="92"/>
      <c r="W755" s="92"/>
      <c r="X755" s="92"/>
      <c r="Y755" s="92"/>
      <c r="Z755" s="92"/>
      <c r="AA755" s="92"/>
      <c r="AB755" s="92"/>
      <c r="AC755" s="92"/>
      <c r="AD755" s="92"/>
      <c r="AE755" s="92"/>
      <c r="AF755" s="92"/>
      <c r="AG755" s="92"/>
      <c r="AH755" s="92"/>
      <c r="AI755" s="92"/>
      <c r="AJ755" s="92"/>
      <c r="AK755" s="92"/>
      <c r="AL755" s="92"/>
      <c r="AM755" s="92"/>
      <c r="AN755" s="92"/>
      <c r="AO755" s="92"/>
      <c r="AP755" s="92"/>
      <c r="AQ755" s="92"/>
      <c r="AR755" s="92"/>
      <c r="AS755" s="92"/>
      <c r="AT755" s="92"/>
      <c r="AU755" s="92"/>
      <c r="AV755" s="92"/>
      <c r="AW755" s="92"/>
      <c r="AX755" s="92"/>
      <c r="AY755" s="92"/>
      <c r="AZ755" s="92"/>
      <c r="BA755" s="92"/>
      <c r="BB755" s="92"/>
      <c r="BC755" s="92"/>
      <c r="BD755" s="92"/>
      <c r="BE755" s="92"/>
      <c r="BF755" s="92"/>
      <c r="BG755" s="92"/>
      <c r="BH755" s="92"/>
      <c r="BI755" s="92"/>
    </row>
    <row r="756" ht="9.75" customHeight="1">
      <c r="A756" s="92"/>
      <c r="B756" s="92"/>
      <c r="C756" s="92"/>
      <c r="D756" s="92"/>
      <c r="E756" s="92"/>
      <c r="F756" s="92"/>
      <c r="G756" s="92"/>
      <c r="H756" s="92"/>
      <c r="I756" s="92"/>
      <c r="J756" s="92"/>
      <c r="K756" s="92"/>
      <c r="L756" s="92"/>
      <c r="M756" s="92"/>
      <c r="N756" s="92"/>
      <c r="O756" s="92"/>
      <c r="P756" s="92"/>
      <c r="Q756" s="92"/>
      <c r="R756" s="92"/>
      <c r="S756" s="92"/>
      <c r="T756" s="92"/>
      <c r="U756" s="92"/>
      <c r="V756" s="92"/>
      <c r="W756" s="92"/>
      <c r="X756" s="92"/>
      <c r="Y756" s="92"/>
      <c r="Z756" s="92"/>
      <c r="AA756" s="92"/>
      <c r="AB756" s="92"/>
      <c r="AC756" s="92"/>
      <c r="AD756" s="92"/>
      <c r="AE756" s="92"/>
      <c r="AF756" s="92"/>
      <c r="AG756" s="92"/>
      <c r="AH756" s="92"/>
      <c r="AI756" s="92"/>
      <c r="AJ756" s="92"/>
      <c r="AK756" s="92"/>
      <c r="AL756" s="92"/>
      <c r="AM756" s="92"/>
      <c r="AN756" s="92"/>
      <c r="AO756" s="92"/>
      <c r="AP756" s="92"/>
      <c r="AQ756" s="92"/>
      <c r="AR756" s="92"/>
      <c r="AS756" s="92"/>
      <c r="AT756" s="92"/>
      <c r="AU756" s="92"/>
      <c r="AV756" s="92"/>
      <c r="AW756" s="92"/>
      <c r="AX756" s="92"/>
      <c r="AY756" s="92"/>
      <c r="AZ756" s="92"/>
      <c r="BA756" s="92"/>
      <c r="BB756" s="92"/>
      <c r="BC756" s="92"/>
      <c r="BD756" s="92"/>
      <c r="BE756" s="92"/>
      <c r="BF756" s="92"/>
      <c r="BG756" s="92"/>
      <c r="BH756" s="92"/>
      <c r="BI756" s="92"/>
    </row>
    <row r="757" ht="9.75" customHeight="1">
      <c r="A757" s="92"/>
      <c r="B757" s="92"/>
      <c r="C757" s="92"/>
      <c r="D757" s="92"/>
      <c r="E757" s="92"/>
      <c r="F757" s="92"/>
      <c r="G757" s="92"/>
      <c r="H757" s="92"/>
      <c r="I757" s="92"/>
      <c r="J757" s="92"/>
      <c r="K757" s="92"/>
      <c r="L757" s="92"/>
      <c r="M757" s="92"/>
      <c r="N757" s="92"/>
      <c r="O757" s="92"/>
      <c r="P757" s="92"/>
      <c r="Q757" s="92"/>
      <c r="R757" s="92"/>
      <c r="S757" s="92"/>
      <c r="T757" s="92"/>
      <c r="U757" s="92"/>
      <c r="V757" s="92"/>
      <c r="W757" s="92"/>
      <c r="X757" s="92"/>
      <c r="Y757" s="92"/>
      <c r="Z757" s="92"/>
      <c r="AA757" s="92"/>
      <c r="AB757" s="92"/>
      <c r="AC757" s="92"/>
      <c r="AD757" s="92"/>
      <c r="AE757" s="92"/>
      <c r="AF757" s="92"/>
      <c r="AG757" s="92"/>
      <c r="AH757" s="92"/>
      <c r="AI757" s="92"/>
      <c r="AJ757" s="92"/>
      <c r="AK757" s="92"/>
      <c r="AL757" s="92"/>
      <c r="AM757" s="92"/>
      <c r="AN757" s="92"/>
      <c r="AO757" s="92"/>
      <c r="AP757" s="92"/>
      <c r="AQ757" s="92"/>
      <c r="AR757" s="92"/>
      <c r="AS757" s="92"/>
      <c r="AT757" s="92"/>
      <c r="AU757" s="92"/>
      <c r="AV757" s="92"/>
      <c r="AW757" s="92"/>
      <c r="AX757" s="92"/>
      <c r="AY757" s="92"/>
      <c r="AZ757" s="92"/>
      <c r="BA757" s="92"/>
      <c r="BB757" s="92"/>
      <c r="BC757" s="92"/>
      <c r="BD757" s="92"/>
      <c r="BE757" s="92"/>
      <c r="BF757" s="92"/>
      <c r="BG757" s="92"/>
      <c r="BH757" s="92"/>
      <c r="BI757" s="92"/>
    </row>
    <row r="758" ht="9.75" customHeight="1">
      <c r="A758" s="92"/>
      <c r="B758" s="92"/>
      <c r="C758" s="92"/>
      <c r="D758" s="92"/>
      <c r="E758" s="92"/>
      <c r="F758" s="92"/>
      <c r="G758" s="92"/>
      <c r="H758" s="92"/>
      <c r="I758" s="92"/>
      <c r="J758" s="92"/>
      <c r="K758" s="92"/>
      <c r="L758" s="92"/>
      <c r="M758" s="92"/>
      <c r="N758" s="92"/>
      <c r="O758" s="92"/>
      <c r="P758" s="92"/>
      <c r="Q758" s="92"/>
      <c r="R758" s="92"/>
      <c r="S758" s="92"/>
      <c r="T758" s="92"/>
      <c r="U758" s="92"/>
      <c r="V758" s="92"/>
      <c r="W758" s="92"/>
      <c r="X758" s="92"/>
      <c r="Y758" s="92"/>
      <c r="Z758" s="92"/>
      <c r="AA758" s="92"/>
      <c r="AB758" s="92"/>
      <c r="AC758" s="92"/>
      <c r="AD758" s="92"/>
      <c r="AE758" s="92"/>
      <c r="AF758" s="92"/>
      <c r="AG758" s="92"/>
      <c r="AH758" s="92"/>
      <c r="AI758" s="92"/>
      <c r="AJ758" s="92"/>
      <c r="AK758" s="92"/>
      <c r="AL758" s="92"/>
      <c r="AM758" s="92"/>
      <c r="AN758" s="92"/>
      <c r="AO758" s="92"/>
      <c r="AP758" s="92"/>
      <c r="AQ758" s="92"/>
      <c r="AR758" s="92"/>
      <c r="AS758" s="92"/>
      <c r="AT758" s="92"/>
      <c r="AU758" s="92"/>
      <c r="AV758" s="92"/>
      <c r="AW758" s="92"/>
      <c r="AX758" s="92"/>
      <c r="AY758" s="92"/>
      <c r="AZ758" s="92"/>
      <c r="BA758" s="92"/>
      <c r="BB758" s="92"/>
      <c r="BC758" s="92"/>
      <c r="BD758" s="92"/>
      <c r="BE758" s="92"/>
      <c r="BF758" s="92"/>
      <c r="BG758" s="92"/>
      <c r="BH758" s="92"/>
      <c r="BI758" s="92"/>
    </row>
    <row r="759" ht="9.75" customHeight="1">
      <c r="A759" s="92"/>
      <c r="B759" s="92"/>
      <c r="C759" s="92"/>
      <c r="D759" s="92"/>
      <c r="E759" s="92"/>
      <c r="F759" s="92"/>
      <c r="G759" s="92"/>
      <c r="H759" s="92"/>
      <c r="I759" s="92"/>
      <c r="J759" s="92"/>
      <c r="K759" s="92"/>
      <c r="L759" s="92"/>
      <c r="M759" s="92"/>
      <c r="N759" s="92"/>
      <c r="O759" s="92"/>
      <c r="P759" s="92"/>
      <c r="Q759" s="92"/>
      <c r="R759" s="92"/>
      <c r="S759" s="92"/>
      <c r="T759" s="92"/>
      <c r="U759" s="92"/>
      <c r="V759" s="92"/>
      <c r="W759" s="92"/>
      <c r="X759" s="92"/>
      <c r="Y759" s="92"/>
      <c r="Z759" s="92"/>
      <c r="AA759" s="92"/>
      <c r="AB759" s="92"/>
      <c r="AC759" s="92"/>
      <c r="AD759" s="92"/>
      <c r="AE759" s="92"/>
      <c r="AF759" s="92"/>
      <c r="AG759" s="92"/>
      <c r="AH759" s="92"/>
      <c r="AI759" s="92"/>
      <c r="AJ759" s="92"/>
      <c r="AK759" s="92"/>
      <c r="AL759" s="92"/>
      <c r="AM759" s="92"/>
      <c r="AN759" s="92"/>
      <c r="AO759" s="92"/>
      <c r="AP759" s="92"/>
      <c r="AQ759" s="92"/>
      <c r="AR759" s="92"/>
      <c r="AS759" s="92"/>
      <c r="AT759" s="92"/>
      <c r="AU759" s="92"/>
      <c r="AV759" s="92"/>
      <c r="AW759" s="92"/>
      <c r="AX759" s="92"/>
      <c r="AY759" s="92"/>
      <c r="AZ759" s="92"/>
      <c r="BA759" s="92"/>
      <c r="BB759" s="92"/>
      <c r="BC759" s="92"/>
      <c r="BD759" s="92"/>
      <c r="BE759" s="92"/>
      <c r="BF759" s="92"/>
      <c r="BG759" s="92"/>
      <c r="BH759" s="92"/>
      <c r="BI759" s="92"/>
    </row>
    <row r="760" ht="9.75" customHeight="1">
      <c r="A760" s="92"/>
      <c r="B760" s="92"/>
      <c r="C760" s="92"/>
      <c r="D760" s="92"/>
      <c r="E760" s="92"/>
      <c r="F760" s="92"/>
      <c r="G760" s="92"/>
      <c r="H760" s="92"/>
      <c r="I760" s="92"/>
      <c r="J760" s="92"/>
      <c r="K760" s="92"/>
      <c r="L760" s="92"/>
      <c r="M760" s="92"/>
      <c r="N760" s="92"/>
      <c r="O760" s="92"/>
      <c r="P760" s="92"/>
      <c r="Q760" s="92"/>
      <c r="R760" s="92"/>
      <c r="S760" s="92"/>
      <c r="T760" s="92"/>
      <c r="U760" s="92"/>
      <c r="V760" s="92"/>
      <c r="W760" s="92"/>
      <c r="X760" s="92"/>
      <c r="Y760" s="92"/>
      <c r="Z760" s="92"/>
      <c r="AA760" s="92"/>
      <c r="AB760" s="92"/>
      <c r="AC760" s="92"/>
      <c r="AD760" s="92"/>
      <c r="AE760" s="92"/>
      <c r="AF760" s="92"/>
      <c r="AG760" s="92"/>
      <c r="AH760" s="92"/>
      <c r="AI760" s="92"/>
      <c r="AJ760" s="92"/>
      <c r="AK760" s="92"/>
      <c r="AL760" s="92"/>
      <c r="AM760" s="92"/>
      <c r="AN760" s="92"/>
      <c r="AO760" s="92"/>
      <c r="AP760" s="92"/>
      <c r="AQ760" s="92"/>
      <c r="AR760" s="92"/>
      <c r="AS760" s="92"/>
      <c r="AT760" s="92"/>
      <c r="AU760" s="92"/>
      <c r="AV760" s="92"/>
      <c r="AW760" s="92"/>
      <c r="AX760" s="92"/>
      <c r="AY760" s="92"/>
      <c r="AZ760" s="92"/>
      <c r="BA760" s="92"/>
      <c r="BB760" s="92"/>
      <c r="BC760" s="92"/>
      <c r="BD760" s="92"/>
      <c r="BE760" s="92"/>
      <c r="BF760" s="92"/>
      <c r="BG760" s="92"/>
      <c r="BH760" s="92"/>
      <c r="BI760" s="92"/>
    </row>
    <row r="761" ht="9.75" customHeight="1">
      <c r="A761" s="92"/>
      <c r="B761" s="92"/>
      <c r="C761" s="92"/>
      <c r="D761" s="92"/>
      <c r="E761" s="92"/>
      <c r="F761" s="92"/>
      <c r="G761" s="92"/>
      <c r="H761" s="92"/>
      <c r="I761" s="92"/>
      <c r="J761" s="92"/>
      <c r="K761" s="92"/>
      <c r="L761" s="92"/>
      <c r="M761" s="92"/>
      <c r="N761" s="92"/>
      <c r="O761" s="92"/>
      <c r="P761" s="92"/>
      <c r="Q761" s="92"/>
      <c r="R761" s="92"/>
      <c r="S761" s="92"/>
      <c r="T761" s="92"/>
      <c r="U761" s="92"/>
      <c r="V761" s="92"/>
      <c r="W761" s="92"/>
      <c r="X761" s="92"/>
      <c r="Y761" s="92"/>
      <c r="Z761" s="92"/>
      <c r="AA761" s="92"/>
      <c r="AB761" s="92"/>
      <c r="AC761" s="92"/>
      <c r="AD761" s="92"/>
      <c r="AE761" s="92"/>
      <c r="AF761" s="92"/>
      <c r="AG761" s="92"/>
      <c r="AH761" s="92"/>
      <c r="AI761" s="92"/>
      <c r="AJ761" s="92"/>
      <c r="AK761" s="92"/>
      <c r="AL761" s="92"/>
      <c r="AM761" s="92"/>
      <c r="AN761" s="92"/>
      <c r="AO761" s="92"/>
      <c r="AP761" s="92"/>
      <c r="AQ761" s="92"/>
      <c r="AR761" s="92"/>
      <c r="AS761" s="92"/>
      <c r="AT761" s="92"/>
      <c r="AU761" s="92"/>
      <c r="AV761" s="92"/>
      <c r="AW761" s="92"/>
      <c r="AX761" s="92"/>
      <c r="AY761" s="92"/>
      <c r="AZ761" s="92"/>
      <c r="BA761" s="92"/>
      <c r="BB761" s="92"/>
      <c r="BC761" s="92"/>
      <c r="BD761" s="92"/>
      <c r="BE761" s="92"/>
      <c r="BF761" s="92"/>
      <c r="BG761" s="92"/>
      <c r="BH761" s="92"/>
      <c r="BI761" s="92"/>
    </row>
    <row r="762" ht="9.75" customHeight="1">
      <c r="A762" s="92"/>
      <c r="B762" s="92"/>
      <c r="C762" s="92"/>
      <c r="D762" s="92"/>
      <c r="E762" s="92"/>
      <c r="F762" s="92"/>
      <c r="G762" s="92"/>
      <c r="H762" s="92"/>
      <c r="I762" s="92"/>
      <c r="J762" s="92"/>
      <c r="K762" s="92"/>
      <c r="L762" s="92"/>
      <c r="M762" s="92"/>
      <c r="N762" s="92"/>
      <c r="O762" s="92"/>
      <c r="P762" s="92"/>
      <c r="Q762" s="92"/>
      <c r="R762" s="92"/>
      <c r="S762" s="92"/>
      <c r="T762" s="92"/>
      <c r="U762" s="92"/>
      <c r="V762" s="92"/>
      <c r="W762" s="92"/>
      <c r="X762" s="92"/>
      <c r="Y762" s="92"/>
      <c r="Z762" s="92"/>
      <c r="AA762" s="92"/>
      <c r="AB762" s="92"/>
      <c r="AC762" s="92"/>
      <c r="AD762" s="92"/>
      <c r="AE762" s="92"/>
      <c r="AF762" s="92"/>
      <c r="AG762" s="92"/>
      <c r="AH762" s="92"/>
      <c r="AI762" s="92"/>
      <c r="AJ762" s="92"/>
      <c r="AK762" s="92"/>
      <c r="AL762" s="92"/>
      <c r="AM762" s="92"/>
      <c r="AN762" s="92"/>
      <c r="AO762" s="92"/>
      <c r="AP762" s="92"/>
      <c r="AQ762" s="92"/>
      <c r="AR762" s="92"/>
      <c r="AS762" s="92"/>
      <c r="AT762" s="92"/>
      <c r="AU762" s="92"/>
      <c r="AV762" s="92"/>
      <c r="AW762" s="92"/>
      <c r="AX762" s="92"/>
      <c r="AY762" s="92"/>
      <c r="AZ762" s="92"/>
      <c r="BA762" s="92"/>
      <c r="BB762" s="92"/>
      <c r="BC762" s="92"/>
      <c r="BD762" s="92"/>
      <c r="BE762" s="92"/>
      <c r="BF762" s="92"/>
      <c r="BG762" s="92"/>
      <c r="BH762" s="92"/>
      <c r="BI762" s="92"/>
    </row>
    <row r="763" ht="9.75" customHeight="1">
      <c r="A763" s="92"/>
      <c r="B763" s="92"/>
      <c r="C763" s="92"/>
      <c r="D763" s="92"/>
      <c r="E763" s="92"/>
      <c r="F763" s="92"/>
      <c r="G763" s="92"/>
      <c r="H763" s="92"/>
      <c r="I763" s="92"/>
      <c r="J763" s="92"/>
      <c r="K763" s="92"/>
      <c r="L763" s="92"/>
      <c r="M763" s="92"/>
      <c r="N763" s="92"/>
      <c r="O763" s="92"/>
      <c r="P763" s="92"/>
      <c r="Q763" s="92"/>
      <c r="R763" s="92"/>
      <c r="S763" s="92"/>
      <c r="T763" s="92"/>
      <c r="U763" s="92"/>
      <c r="V763" s="92"/>
      <c r="W763" s="92"/>
      <c r="X763" s="92"/>
      <c r="Y763" s="92"/>
      <c r="Z763" s="92"/>
      <c r="AA763" s="92"/>
      <c r="AB763" s="92"/>
      <c r="AC763" s="92"/>
      <c r="AD763" s="92"/>
      <c r="AE763" s="92"/>
      <c r="AF763" s="92"/>
      <c r="AG763" s="92"/>
      <c r="AH763" s="92"/>
      <c r="AI763" s="92"/>
      <c r="AJ763" s="92"/>
      <c r="AK763" s="92"/>
      <c r="AL763" s="92"/>
      <c r="AM763" s="92"/>
      <c r="AN763" s="92"/>
      <c r="AO763" s="92"/>
      <c r="AP763" s="92"/>
      <c r="AQ763" s="92"/>
      <c r="AR763" s="92"/>
      <c r="AS763" s="92"/>
      <c r="AT763" s="92"/>
      <c r="AU763" s="92"/>
      <c r="AV763" s="92"/>
      <c r="AW763" s="92"/>
      <c r="AX763" s="92"/>
      <c r="AY763" s="92"/>
      <c r="AZ763" s="92"/>
      <c r="BA763" s="92"/>
      <c r="BB763" s="92"/>
      <c r="BC763" s="92"/>
      <c r="BD763" s="92"/>
      <c r="BE763" s="92"/>
      <c r="BF763" s="92"/>
      <c r="BG763" s="92"/>
      <c r="BH763" s="92"/>
      <c r="BI763" s="92"/>
    </row>
    <row r="764" ht="9.75" customHeight="1">
      <c r="A764" s="92"/>
      <c r="B764" s="92"/>
      <c r="C764" s="92"/>
      <c r="D764" s="92"/>
      <c r="E764" s="92"/>
      <c r="F764" s="92"/>
      <c r="G764" s="92"/>
      <c r="H764" s="92"/>
      <c r="I764" s="92"/>
      <c r="J764" s="92"/>
      <c r="K764" s="92"/>
      <c r="L764" s="92"/>
      <c r="M764" s="92"/>
      <c r="N764" s="92"/>
      <c r="O764" s="92"/>
      <c r="P764" s="92"/>
      <c r="Q764" s="92"/>
      <c r="R764" s="92"/>
      <c r="S764" s="92"/>
      <c r="T764" s="92"/>
      <c r="U764" s="92"/>
      <c r="V764" s="92"/>
      <c r="W764" s="92"/>
      <c r="X764" s="92"/>
      <c r="Y764" s="92"/>
      <c r="Z764" s="92"/>
      <c r="AA764" s="92"/>
      <c r="AB764" s="92"/>
      <c r="AC764" s="92"/>
      <c r="AD764" s="92"/>
      <c r="AE764" s="92"/>
      <c r="AF764" s="92"/>
      <c r="AG764" s="92"/>
      <c r="AH764" s="92"/>
      <c r="AI764" s="92"/>
      <c r="AJ764" s="92"/>
      <c r="AK764" s="92"/>
      <c r="AL764" s="92"/>
      <c r="AM764" s="92"/>
      <c r="AN764" s="92"/>
      <c r="AO764" s="92"/>
      <c r="AP764" s="92"/>
      <c r="AQ764" s="92"/>
      <c r="AR764" s="92"/>
      <c r="AS764" s="92"/>
      <c r="AT764" s="92"/>
      <c r="AU764" s="92"/>
      <c r="AV764" s="92"/>
      <c r="AW764" s="92"/>
      <c r="AX764" s="92"/>
      <c r="AY764" s="92"/>
      <c r="AZ764" s="92"/>
      <c r="BA764" s="92"/>
      <c r="BB764" s="92"/>
      <c r="BC764" s="92"/>
      <c r="BD764" s="92"/>
      <c r="BE764" s="92"/>
      <c r="BF764" s="92"/>
      <c r="BG764" s="92"/>
      <c r="BH764" s="92"/>
      <c r="BI764" s="92"/>
    </row>
    <row r="765" ht="9.75" customHeight="1">
      <c r="A765" s="92"/>
      <c r="B765" s="92"/>
      <c r="C765" s="92"/>
      <c r="D765" s="92"/>
      <c r="E765" s="92"/>
      <c r="F765" s="92"/>
      <c r="G765" s="92"/>
      <c r="H765" s="92"/>
      <c r="I765" s="92"/>
      <c r="J765" s="92"/>
      <c r="K765" s="92"/>
      <c r="L765" s="92"/>
      <c r="M765" s="92"/>
      <c r="N765" s="92"/>
      <c r="O765" s="92"/>
      <c r="P765" s="92"/>
      <c r="Q765" s="92"/>
      <c r="R765" s="92"/>
      <c r="S765" s="92"/>
      <c r="T765" s="92"/>
      <c r="U765" s="92"/>
      <c r="V765" s="92"/>
      <c r="W765" s="92"/>
      <c r="X765" s="92"/>
      <c r="Y765" s="92"/>
      <c r="Z765" s="92"/>
      <c r="AA765" s="92"/>
      <c r="AB765" s="92"/>
      <c r="AC765" s="92"/>
      <c r="AD765" s="92"/>
      <c r="AE765" s="92"/>
      <c r="AF765" s="92"/>
      <c r="AG765" s="92"/>
      <c r="AH765" s="92"/>
      <c r="AI765" s="92"/>
      <c r="AJ765" s="92"/>
      <c r="AK765" s="92"/>
      <c r="AL765" s="92"/>
      <c r="AM765" s="92"/>
      <c r="AN765" s="92"/>
      <c r="AO765" s="92"/>
      <c r="AP765" s="92"/>
      <c r="AQ765" s="92"/>
      <c r="AR765" s="92"/>
      <c r="AS765" s="92"/>
      <c r="AT765" s="92"/>
      <c r="AU765" s="92"/>
      <c r="AV765" s="92"/>
      <c r="AW765" s="92"/>
      <c r="AX765" s="92"/>
      <c r="AY765" s="92"/>
      <c r="AZ765" s="92"/>
      <c r="BA765" s="92"/>
      <c r="BB765" s="92"/>
      <c r="BC765" s="92"/>
      <c r="BD765" s="92"/>
      <c r="BE765" s="92"/>
      <c r="BF765" s="92"/>
      <c r="BG765" s="92"/>
      <c r="BH765" s="92"/>
      <c r="BI765" s="92"/>
    </row>
    <row r="766" ht="9.75" customHeight="1">
      <c r="A766" s="92"/>
      <c r="B766" s="92"/>
      <c r="C766" s="92"/>
      <c r="D766" s="92"/>
      <c r="E766" s="92"/>
      <c r="F766" s="92"/>
      <c r="G766" s="92"/>
      <c r="H766" s="92"/>
      <c r="I766" s="92"/>
      <c r="J766" s="92"/>
      <c r="K766" s="92"/>
      <c r="L766" s="92"/>
      <c r="M766" s="92"/>
      <c r="N766" s="92"/>
      <c r="O766" s="92"/>
      <c r="P766" s="92"/>
      <c r="Q766" s="92"/>
      <c r="R766" s="92"/>
      <c r="S766" s="92"/>
      <c r="T766" s="92"/>
      <c r="U766" s="92"/>
      <c r="V766" s="92"/>
      <c r="W766" s="92"/>
      <c r="X766" s="92"/>
      <c r="Y766" s="92"/>
      <c r="Z766" s="92"/>
      <c r="AA766" s="92"/>
      <c r="AB766" s="92"/>
      <c r="AC766" s="92"/>
      <c r="AD766" s="92"/>
      <c r="AE766" s="92"/>
      <c r="AF766" s="92"/>
      <c r="AG766" s="92"/>
      <c r="AH766" s="92"/>
      <c r="AI766" s="92"/>
      <c r="AJ766" s="92"/>
      <c r="AK766" s="92"/>
      <c r="AL766" s="92"/>
      <c r="AM766" s="92"/>
      <c r="AN766" s="92"/>
      <c r="AO766" s="92"/>
      <c r="AP766" s="92"/>
      <c r="AQ766" s="92"/>
      <c r="AR766" s="92"/>
      <c r="AS766" s="92"/>
      <c r="AT766" s="92"/>
      <c r="AU766" s="92"/>
      <c r="AV766" s="92"/>
      <c r="AW766" s="92"/>
      <c r="AX766" s="92"/>
      <c r="AY766" s="92"/>
      <c r="AZ766" s="92"/>
      <c r="BA766" s="92"/>
      <c r="BB766" s="92"/>
      <c r="BC766" s="92"/>
      <c r="BD766" s="92"/>
      <c r="BE766" s="92"/>
      <c r="BF766" s="92"/>
      <c r="BG766" s="92"/>
      <c r="BH766" s="92"/>
      <c r="BI766" s="92"/>
    </row>
    <row r="767" ht="9.75" customHeight="1">
      <c r="A767" s="92"/>
      <c r="B767" s="92"/>
      <c r="C767" s="92"/>
      <c r="D767" s="92"/>
      <c r="E767" s="92"/>
      <c r="F767" s="92"/>
      <c r="G767" s="92"/>
      <c r="H767" s="92"/>
      <c r="I767" s="92"/>
      <c r="J767" s="92"/>
      <c r="K767" s="92"/>
      <c r="L767" s="92"/>
      <c r="M767" s="92"/>
      <c r="N767" s="92"/>
      <c r="O767" s="92"/>
      <c r="P767" s="92"/>
      <c r="Q767" s="92"/>
      <c r="R767" s="92"/>
      <c r="S767" s="92"/>
      <c r="T767" s="92"/>
      <c r="U767" s="92"/>
      <c r="V767" s="92"/>
      <c r="W767" s="92"/>
      <c r="X767" s="92"/>
      <c r="Y767" s="92"/>
      <c r="Z767" s="92"/>
      <c r="AA767" s="92"/>
      <c r="AB767" s="92"/>
      <c r="AC767" s="92"/>
      <c r="AD767" s="92"/>
      <c r="AE767" s="92"/>
      <c r="AF767" s="92"/>
      <c r="AG767" s="92"/>
      <c r="AH767" s="92"/>
      <c r="AI767" s="92"/>
      <c r="AJ767" s="92"/>
      <c r="AK767" s="92"/>
      <c r="AL767" s="92"/>
      <c r="AM767" s="92"/>
      <c r="AN767" s="92"/>
      <c r="AO767" s="92"/>
      <c r="AP767" s="92"/>
      <c r="AQ767" s="92"/>
      <c r="AR767" s="92"/>
      <c r="AS767" s="92"/>
      <c r="AT767" s="92"/>
      <c r="AU767" s="92"/>
      <c r="AV767" s="92"/>
      <c r="AW767" s="92"/>
      <c r="AX767" s="92"/>
      <c r="AY767" s="92"/>
      <c r="AZ767" s="92"/>
      <c r="BA767" s="92"/>
      <c r="BB767" s="92"/>
      <c r="BC767" s="92"/>
      <c r="BD767" s="92"/>
      <c r="BE767" s="92"/>
      <c r="BF767" s="92"/>
      <c r="BG767" s="92"/>
      <c r="BH767" s="92"/>
      <c r="BI767" s="92"/>
    </row>
    <row r="768" ht="9.75" customHeight="1">
      <c r="A768" s="92"/>
      <c r="B768" s="92"/>
      <c r="C768" s="92"/>
      <c r="D768" s="92"/>
      <c r="E768" s="92"/>
      <c r="F768" s="92"/>
      <c r="G768" s="92"/>
      <c r="H768" s="92"/>
      <c r="I768" s="92"/>
      <c r="J768" s="92"/>
      <c r="K768" s="92"/>
      <c r="L768" s="92"/>
      <c r="M768" s="92"/>
      <c r="N768" s="92"/>
      <c r="O768" s="92"/>
      <c r="P768" s="92"/>
      <c r="Q768" s="92"/>
      <c r="R768" s="92"/>
      <c r="S768" s="92"/>
      <c r="T768" s="92"/>
      <c r="U768" s="92"/>
      <c r="V768" s="92"/>
      <c r="W768" s="92"/>
      <c r="X768" s="92"/>
      <c r="Y768" s="92"/>
      <c r="Z768" s="92"/>
      <c r="AA768" s="92"/>
      <c r="AB768" s="92"/>
      <c r="AC768" s="92"/>
      <c r="AD768" s="92"/>
      <c r="AE768" s="92"/>
      <c r="AF768" s="92"/>
      <c r="AG768" s="92"/>
      <c r="AH768" s="92"/>
      <c r="AI768" s="92"/>
      <c r="AJ768" s="92"/>
      <c r="AK768" s="92"/>
      <c r="AL768" s="92"/>
      <c r="AM768" s="92"/>
      <c r="AN768" s="92"/>
      <c r="AO768" s="92"/>
      <c r="AP768" s="92"/>
      <c r="AQ768" s="92"/>
      <c r="AR768" s="92"/>
      <c r="AS768" s="92"/>
      <c r="AT768" s="92"/>
      <c r="AU768" s="92"/>
      <c r="AV768" s="92"/>
      <c r="AW768" s="92"/>
      <c r="AX768" s="92"/>
      <c r="AY768" s="92"/>
      <c r="AZ768" s="92"/>
      <c r="BA768" s="92"/>
      <c r="BB768" s="92"/>
      <c r="BC768" s="92"/>
      <c r="BD768" s="92"/>
      <c r="BE768" s="92"/>
      <c r="BF768" s="92"/>
      <c r="BG768" s="92"/>
      <c r="BH768" s="92"/>
      <c r="BI768" s="92"/>
    </row>
    <row r="769" ht="9.75" customHeight="1">
      <c r="A769" s="92"/>
      <c r="B769" s="92"/>
      <c r="C769" s="92"/>
      <c r="D769" s="92"/>
      <c r="E769" s="92"/>
      <c r="F769" s="92"/>
      <c r="G769" s="92"/>
      <c r="H769" s="92"/>
      <c r="I769" s="92"/>
      <c r="J769" s="92"/>
      <c r="K769" s="92"/>
      <c r="L769" s="92"/>
      <c r="M769" s="92"/>
      <c r="N769" s="92"/>
      <c r="O769" s="92"/>
      <c r="P769" s="92"/>
      <c r="Q769" s="92"/>
      <c r="R769" s="92"/>
      <c r="S769" s="92"/>
      <c r="T769" s="92"/>
      <c r="U769" s="92"/>
      <c r="V769" s="92"/>
      <c r="W769" s="92"/>
      <c r="X769" s="92"/>
      <c r="Y769" s="92"/>
      <c r="Z769" s="92"/>
      <c r="AA769" s="92"/>
      <c r="AB769" s="92"/>
      <c r="AC769" s="92"/>
      <c r="AD769" s="92"/>
      <c r="AE769" s="92"/>
      <c r="AF769" s="92"/>
      <c r="AG769" s="92"/>
      <c r="AH769" s="92"/>
      <c r="AI769" s="92"/>
      <c r="AJ769" s="92"/>
      <c r="AK769" s="92"/>
      <c r="AL769" s="92"/>
      <c r="AM769" s="92"/>
      <c r="AN769" s="92"/>
      <c r="AO769" s="92"/>
      <c r="AP769" s="92"/>
      <c r="AQ769" s="92"/>
      <c r="AR769" s="92"/>
      <c r="AS769" s="92"/>
      <c r="AT769" s="92"/>
      <c r="AU769" s="92"/>
      <c r="AV769" s="92"/>
      <c r="AW769" s="92"/>
      <c r="AX769" s="92"/>
      <c r="AY769" s="92"/>
      <c r="AZ769" s="92"/>
      <c r="BA769" s="92"/>
      <c r="BB769" s="92"/>
      <c r="BC769" s="92"/>
      <c r="BD769" s="92"/>
      <c r="BE769" s="92"/>
      <c r="BF769" s="92"/>
      <c r="BG769" s="92"/>
      <c r="BH769" s="92"/>
      <c r="BI769" s="92"/>
    </row>
    <row r="770" ht="9.75" customHeight="1">
      <c r="A770" s="92"/>
      <c r="B770" s="92"/>
      <c r="C770" s="92"/>
      <c r="D770" s="92"/>
      <c r="E770" s="92"/>
      <c r="F770" s="92"/>
      <c r="G770" s="92"/>
      <c r="H770" s="92"/>
      <c r="I770" s="92"/>
      <c r="J770" s="92"/>
      <c r="K770" s="92"/>
      <c r="L770" s="92"/>
      <c r="M770" s="92"/>
      <c r="N770" s="92"/>
      <c r="O770" s="92"/>
      <c r="P770" s="92"/>
      <c r="Q770" s="92"/>
      <c r="R770" s="92"/>
      <c r="S770" s="92"/>
      <c r="T770" s="92"/>
      <c r="U770" s="92"/>
      <c r="V770" s="92"/>
      <c r="W770" s="92"/>
      <c r="X770" s="92"/>
      <c r="Y770" s="92"/>
      <c r="Z770" s="92"/>
      <c r="AA770" s="92"/>
      <c r="AB770" s="92"/>
      <c r="AC770" s="92"/>
      <c r="AD770" s="92"/>
      <c r="AE770" s="92"/>
      <c r="AF770" s="92"/>
      <c r="AG770" s="92"/>
      <c r="AH770" s="92"/>
      <c r="AI770" s="92"/>
      <c r="AJ770" s="92"/>
      <c r="AK770" s="92"/>
      <c r="AL770" s="92"/>
      <c r="AM770" s="92"/>
      <c r="AN770" s="92"/>
      <c r="AO770" s="92"/>
      <c r="AP770" s="92"/>
      <c r="AQ770" s="92"/>
      <c r="AR770" s="92"/>
      <c r="AS770" s="92"/>
      <c r="AT770" s="92"/>
      <c r="AU770" s="92"/>
      <c r="AV770" s="92"/>
      <c r="AW770" s="92"/>
      <c r="AX770" s="92"/>
      <c r="AY770" s="92"/>
      <c r="AZ770" s="92"/>
      <c r="BA770" s="92"/>
      <c r="BB770" s="92"/>
      <c r="BC770" s="92"/>
      <c r="BD770" s="92"/>
      <c r="BE770" s="92"/>
      <c r="BF770" s="92"/>
      <c r="BG770" s="92"/>
      <c r="BH770" s="92"/>
      <c r="BI770" s="92"/>
    </row>
    <row r="771" ht="9.75" customHeight="1">
      <c r="A771" s="92"/>
      <c r="B771" s="92"/>
      <c r="C771" s="92"/>
      <c r="D771" s="92"/>
      <c r="E771" s="92"/>
      <c r="F771" s="92"/>
      <c r="G771" s="92"/>
      <c r="H771" s="92"/>
      <c r="I771" s="92"/>
      <c r="J771" s="92"/>
      <c r="K771" s="92"/>
      <c r="L771" s="92"/>
      <c r="M771" s="92"/>
      <c r="N771" s="92"/>
      <c r="O771" s="92"/>
      <c r="P771" s="92"/>
      <c r="Q771" s="92"/>
      <c r="R771" s="92"/>
      <c r="S771" s="92"/>
      <c r="T771" s="92"/>
      <c r="U771" s="92"/>
      <c r="V771" s="92"/>
      <c r="W771" s="92"/>
      <c r="X771" s="92"/>
      <c r="Y771" s="92"/>
      <c r="Z771" s="92"/>
      <c r="AA771" s="92"/>
      <c r="AB771" s="92"/>
      <c r="AC771" s="92"/>
      <c r="AD771" s="92"/>
      <c r="AE771" s="92"/>
      <c r="AF771" s="92"/>
      <c r="AG771" s="92"/>
      <c r="AH771" s="92"/>
      <c r="AI771" s="92"/>
      <c r="AJ771" s="92"/>
      <c r="AK771" s="92"/>
      <c r="AL771" s="92"/>
      <c r="AM771" s="92"/>
      <c r="AN771" s="92"/>
      <c r="AO771" s="92"/>
      <c r="AP771" s="92"/>
      <c r="AQ771" s="92"/>
      <c r="AR771" s="92"/>
      <c r="AS771" s="92"/>
      <c r="AT771" s="92"/>
      <c r="AU771" s="92"/>
      <c r="AV771" s="92"/>
      <c r="AW771" s="92"/>
      <c r="AX771" s="92"/>
      <c r="AY771" s="92"/>
      <c r="AZ771" s="92"/>
      <c r="BA771" s="92"/>
      <c r="BB771" s="92"/>
      <c r="BC771" s="92"/>
      <c r="BD771" s="92"/>
      <c r="BE771" s="92"/>
      <c r="BF771" s="92"/>
      <c r="BG771" s="92"/>
      <c r="BH771" s="92"/>
      <c r="BI771" s="92"/>
    </row>
    <row r="772" ht="9.75" customHeight="1">
      <c r="A772" s="92"/>
      <c r="B772" s="92"/>
      <c r="C772" s="92"/>
      <c r="D772" s="92"/>
      <c r="E772" s="92"/>
      <c r="F772" s="92"/>
      <c r="G772" s="92"/>
      <c r="H772" s="92"/>
      <c r="I772" s="92"/>
      <c r="J772" s="92"/>
      <c r="K772" s="92"/>
      <c r="L772" s="92"/>
      <c r="M772" s="92"/>
      <c r="N772" s="92"/>
      <c r="O772" s="92"/>
      <c r="P772" s="92"/>
      <c r="Q772" s="92"/>
      <c r="R772" s="92"/>
      <c r="S772" s="92"/>
      <c r="T772" s="92"/>
      <c r="U772" s="92"/>
      <c r="V772" s="92"/>
      <c r="W772" s="92"/>
      <c r="X772" s="92"/>
      <c r="Y772" s="92"/>
      <c r="Z772" s="92"/>
      <c r="AA772" s="92"/>
      <c r="AB772" s="92"/>
      <c r="AC772" s="92"/>
      <c r="AD772" s="92"/>
      <c r="AE772" s="92"/>
      <c r="AF772" s="92"/>
      <c r="AG772" s="92"/>
      <c r="AH772" s="92"/>
      <c r="AI772" s="92"/>
      <c r="AJ772" s="92"/>
      <c r="AK772" s="92"/>
      <c r="AL772" s="92"/>
      <c r="AM772" s="92"/>
      <c r="AN772" s="92"/>
      <c r="AO772" s="92"/>
      <c r="AP772" s="92"/>
      <c r="AQ772" s="92"/>
      <c r="AR772" s="92"/>
      <c r="AS772" s="92"/>
      <c r="AT772" s="92"/>
      <c r="AU772" s="92"/>
      <c r="AV772" s="92"/>
      <c r="AW772" s="92"/>
      <c r="AX772" s="92"/>
      <c r="AY772" s="92"/>
      <c r="AZ772" s="92"/>
      <c r="BA772" s="92"/>
      <c r="BB772" s="92"/>
      <c r="BC772" s="92"/>
      <c r="BD772" s="92"/>
      <c r="BE772" s="92"/>
      <c r="BF772" s="92"/>
      <c r="BG772" s="92"/>
      <c r="BH772" s="92"/>
      <c r="BI772" s="92"/>
    </row>
    <row r="773" ht="9.75" customHeight="1">
      <c r="A773" s="92"/>
      <c r="B773" s="92"/>
      <c r="C773" s="92"/>
      <c r="D773" s="92"/>
      <c r="E773" s="92"/>
      <c r="F773" s="92"/>
      <c r="G773" s="92"/>
      <c r="H773" s="92"/>
      <c r="I773" s="92"/>
      <c r="J773" s="92"/>
      <c r="K773" s="92"/>
      <c r="L773" s="92"/>
      <c r="M773" s="92"/>
      <c r="N773" s="92"/>
      <c r="O773" s="92"/>
      <c r="P773" s="92"/>
      <c r="Q773" s="92"/>
      <c r="R773" s="92"/>
      <c r="S773" s="92"/>
      <c r="T773" s="92"/>
      <c r="U773" s="92"/>
      <c r="V773" s="92"/>
      <c r="W773" s="92"/>
      <c r="X773" s="92"/>
      <c r="Y773" s="92"/>
      <c r="Z773" s="92"/>
      <c r="AA773" s="92"/>
      <c r="AB773" s="92"/>
      <c r="AC773" s="92"/>
      <c r="AD773" s="92"/>
      <c r="AE773" s="92"/>
      <c r="AF773" s="92"/>
      <c r="AG773" s="92"/>
      <c r="AH773" s="92"/>
      <c r="AI773" s="92"/>
      <c r="AJ773" s="92"/>
      <c r="AK773" s="92"/>
      <c r="AL773" s="92"/>
      <c r="AM773" s="92"/>
      <c r="AN773" s="92"/>
      <c r="AO773" s="92"/>
      <c r="AP773" s="92"/>
      <c r="AQ773" s="92"/>
      <c r="AR773" s="92"/>
      <c r="AS773" s="92"/>
      <c r="AT773" s="92"/>
      <c r="AU773" s="92"/>
      <c r="AV773" s="92"/>
      <c r="AW773" s="92"/>
      <c r="AX773" s="92"/>
      <c r="AY773" s="92"/>
      <c r="AZ773" s="92"/>
      <c r="BA773" s="92"/>
      <c r="BB773" s="92"/>
      <c r="BC773" s="92"/>
      <c r="BD773" s="92"/>
      <c r="BE773" s="92"/>
      <c r="BF773" s="92"/>
      <c r="BG773" s="92"/>
      <c r="BH773" s="92"/>
      <c r="BI773" s="92"/>
    </row>
    <row r="774" ht="9.75" customHeight="1">
      <c r="A774" s="92"/>
      <c r="B774" s="92"/>
      <c r="C774" s="92"/>
      <c r="D774" s="92"/>
      <c r="E774" s="92"/>
      <c r="F774" s="92"/>
      <c r="G774" s="92"/>
      <c r="H774" s="92"/>
      <c r="I774" s="92"/>
      <c r="J774" s="92"/>
      <c r="K774" s="92"/>
      <c r="L774" s="92"/>
      <c r="M774" s="92"/>
      <c r="N774" s="92"/>
      <c r="O774" s="92"/>
      <c r="P774" s="92"/>
      <c r="Q774" s="92"/>
      <c r="R774" s="92"/>
      <c r="S774" s="92"/>
      <c r="T774" s="92"/>
      <c r="U774" s="92"/>
      <c r="V774" s="92"/>
      <c r="W774" s="92"/>
      <c r="X774" s="92"/>
      <c r="Y774" s="92"/>
      <c r="Z774" s="92"/>
      <c r="AA774" s="92"/>
      <c r="AB774" s="92"/>
      <c r="AC774" s="92"/>
      <c r="AD774" s="92"/>
      <c r="AE774" s="92"/>
      <c r="AF774" s="92"/>
      <c r="AG774" s="92"/>
      <c r="AH774" s="92"/>
      <c r="AI774" s="92"/>
      <c r="AJ774" s="92"/>
      <c r="AK774" s="92"/>
      <c r="AL774" s="92"/>
      <c r="AM774" s="92"/>
      <c r="AN774" s="92"/>
      <c r="AO774" s="92"/>
      <c r="AP774" s="92"/>
      <c r="AQ774" s="92"/>
      <c r="AR774" s="92"/>
      <c r="AS774" s="92"/>
      <c r="AT774" s="92"/>
      <c r="AU774" s="92"/>
      <c r="AV774" s="92"/>
      <c r="AW774" s="92"/>
      <c r="AX774" s="92"/>
      <c r="AY774" s="92"/>
      <c r="AZ774" s="92"/>
      <c r="BA774" s="92"/>
      <c r="BB774" s="92"/>
      <c r="BC774" s="92"/>
      <c r="BD774" s="92"/>
      <c r="BE774" s="92"/>
      <c r="BF774" s="92"/>
      <c r="BG774" s="92"/>
      <c r="BH774" s="92"/>
      <c r="BI774" s="92"/>
    </row>
    <row r="775" ht="9.75" customHeight="1">
      <c r="A775" s="92"/>
      <c r="B775" s="92"/>
      <c r="C775" s="92"/>
      <c r="D775" s="92"/>
      <c r="E775" s="92"/>
      <c r="F775" s="92"/>
      <c r="G775" s="92"/>
      <c r="H775" s="92"/>
      <c r="I775" s="92"/>
      <c r="J775" s="92"/>
      <c r="K775" s="92"/>
      <c r="L775" s="92"/>
      <c r="M775" s="92"/>
      <c r="N775" s="92"/>
      <c r="O775" s="92"/>
      <c r="P775" s="92"/>
      <c r="Q775" s="92"/>
      <c r="R775" s="92"/>
      <c r="S775" s="92"/>
      <c r="T775" s="92"/>
      <c r="U775" s="92"/>
      <c r="V775" s="92"/>
      <c r="W775" s="92"/>
      <c r="X775" s="92"/>
      <c r="Y775" s="92"/>
      <c r="Z775" s="92"/>
      <c r="AA775" s="92"/>
      <c r="AB775" s="92"/>
      <c r="AC775" s="92"/>
      <c r="AD775" s="92"/>
      <c r="AE775" s="92"/>
      <c r="AF775" s="92"/>
      <c r="AG775" s="92"/>
      <c r="AH775" s="92"/>
      <c r="AI775" s="92"/>
      <c r="AJ775" s="92"/>
      <c r="AK775" s="92"/>
      <c r="AL775" s="92"/>
      <c r="AM775" s="92"/>
      <c r="AN775" s="92"/>
      <c r="AO775" s="92"/>
      <c r="AP775" s="92"/>
      <c r="AQ775" s="92"/>
      <c r="AR775" s="92"/>
      <c r="AS775" s="92"/>
      <c r="AT775" s="92"/>
      <c r="AU775" s="92"/>
      <c r="AV775" s="92"/>
      <c r="AW775" s="92"/>
      <c r="AX775" s="92"/>
      <c r="AY775" s="92"/>
      <c r="AZ775" s="92"/>
      <c r="BA775" s="92"/>
      <c r="BB775" s="92"/>
      <c r="BC775" s="92"/>
      <c r="BD775" s="92"/>
      <c r="BE775" s="92"/>
      <c r="BF775" s="92"/>
      <c r="BG775" s="92"/>
      <c r="BH775" s="92"/>
      <c r="BI775" s="92"/>
    </row>
    <row r="776" ht="9.75" customHeight="1">
      <c r="A776" s="92"/>
      <c r="B776" s="92"/>
      <c r="C776" s="92"/>
      <c r="D776" s="92"/>
      <c r="E776" s="92"/>
      <c r="F776" s="92"/>
      <c r="G776" s="92"/>
      <c r="H776" s="92"/>
      <c r="I776" s="92"/>
      <c r="J776" s="92"/>
      <c r="K776" s="92"/>
      <c r="L776" s="92"/>
      <c r="M776" s="92"/>
      <c r="N776" s="92"/>
      <c r="O776" s="92"/>
      <c r="P776" s="92"/>
      <c r="Q776" s="92"/>
      <c r="R776" s="92"/>
      <c r="S776" s="92"/>
      <c r="T776" s="92"/>
      <c r="U776" s="92"/>
      <c r="V776" s="92"/>
      <c r="W776" s="92"/>
      <c r="X776" s="92"/>
      <c r="Y776" s="92"/>
      <c r="Z776" s="92"/>
      <c r="AA776" s="92"/>
      <c r="AB776" s="92"/>
      <c r="AC776" s="92"/>
      <c r="AD776" s="92"/>
      <c r="AE776" s="92"/>
      <c r="AF776" s="92"/>
      <c r="AG776" s="92"/>
      <c r="AH776" s="92"/>
      <c r="AI776" s="92"/>
      <c r="AJ776" s="92"/>
      <c r="AK776" s="92"/>
      <c r="AL776" s="92"/>
      <c r="AM776" s="92"/>
      <c r="AN776" s="92"/>
      <c r="AO776" s="92"/>
      <c r="AP776" s="92"/>
      <c r="AQ776" s="92"/>
      <c r="AR776" s="92"/>
      <c r="AS776" s="92"/>
      <c r="AT776" s="92"/>
      <c r="AU776" s="92"/>
      <c r="AV776" s="92"/>
      <c r="AW776" s="92"/>
      <c r="AX776" s="92"/>
      <c r="AY776" s="92"/>
      <c r="AZ776" s="92"/>
      <c r="BA776" s="92"/>
      <c r="BB776" s="92"/>
      <c r="BC776" s="92"/>
      <c r="BD776" s="92"/>
      <c r="BE776" s="92"/>
      <c r="BF776" s="92"/>
      <c r="BG776" s="92"/>
      <c r="BH776" s="92"/>
      <c r="BI776" s="92"/>
    </row>
    <row r="777" ht="9.75" customHeight="1">
      <c r="A777" s="92"/>
      <c r="B777" s="92"/>
      <c r="C777" s="92"/>
      <c r="D777" s="92"/>
      <c r="E777" s="92"/>
      <c r="F777" s="92"/>
      <c r="G777" s="92"/>
      <c r="H777" s="92"/>
      <c r="I777" s="92"/>
      <c r="J777" s="92"/>
      <c r="K777" s="92"/>
      <c r="L777" s="92"/>
      <c r="M777" s="92"/>
      <c r="N777" s="92"/>
      <c r="O777" s="92"/>
      <c r="P777" s="92"/>
      <c r="Q777" s="92"/>
      <c r="R777" s="92"/>
      <c r="S777" s="92"/>
      <c r="T777" s="92"/>
      <c r="U777" s="92"/>
      <c r="V777" s="92"/>
      <c r="W777" s="92"/>
      <c r="X777" s="92"/>
      <c r="Y777" s="92"/>
      <c r="Z777" s="92"/>
      <c r="AA777" s="92"/>
      <c r="AB777" s="92"/>
      <c r="AC777" s="92"/>
      <c r="AD777" s="92"/>
      <c r="AE777" s="92"/>
      <c r="AF777" s="92"/>
      <c r="AG777" s="92"/>
      <c r="AH777" s="92"/>
      <c r="AI777" s="92"/>
      <c r="AJ777" s="92"/>
      <c r="AK777" s="92"/>
      <c r="AL777" s="92"/>
      <c r="AM777" s="92"/>
      <c r="AN777" s="92"/>
      <c r="AO777" s="92"/>
      <c r="AP777" s="92"/>
      <c r="AQ777" s="92"/>
      <c r="AR777" s="92"/>
      <c r="AS777" s="92"/>
      <c r="AT777" s="92"/>
      <c r="AU777" s="92"/>
      <c r="AV777" s="92"/>
      <c r="AW777" s="92"/>
      <c r="AX777" s="92"/>
      <c r="AY777" s="92"/>
      <c r="AZ777" s="92"/>
      <c r="BA777" s="92"/>
      <c r="BB777" s="92"/>
      <c r="BC777" s="92"/>
      <c r="BD777" s="92"/>
      <c r="BE777" s="92"/>
      <c r="BF777" s="92"/>
      <c r="BG777" s="92"/>
      <c r="BH777" s="92"/>
      <c r="BI777" s="92"/>
    </row>
    <row r="778" ht="9.75" customHeight="1">
      <c r="A778" s="92"/>
      <c r="B778" s="92"/>
      <c r="C778" s="92"/>
      <c r="D778" s="92"/>
      <c r="E778" s="92"/>
      <c r="F778" s="92"/>
      <c r="G778" s="92"/>
      <c r="H778" s="92"/>
      <c r="I778" s="92"/>
      <c r="J778" s="92"/>
      <c r="K778" s="92"/>
      <c r="L778" s="92"/>
      <c r="M778" s="92"/>
      <c r="N778" s="92"/>
      <c r="O778" s="92"/>
      <c r="P778" s="92"/>
      <c r="Q778" s="92"/>
      <c r="R778" s="92"/>
      <c r="S778" s="92"/>
      <c r="T778" s="92"/>
      <c r="U778" s="92"/>
      <c r="V778" s="92"/>
      <c r="W778" s="92"/>
      <c r="X778" s="92"/>
      <c r="Y778" s="92"/>
      <c r="Z778" s="92"/>
      <c r="AA778" s="92"/>
      <c r="AB778" s="92"/>
      <c r="AC778" s="92"/>
      <c r="AD778" s="92"/>
      <c r="AE778" s="92"/>
      <c r="AF778" s="92"/>
      <c r="AG778" s="92"/>
      <c r="AH778" s="92"/>
      <c r="AI778" s="92"/>
      <c r="AJ778" s="92"/>
      <c r="AK778" s="92"/>
      <c r="AL778" s="92"/>
      <c r="AM778" s="92"/>
      <c r="AN778" s="92"/>
      <c r="AO778" s="92"/>
      <c r="AP778" s="92"/>
      <c r="AQ778" s="92"/>
      <c r="AR778" s="92"/>
      <c r="AS778" s="92"/>
      <c r="AT778" s="92"/>
      <c r="AU778" s="92"/>
      <c r="AV778" s="92"/>
      <c r="AW778" s="92"/>
      <c r="AX778" s="92"/>
      <c r="AY778" s="92"/>
      <c r="AZ778" s="92"/>
      <c r="BA778" s="92"/>
      <c r="BB778" s="92"/>
      <c r="BC778" s="92"/>
      <c r="BD778" s="92"/>
      <c r="BE778" s="92"/>
      <c r="BF778" s="92"/>
      <c r="BG778" s="92"/>
      <c r="BH778" s="92"/>
      <c r="BI778" s="92"/>
    </row>
    <row r="779" ht="9.75" customHeight="1">
      <c r="A779" s="92"/>
      <c r="B779" s="92"/>
      <c r="C779" s="92"/>
      <c r="D779" s="92"/>
      <c r="E779" s="92"/>
      <c r="F779" s="92"/>
      <c r="G779" s="92"/>
      <c r="H779" s="92"/>
      <c r="I779" s="92"/>
      <c r="J779" s="92"/>
      <c r="K779" s="92"/>
      <c r="L779" s="92"/>
      <c r="M779" s="92"/>
      <c r="N779" s="92"/>
      <c r="O779" s="92"/>
      <c r="P779" s="92"/>
      <c r="Q779" s="92"/>
      <c r="R779" s="92"/>
      <c r="S779" s="92"/>
      <c r="T779" s="92"/>
      <c r="U779" s="92"/>
      <c r="V779" s="92"/>
      <c r="W779" s="92"/>
      <c r="X779" s="92"/>
      <c r="Y779" s="92"/>
      <c r="Z779" s="92"/>
      <c r="AA779" s="92"/>
      <c r="AB779" s="92"/>
      <c r="AC779" s="92"/>
      <c r="AD779" s="92"/>
      <c r="AE779" s="92"/>
      <c r="AF779" s="92"/>
      <c r="AG779" s="92"/>
      <c r="AH779" s="92"/>
      <c r="AI779" s="92"/>
      <c r="AJ779" s="92"/>
      <c r="AK779" s="92"/>
      <c r="AL779" s="92"/>
      <c r="AM779" s="92"/>
      <c r="AN779" s="92"/>
      <c r="AO779" s="92"/>
      <c r="AP779" s="92"/>
      <c r="AQ779" s="92"/>
      <c r="AR779" s="92"/>
      <c r="AS779" s="92"/>
      <c r="AT779" s="92"/>
      <c r="AU779" s="92"/>
      <c r="AV779" s="92"/>
      <c r="AW779" s="92"/>
      <c r="AX779" s="92"/>
      <c r="AY779" s="92"/>
      <c r="AZ779" s="92"/>
      <c r="BA779" s="92"/>
      <c r="BB779" s="92"/>
      <c r="BC779" s="92"/>
      <c r="BD779" s="92"/>
      <c r="BE779" s="92"/>
      <c r="BF779" s="92"/>
      <c r="BG779" s="92"/>
      <c r="BH779" s="92"/>
      <c r="BI779" s="92"/>
    </row>
    <row r="780" ht="9.75" customHeight="1">
      <c r="A780" s="92"/>
      <c r="B780" s="92"/>
      <c r="C780" s="92"/>
      <c r="D780" s="92"/>
      <c r="E780" s="92"/>
      <c r="F780" s="92"/>
      <c r="G780" s="92"/>
      <c r="H780" s="92"/>
      <c r="I780" s="92"/>
      <c r="J780" s="92"/>
      <c r="K780" s="92"/>
      <c r="L780" s="92"/>
      <c r="M780" s="92"/>
      <c r="N780" s="92"/>
      <c r="O780" s="92"/>
      <c r="P780" s="92"/>
      <c r="Q780" s="92"/>
      <c r="R780" s="92"/>
      <c r="S780" s="92"/>
      <c r="T780" s="92"/>
      <c r="U780" s="92"/>
      <c r="V780" s="92"/>
      <c r="W780" s="92"/>
      <c r="X780" s="92"/>
      <c r="Y780" s="92"/>
      <c r="Z780" s="92"/>
      <c r="AA780" s="92"/>
      <c r="AB780" s="92"/>
      <c r="AC780" s="92"/>
      <c r="AD780" s="92"/>
      <c r="AE780" s="92"/>
      <c r="AF780" s="92"/>
      <c r="AG780" s="92"/>
      <c r="AH780" s="92"/>
      <c r="AI780" s="92"/>
      <c r="AJ780" s="92"/>
      <c r="AK780" s="92"/>
      <c r="AL780" s="92"/>
      <c r="AM780" s="92"/>
      <c r="AN780" s="92"/>
      <c r="AO780" s="92"/>
      <c r="AP780" s="92"/>
      <c r="AQ780" s="92"/>
      <c r="AR780" s="92"/>
      <c r="AS780" s="92"/>
      <c r="AT780" s="92"/>
      <c r="AU780" s="92"/>
      <c r="AV780" s="92"/>
      <c r="AW780" s="92"/>
      <c r="AX780" s="92"/>
      <c r="AY780" s="92"/>
      <c r="AZ780" s="92"/>
      <c r="BA780" s="92"/>
      <c r="BB780" s="92"/>
      <c r="BC780" s="92"/>
      <c r="BD780" s="92"/>
      <c r="BE780" s="92"/>
      <c r="BF780" s="92"/>
      <c r="BG780" s="92"/>
      <c r="BH780" s="92"/>
      <c r="BI780" s="92"/>
    </row>
    <row r="781" ht="9.75" customHeight="1">
      <c r="A781" s="92"/>
      <c r="B781" s="92"/>
      <c r="C781" s="92"/>
      <c r="D781" s="92"/>
      <c r="E781" s="92"/>
      <c r="F781" s="92"/>
      <c r="G781" s="92"/>
      <c r="H781" s="92"/>
      <c r="I781" s="92"/>
      <c r="J781" s="92"/>
      <c r="K781" s="92"/>
      <c r="L781" s="92"/>
      <c r="M781" s="92"/>
      <c r="N781" s="92"/>
      <c r="O781" s="92"/>
      <c r="P781" s="92"/>
      <c r="Q781" s="92"/>
      <c r="R781" s="92"/>
      <c r="S781" s="92"/>
      <c r="T781" s="92"/>
      <c r="U781" s="92"/>
      <c r="V781" s="92"/>
      <c r="W781" s="92"/>
      <c r="X781" s="92"/>
      <c r="Y781" s="92"/>
      <c r="Z781" s="92"/>
      <c r="AA781" s="92"/>
      <c r="AB781" s="92"/>
      <c r="AC781" s="92"/>
      <c r="AD781" s="92"/>
      <c r="AE781" s="92"/>
      <c r="AF781" s="92"/>
      <c r="AG781" s="92"/>
      <c r="AH781" s="92"/>
      <c r="AI781" s="92"/>
      <c r="AJ781" s="92"/>
      <c r="AK781" s="92"/>
      <c r="AL781" s="92"/>
      <c r="AM781" s="92"/>
      <c r="AN781" s="92"/>
      <c r="AO781" s="92"/>
      <c r="AP781" s="92"/>
      <c r="AQ781" s="92"/>
      <c r="AR781" s="92"/>
      <c r="AS781" s="92"/>
      <c r="AT781" s="92"/>
      <c r="AU781" s="92"/>
      <c r="AV781" s="92"/>
      <c r="AW781" s="92"/>
      <c r="AX781" s="92"/>
      <c r="AY781" s="92"/>
      <c r="AZ781" s="92"/>
      <c r="BA781" s="92"/>
      <c r="BB781" s="92"/>
      <c r="BC781" s="92"/>
      <c r="BD781" s="92"/>
      <c r="BE781" s="92"/>
      <c r="BF781" s="92"/>
      <c r="BG781" s="92"/>
      <c r="BH781" s="92"/>
      <c r="BI781" s="92"/>
    </row>
    <row r="782" ht="9.75" customHeight="1">
      <c r="A782" s="92"/>
      <c r="B782" s="92"/>
      <c r="C782" s="92"/>
      <c r="D782" s="92"/>
      <c r="E782" s="92"/>
      <c r="F782" s="92"/>
      <c r="G782" s="92"/>
      <c r="H782" s="92"/>
      <c r="I782" s="92"/>
      <c r="J782" s="92"/>
      <c r="K782" s="92"/>
      <c r="L782" s="92"/>
      <c r="M782" s="92"/>
      <c r="N782" s="92"/>
      <c r="O782" s="92"/>
      <c r="P782" s="92"/>
      <c r="Q782" s="92"/>
      <c r="R782" s="92"/>
      <c r="S782" s="92"/>
      <c r="T782" s="92"/>
      <c r="U782" s="92"/>
      <c r="V782" s="92"/>
      <c r="W782" s="92"/>
      <c r="X782" s="92"/>
      <c r="Y782" s="92"/>
      <c r="Z782" s="92"/>
      <c r="AA782" s="92"/>
      <c r="AB782" s="92"/>
      <c r="AC782" s="92"/>
      <c r="AD782" s="92"/>
      <c r="AE782" s="92"/>
      <c r="AF782" s="92"/>
      <c r="AG782" s="92"/>
      <c r="AH782" s="92"/>
      <c r="AI782" s="92"/>
      <c r="AJ782" s="92"/>
      <c r="AK782" s="92"/>
      <c r="AL782" s="92"/>
      <c r="AM782" s="92"/>
      <c r="AN782" s="92"/>
      <c r="AO782" s="92"/>
      <c r="AP782" s="92"/>
      <c r="AQ782" s="92"/>
      <c r="AR782" s="92"/>
      <c r="AS782" s="92"/>
      <c r="AT782" s="92"/>
      <c r="AU782" s="92"/>
      <c r="AV782" s="92"/>
      <c r="AW782" s="92"/>
      <c r="AX782" s="92"/>
      <c r="AY782" s="92"/>
      <c r="AZ782" s="92"/>
      <c r="BA782" s="92"/>
      <c r="BB782" s="92"/>
      <c r="BC782" s="92"/>
      <c r="BD782" s="92"/>
      <c r="BE782" s="92"/>
      <c r="BF782" s="92"/>
      <c r="BG782" s="92"/>
      <c r="BH782" s="92"/>
      <c r="BI782" s="92"/>
    </row>
    <row r="783" ht="9.75" customHeight="1">
      <c r="A783" s="92"/>
      <c r="B783" s="92"/>
      <c r="C783" s="92"/>
      <c r="D783" s="92"/>
      <c r="E783" s="92"/>
      <c r="F783" s="92"/>
      <c r="G783" s="92"/>
      <c r="H783" s="92"/>
      <c r="I783" s="92"/>
      <c r="J783" s="92"/>
      <c r="K783" s="92"/>
      <c r="L783" s="92"/>
      <c r="M783" s="92"/>
      <c r="N783" s="92"/>
      <c r="O783" s="92"/>
      <c r="P783" s="92"/>
      <c r="Q783" s="92"/>
      <c r="R783" s="92"/>
      <c r="S783" s="92"/>
      <c r="T783" s="92"/>
      <c r="U783" s="92"/>
      <c r="V783" s="92"/>
      <c r="W783" s="92"/>
      <c r="X783" s="92"/>
      <c r="Y783" s="92"/>
      <c r="Z783" s="92"/>
      <c r="AA783" s="92"/>
      <c r="AB783" s="92"/>
      <c r="AC783" s="92"/>
      <c r="AD783" s="92"/>
      <c r="AE783" s="92"/>
      <c r="AF783" s="92"/>
      <c r="AG783" s="92"/>
      <c r="AH783" s="92"/>
      <c r="AI783" s="92"/>
      <c r="AJ783" s="92"/>
      <c r="AK783" s="92"/>
      <c r="AL783" s="92"/>
      <c r="AM783" s="92"/>
      <c r="AN783" s="92"/>
      <c r="AO783" s="92"/>
      <c r="AP783" s="92"/>
      <c r="AQ783" s="92"/>
      <c r="AR783" s="92"/>
      <c r="AS783" s="92"/>
      <c r="AT783" s="92"/>
      <c r="AU783" s="92"/>
      <c r="AV783" s="92"/>
      <c r="AW783" s="92"/>
      <c r="AX783" s="92"/>
      <c r="AY783" s="92"/>
      <c r="AZ783" s="92"/>
      <c r="BA783" s="92"/>
      <c r="BB783" s="92"/>
      <c r="BC783" s="92"/>
      <c r="BD783" s="92"/>
      <c r="BE783" s="92"/>
      <c r="BF783" s="92"/>
      <c r="BG783" s="92"/>
      <c r="BH783" s="92"/>
      <c r="BI783" s="92"/>
    </row>
    <row r="784" ht="9.75" customHeight="1">
      <c r="A784" s="92"/>
      <c r="B784" s="92"/>
      <c r="C784" s="92"/>
      <c r="D784" s="92"/>
      <c r="E784" s="92"/>
      <c r="F784" s="92"/>
      <c r="G784" s="92"/>
      <c r="H784" s="92"/>
      <c r="I784" s="92"/>
      <c r="J784" s="92"/>
      <c r="K784" s="92"/>
      <c r="L784" s="92"/>
      <c r="M784" s="92"/>
      <c r="N784" s="92"/>
      <c r="O784" s="92"/>
      <c r="P784" s="92"/>
      <c r="Q784" s="92"/>
      <c r="R784" s="92"/>
      <c r="S784" s="92"/>
      <c r="T784" s="92"/>
      <c r="U784" s="92"/>
      <c r="V784" s="92"/>
      <c r="W784" s="92"/>
      <c r="X784" s="92"/>
      <c r="Y784" s="92"/>
      <c r="Z784" s="92"/>
      <c r="AA784" s="92"/>
      <c r="AB784" s="92"/>
      <c r="AC784" s="92"/>
      <c r="AD784" s="92"/>
      <c r="AE784" s="92"/>
      <c r="AF784" s="92"/>
      <c r="AG784" s="92"/>
      <c r="AH784" s="92"/>
      <c r="AI784" s="92"/>
      <c r="AJ784" s="92"/>
      <c r="AK784" s="92"/>
      <c r="AL784" s="92"/>
      <c r="AM784" s="92"/>
      <c r="AN784" s="92"/>
      <c r="AO784" s="92"/>
      <c r="AP784" s="92"/>
      <c r="AQ784" s="92"/>
      <c r="AR784" s="92"/>
      <c r="AS784" s="92"/>
      <c r="AT784" s="92"/>
      <c r="AU784" s="92"/>
      <c r="AV784" s="92"/>
      <c r="AW784" s="92"/>
      <c r="AX784" s="92"/>
      <c r="AY784" s="92"/>
      <c r="AZ784" s="92"/>
      <c r="BA784" s="92"/>
      <c r="BB784" s="92"/>
      <c r="BC784" s="92"/>
      <c r="BD784" s="92"/>
      <c r="BE784" s="92"/>
      <c r="BF784" s="92"/>
      <c r="BG784" s="92"/>
      <c r="BH784" s="92"/>
      <c r="BI784" s="92"/>
    </row>
    <row r="785" ht="9.75" customHeight="1">
      <c r="A785" s="92"/>
      <c r="B785" s="92"/>
      <c r="C785" s="92"/>
      <c r="D785" s="92"/>
      <c r="E785" s="92"/>
      <c r="F785" s="92"/>
      <c r="G785" s="92"/>
      <c r="H785" s="92"/>
      <c r="I785" s="92"/>
      <c r="J785" s="92"/>
      <c r="K785" s="92"/>
      <c r="L785" s="92"/>
      <c r="M785" s="92"/>
      <c r="N785" s="92"/>
      <c r="O785" s="92"/>
      <c r="P785" s="92"/>
      <c r="Q785" s="92"/>
      <c r="R785" s="92"/>
      <c r="S785" s="92"/>
      <c r="T785" s="92"/>
      <c r="U785" s="92"/>
      <c r="V785" s="92"/>
      <c r="W785" s="92"/>
      <c r="X785" s="92"/>
      <c r="Y785" s="92"/>
      <c r="Z785" s="92"/>
      <c r="AA785" s="92"/>
      <c r="AB785" s="92"/>
      <c r="AC785" s="92"/>
      <c r="AD785" s="92"/>
      <c r="AE785" s="92"/>
      <c r="AF785" s="92"/>
      <c r="AG785" s="92"/>
      <c r="AH785" s="92"/>
      <c r="AI785" s="92"/>
      <c r="AJ785" s="92"/>
      <c r="AK785" s="92"/>
      <c r="AL785" s="92"/>
      <c r="AM785" s="92"/>
      <c r="AN785" s="92"/>
      <c r="AO785" s="92"/>
      <c r="AP785" s="92"/>
      <c r="AQ785" s="92"/>
      <c r="AR785" s="92"/>
      <c r="AS785" s="92"/>
      <c r="AT785" s="92"/>
      <c r="AU785" s="92"/>
      <c r="AV785" s="92"/>
      <c r="AW785" s="92"/>
      <c r="AX785" s="92"/>
      <c r="AY785" s="92"/>
      <c r="AZ785" s="92"/>
      <c r="BA785" s="92"/>
      <c r="BB785" s="92"/>
      <c r="BC785" s="92"/>
      <c r="BD785" s="92"/>
      <c r="BE785" s="92"/>
      <c r="BF785" s="92"/>
      <c r="BG785" s="92"/>
      <c r="BH785" s="92"/>
      <c r="BI785" s="92"/>
    </row>
    <row r="786" ht="9.75" customHeight="1">
      <c r="A786" s="92"/>
      <c r="B786" s="92"/>
      <c r="C786" s="92"/>
      <c r="D786" s="92"/>
      <c r="E786" s="92"/>
      <c r="F786" s="92"/>
      <c r="G786" s="92"/>
      <c r="H786" s="92"/>
      <c r="I786" s="92"/>
      <c r="J786" s="92"/>
      <c r="K786" s="92"/>
      <c r="L786" s="92"/>
      <c r="M786" s="92"/>
      <c r="N786" s="92"/>
      <c r="O786" s="92"/>
      <c r="P786" s="92"/>
      <c r="Q786" s="92"/>
      <c r="R786" s="92"/>
      <c r="S786" s="92"/>
      <c r="T786" s="92"/>
      <c r="U786" s="92"/>
      <c r="V786" s="92"/>
      <c r="W786" s="92"/>
      <c r="X786" s="92"/>
      <c r="Y786" s="92"/>
      <c r="Z786" s="92"/>
      <c r="AA786" s="92"/>
      <c r="AB786" s="92"/>
      <c r="AC786" s="92"/>
      <c r="AD786" s="92"/>
      <c r="AE786" s="92"/>
      <c r="AF786" s="92"/>
      <c r="AG786" s="92"/>
      <c r="AH786" s="92"/>
      <c r="AI786" s="92"/>
      <c r="AJ786" s="92"/>
      <c r="AK786" s="92"/>
      <c r="AL786" s="92"/>
      <c r="AM786" s="92"/>
      <c r="AN786" s="92"/>
      <c r="AO786" s="92"/>
      <c r="AP786" s="92"/>
      <c r="AQ786" s="92"/>
      <c r="AR786" s="92"/>
      <c r="AS786" s="92"/>
      <c r="AT786" s="92"/>
      <c r="AU786" s="92"/>
      <c r="AV786" s="92"/>
      <c r="AW786" s="92"/>
      <c r="AX786" s="92"/>
      <c r="AY786" s="92"/>
      <c r="AZ786" s="92"/>
      <c r="BA786" s="92"/>
      <c r="BB786" s="92"/>
      <c r="BC786" s="92"/>
      <c r="BD786" s="92"/>
      <c r="BE786" s="92"/>
      <c r="BF786" s="92"/>
      <c r="BG786" s="92"/>
      <c r="BH786" s="92"/>
      <c r="BI786" s="92"/>
    </row>
    <row r="787" ht="9.75" customHeight="1">
      <c r="A787" s="92"/>
      <c r="B787" s="92"/>
      <c r="C787" s="92"/>
      <c r="D787" s="92"/>
      <c r="E787" s="92"/>
      <c r="F787" s="92"/>
      <c r="G787" s="92"/>
      <c r="H787" s="92"/>
      <c r="I787" s="92"/>
      <c r="J787" s="92"/>
      <c r="K787" s="92"/>
      <c r="L787" s="92"/>
      <c r="M787" s="92"/>
      <c r="N787" s="92"/>
      <c r="O787" s="92"/>
      <c r="P787" s="92"/>
      <c r="Q787" s="92"/>
      <c r="R787" s="92"/>
      <c r="S787" s="92"/>
      <c r="T787" s="92"/>
      <c r="U787" s="92"/>
      <c r="V787" s="92"/>
      <c r="W787" s="92"/>
      <c r="X787" s="92"/>
      <c r="Y787" s="92"/>
      <c r="Z787" s="92"/>
      <c r="AA787" s="92"/>
      <c r="AB787" s="92"/>
      <c r="AC787" s="92"/>
      <c r="AD787" s="92"/>
      <c r="AE787" s="92"/>
      <c r="AF787" s="92"/>
      <c r="AG787" s="92"/>
      <c r="AH787" s="92"/>
      <c r="AI787" s="92"/>
      <c r="AJ787" s="92"/>
      <c r="AK787" s="92"/>
      <c r="AL787" s="92"/>
      <c r="AM787" s="92"/>
      <c r="AN787" s="92"/>
      <c r="AO787" s="92"/>
      <c r="AP787" s="92"/>
      <c r="AQ787" s="92"/>
      <c r="AR787" s="92"/>
      <c r="AS787" s="92"/>
      <c r="AT787" s="92"/>
      <c r="AU787" s="92"/>
      <c r="AV787" s="92"/>
      <c r="AW787" s="92"/>
      <c r="AX787" s="92"/>
      <c r="AY787" s="92"/>
      <c r="AZ787" s="92"/>
      <c r="BA787" s="92"/>
      <c r="BB787" s="92"/>
      <c r="BC787" s="92"/>
      <c r="BD787" s="92"/>
      <c r="BE787" s="92"/>
      <c r="BF787" s="92"/>
      <c r="BG787" s="92"/>
      <c r="BH787" s="92"/>
      <c r="BI787" s="92"/>
    </row>
    <row r="788" ht="9.75" customHeight="1">
      <c r="A788" s="92"/>
      <c r="B788" s="92"/>
      <c r="C788" s="92"/>
      <c r="D788" s="92"/>
      <c r="E788" s="92"/>
      <c r="F788" s="92"/>
      <c r="G788" s="92"/>
      <c r="H788" s="92"/>
      <c r="I788" s="92"/>
      <c r="J788" s="92"/>
      <c r="K788" s="92"/>
      <c r="L788" s="92"/>
      <c r="M788" s="92"/>
      <c r="N788" s="92"/>
      <c r="O788" s="92"/>
      <c r="P788" s="92"/>
      <c r="Q788" s="92"/>
      <c r="R788" s="92"/>
      <c r="S788" s="92"/>
      <c r="T788" s="92"/>
      <c r="U788" s="92"/>
      <c r="V788" s="92"/>
      <c r="W788" s="92"/>
      <c r="X788" s="92"/>
      <c r="Y788" s="92"/>
      <c r="Z788" s="92"/>
      <c r="AA788" s="92"/>
      <c r="AB788" s="92"/>
      <c r="AC788" s="92"/>
      <c r="AD788" s="92"/>
      <c r="AE788" s="92"/>
      <c r="AF788" s="92"/>
      <c r="AG788" s="92"/>
      <c r="AH788" s="92"/>
      <c r="AI788" s="92"/>
      <c r="AJ788" s="92"/>
      <c r="AK788" s="92"/>
      <c r="AL788" s="92"/>
      <c r="AM788" s="92"/>
      <c r="AN788" s="92"/>
      <c r="AO788" s="92"/>
      <c r="AP788" s="92"/>
      <c r="AQ788" s="92"/>
      <c r="AR788" s="92"/>
      <c r="AS788" s="92"/>
      <c r="AT788" s="92"/>
      <c r="AU788" s="92"/>
      <c r="AV788" s="92"/>
      <c r="AW788" s="92"/>
      <c r="AX788" s="92"/>
      <c r="AY788" s="92"/>
      <c r="AZ788" s="92"/>
      <c r="BA788" s="92"/>
      <c r="BB788" s="92"/>
      <c r="BC788" s="92"/>
      <c r="BD788" s="92"/>
      <c r="BE788" s="92"/>
      <c r="BF788" s="92"/>
      <c r="BG788" s="92"/>
      <c r="BH788" s="92"/>
      <c r="BI788" s="92"/>
    </row>
    <row r="789" ht="9.75" customHeight="1">
      <c r="A789" s="92"/>
      <c r="B789" s="92"/>
      <c r="C789" s="92"/>
      <c r="D789" s="92"/>
      <c r="E789" s="92"/>
      <c r="F789" s="92"/>
      <c r="G789" s="92"/>
      <c r="H789" s="92"/>
      <c r="I789" s="92"/>
      <c r="J789" s="92"/>
      <c r="K789" s="92"/>
      <c r="L789" s="92"/>
      <c r="M789" s="92"/>
      <c r="N789" s="92"/>
      <c r="O789" s="92"/>
      <c r="P789" s="92"/>
      <c r="Q789" s="92"/>
      <c r="R789" s="92"/>
      <c r="S789" s="92"/>
      <c r="T789" s="92"/>
      <c r="U789" s="92"/>
      <c r="V789" s="92"/>
      <c r="W789" s="92"/>
      <c r="X789" s="92"/>
      <c r="Y789" s="92"/>
      <c r="Z789" s="92"/>
      <c r="AA789" s="92"/>
      <c r="AB789" s="92"/>
      <c r="AC789" s="92"/>
      <c r="AD789" s="92"/>
      <c r="AE789" s="92"/>
      <c r="AF789" s="92"/>
      <c r="AG789" s="92"/>
      <c r="AH789" s="92"/>
      <c r="AI789" s="92"/>
      <c r="AJ789" s="92"/>
      <c r="AK789" s="92"/>
      <c r="AL789" s="92"/>
      <c r="AM789" s="92"/>
      <c r="AN789" s="92"/>
      <c r="AO789" s="92"/>
      <c r="AP789" s="92"/>
      <c r="AQ789" s="92"/>
      <c r="AR789" s="92"/>
      <c r="AS789" s="92"/>
      <c r="AT789" s="92"/>
      <c r="AU789" s="92"/>
      <c r="AV789" s="92"/>
      <c r="AW789" s="92"/>
      <c r="AX789" s="92"/>
      <c r="AY789" s="92"/>
      <c r="AZ789" s="92"/>
      <c r="BA789" s="92"/>
      <c r="BB789" s="92"/>
      <c r="BC789" s="92"/>
      <c r="BD789" s="92"/>
      <c r="BE789" s="92"/>
      <c r="BF789" s="92"/>
      <c r="BG789" s="92"/>
      <c r="BH789" s="92"/>
      <c r="BI789" s="92"/>
    </row>
    <row r="790" ht="9.75" customHeight="1">
      <c r="A790" s="92"/>
      <c r="B790" s="92"/>
      <c r="C790" s="92"/>
      <c r="D790" s="92"/>
      <c r="E790" s="92"/>
      <c r="F790" s="92"/>
      <c r="G790" s="92"/>
      <c r="H790" s="92"/>
      <c r="I790" s="92"/>
      <c r="J790" s="92"/>
      <c r="K790" s="92"/>
      <c r="L790" s="92"/>
      <c r="M790" s="92"/>
      <c r="N790" s="92"/>
      <c r="O790" s="92"/>
      <c r="P790" s="92"/>
      <c r="Q790" s="92"/>
      <c r="R790" s="92"/>
      <c r="S790" s="92"/>
      <c r="T790" s="92"/>
      <c r="U790" s="92"/>
      <c r="V790" s="92"/>
      <c r="W790" s="92"/>
      <c r="X790" s="92"/>
      <c r="Y790" s="92"/>
      <c r="Z790" s="92"/>
      <c r="AA790" s="92"/>
      <c r="AB790" s="92"/>
      <c r="AC790" s="92"/>
      <c r="AD790" s="92"/>
      <c r="AE790" s="92"/>
      <c r="AF790" s="92"/>
      <c r="AG790" s="92"/>
      <c r="AH790" s="92"/>
      <c r="AI790" s="92"/>
      <c r="AJ790" s="92"/>
      <c r="AK790" s="92"/>
      <c r="AL790" s="92"/>
      <c r="AM790" s="92"/>
      <c r="AN790" s="92"/>
      <c r="AO790" s="92"/>
      <c r="AP790" s="92"/>
      <c r="AQ790" s="92"/>
      <c r="AR790" s="92"/>
      <c r="AS790" s="92"/>
      <c r="AT790" s="92"/>
      <c r="AU790" s="92"/>
      <c r="AV790" s="92"/>
      <c r="AW790" s="92"/>
      <c r="AX790" s="92"/>
      <c r="AY790" s="92"/>
      <c r="AZ790" s="92"/>
      <c r="BA790" s="92"/>
      <c r="BB790" s="92"/>
      <c r="BC790" s="92"/>
      <c r="BD790" s="92"/>
      <c r="BE790" s="92"/>
      <c r="BF790" s="92"/>
      <c r="BG790" s="92"/>
      <c r="BH790" s="92"/>
      <c r="BI790" s="92"/>
    </row>
    <row r="791" ht="9.75" customHeight="1">
      <c r="A791" s="92"/>
      <c r="B791" s="92"/>
      <c r="C791" s="92"/>
      <c r="D791" s="92"/>
      <c r="E791" s="92"/>
      <c r="F791" s="92"/>
      <c r="G791" s="92"/>
      <c r="H791" s="92"/>
      <c r="I791" s="92"/>
      <c r="J791" s="92"/>
      <c r="K791" s="92"/>
      <c r="L791" s="92"/>
      <c r="M791" s="92"/>
      <c r="N791" s="92"/>
      <c r="O791" s="92"/>
      <c r="P791" s="92"/>
      <c r="Q791" s="92"/>
      <c r="R791" s="92"/>
      <c r="S791" s="92"/>
      <c r="T791" s="92"/>
      <c r="U791" s="92"/>
      <c r="V791" s="92"/>
      <c r="W791" s="92"/>
      <c r="X791" s="92"/>
      <c r="Y791" s="92"/>
      <c r="Z791" s="92"/>
      <c r="AA791" s="92"/>
      <c r="AB791" s="92"/>
      <c r="AC791" s="92"/>
      <c r="AD791" s="92"/>
      <c r="AE791" s="92"/>
      <c r="AF791" s="92"/>
      <c r="AG791" s="92"/>
      <c r="AH791" s="92"/>
      <c r="AI791" s="92"/>
      <c r="AJ791" s="92"/>
      <c r="AK791" s="92"/>
      <c r="AL791" s="92"/>
      <c r="AM791" s="92"/>
      <c r="AN791" s="92"/>
      <c r="AO791" s="92"/>
      <c r="AP791" s="92"/>
      <c r="AQ791" s="92"/>
      <c r="AR791" s="92"/>
      <c r="AS791" s="92"/>
      <c r="AT791" s="92"/>
      <c r="AU791" s="92"/>
      <c r="AV791" s="92"/>
      <c r="AW791" s="92"/>
      <c r="AX791" s="92"/>
      <c r="AY791" s="92"/>
      <c r="AZ791" s="92"/>
      <c r="BA791" s="92"/>
      <c r="BB791" s="92"/>
      <c r="BC791" s="92"/>
      <c r="BD791" s="92"/>
      <c r="BE791" s="92"/>
      <c r="BF791" s="92"/>
      <c r="BG791" s="92"/>
      <c r="BH791" s="92"/>
      <c r="BI791" s="92"/>
    </row>
    <row r="792" ht="9.75" customHeight="1">
      <c r="A792" s="92"/>
      <c r="B792" s="92"/>
      <c r="C792" s="92"/>
      <c r="D792" s="92"/>
      <c r="E792" s="92"/>
      <c r="F792" s="92"/>
      <c r="G792" s="92"/>
      <c r="H792" s="92"/>
      <c r="I792" s="92"/>
      <c r="J792" s="92"/>
      <c r="K792" s="92"/>
      <c r="L792" s="92"/>
      <c r="M792" s="92"/>
      <c r="N792" s="92"/>
      <c r="O792" s="92"/>
      <c r="P792" s="92"/>
      <c r="Q792" s="92"/>
      <c r="R792" s="92"/>
      <c r="S792" s="92"/>
      <c r="T792" s="92"/>
      <c r="U792" s="92"/>
      <c r="V792" s="92"/>
      <c r="W792" s="92"/>
      <c r="X792" s="92"/>
      <c r="Y792" s="92"/>
      <c r="Z792" s="92"/>
      <c r="AA792" s="92"/>
      <c r="AB792" s="92"/>
      <c r="AC792" s="92"/>
      <c r="AD792" s="92"/>
      <c r="AE792" s="92"/>
      <c r="AF792" s="92"/>
      <c r="AG792" s="92"/>
      <c r="AH792" s="92"/>
      <c r="AI792" s="92"/>
      <c r="AJ792" s="92"/>
      <c r="AK792" s="92"/>
      <c r="AL792" s="92"/>
      <c r="AM792" s="92"/>
      <c r="AN792" s="92"/>
      <c r="AO792" s="92"/>
      <c r="AP792" s="92"/>
      <c r="AQ792" s="92"/>
      <c r="AR792" s="92"/>
      <c r="AS792" s="92"/>
      <c r="AT792" s="92"/>
      <c r="AU792" s="92"/>
      <c r="AV792" s="92"/>
      <c r="AW792" s="92"/>
      <c r="AX792" s="92"/>
      <c r="AY792" s="92"/>
      <c r="AZ792" s="92"/>
      <c r="BA792" s="92"/>
      <c r="BB792" s="92"/>
      <c r="BC792" s="92"/>
      <c r="BD792" s="92"/>
      <c r="BE792" s="92"/>
      <c r="BF792" s="92"/>
      <c r="BG792" s="92"/>
      <c r="BH792" s="92"/>
      <c r="BI792" s="92"/>
    </row>
    <row r="793" ht="9.75" customHeight="1">
      <c r="A793" s="92"/>
      <c r="B793" s="92"/>
      <c r="C793" s="92"/>
      <c r="D793" s="92"/>
      <c r="E793" s="92"/>
      <c r="F793" s="92"/>
      <c r="G793" s="92"/>
      <c r="H793" s="92"/>
      <c r="I793" s="92"/>
      <c r="J793" s="92"/>
      <c r="K793" s="92"/>
      <c r="L793" s="92"/>
      <c r="M793" s="92"/>
      <c r="N793" s="92"/>
      <c r="O793" s="92"/>
      <c r="P793" s="92"/>
      <c r="Q793" s="92"/>
      <c r="R793" s="92"/>
      <c r="S793" s="92"/>
      <c r="T793" s="92"/>
      <c r="U793" s="92"/>
      <c r="V793" s="92"/>
      <c r="W793" s="92"/>
      <c r="X793" s="92"/>
      <c r="Y793" s="92"/>
      <c r="Z793" s="92"/>
      <c r="AA793" s="92"/>
      <c r="AB793" s="92"/>
      <c r="AC793" s="92"/>
      <c r="AD793" s="92"/>
      <c r="AE793" s="92"/>
      <c r="AF793" s="92"/>
      <c r="AG793" s="92"/>
      <c r="AH793" s="92"/>
      <c r="AI793" s="92"/>
      <c r="AJ793" s="92"/>
      <c r="AK793" s="92"/>
      <c r="AL793" s="92"/>
      <c r="AM793" s="92"/>
      <c r="AN793" s="92"/>
      <c r="AO793" s="92"/>
      <c r="AP793" s="92"/>
      <c r="AQ793" s="92"/>
      <c r="AR793" s="92"/>
      <c r="AS793" s="92"/>
      <c r="AT793" s="92"/>
      <c r="AU793" s="92"/>
      <c r="AV793" s="92"/>
      <c r="AW793" s="92"/>
      <c r="AX793" s="92"/>
      <c r="AY793" s="92"/>
      <c r="AZ793" s="92"/>
      <c r="BA793" s="92"/>
      <c r="BB793" s="92"/>
      <c r="BC793" s="92"/>
      <c r="BD793" s="92"/>
      <c r="BE793" s="92"/>
      <c r="BF793" s="92"/>
      <c r="BG793" s="92"/>
      <c r="BH793" s="92"/>
      <c r="BI793" s="92"/>
    </row>
    <row r="794" ht="9.75" customHeight="1">
      <c r="A794" s="92"/>
      <c r="B794" s="92"/>
      <c r="C794" s="92"/>
      <c r="D794" s="92"/>
      <c r="E794" s="92"/>
      <c r="F794" s="92"/>
      <c r="G794" s="92"/>
      <c r="H794" s="92"/>
      <c r="I794" s="92"/>
      <c r="J794" s="92"/>
      <c r="K794" s="92"/>
      <c r="L794" s="92"/>
      <c r="M794" s="92"/>
      <c r="N794" s="92"/>
      <c r="O794" s="92"/>
      <c r="P794" s="92"/>
      <c r="Q794" s="92"/>
      <c r="R794" s="92"/>
      <c r="S794" s="92"/>
      <c r="T794" s="92"/>
      <c r="U794" s="92"/>
      <c r="V794" s="92"/>
      <c r="W794" s="92"/>
      <c r="X794" s="92"/>
      <c r="Y794" s="92"/>
      <c r="Z794" s="92"/>
      <c r="AA794" s="92"/>
      <c r="AB794" s="92"/>
      <c r="AC794" s="92"/>
      <c r="AD794" s="92"/>
      <c r="AE794" s="92"/>
      <c r="AF794" s="92"/>
      <c r="AG794" s="92"/>
      <c r="AH794" s="92"/>
      <c r="AI794" s="92"/>
      <c r="AJ794" s="92"/>
      <c r="AK794" s="92"/>
      <c r="AL794" s="92"/>
      <c r="AM794" s="92"/>
      <c r="AN794" s="92"/>
      <c r="AO794" s="92"/>
      <c r="AP794" s="92"/>
      <c r="AQ794" s="92"/>
      <c r="AR794" s="92"/>
      <c r="AS794" s="92"/>
      <c r="AT794" s="92"/>
      <c r="AU794" s="92"/>
      <c r="AV794" s="92"/>
      <c r="AW794" s="92"/>
      <c r="AX794" s="92"/>
      <c r="AY794" s="92"/>
      <c r="AZ794" s="92"/>
      <c r="BA794" s="92"/>
      <c r="BB794" s="92"/>
      <c r="BC794" s="92"/>
      <c r="BD794" s="92"/>
      <c r="BE794" s="92"/>
      <c r="BF794" s="92"/>
      <c r="BG794" s="92"/>
      <c r="BH794" s="92"/>
      <c r="BI794" s="92"/>
    </row>
    <row r="795" ht="9.75" customHeight="1">
      <c r="A795" s="92"/>
      <c r="B795" s="92"/>
      <c r="C795" s="92"/>
      <c r="D795" s="92"/>
      <c r="E795" s="92"/>
      <c r="F795" s="92"/>
      <c r="G795" s="92"/>
      <c r="H795" s="92"/>
      <c r="I795" s="92"/>
      <c r="J795" s="92"/>
      <c r="K795" s="92"/>
      <c r="L795" s="92"/>
      <c r="M795" s="92"/>
      <c r="N795" s="92"/>
      <c r="O795" s="92"/>
      <c r="P795" s="92"/>
      <c r="Q795" s="92"/>
      <c r="R795" s="92"/>
      <c r="S795" s="92"/>
      <c r="T795" s="92"/>
      <c r="U795" s="92"/>
      <c r="V795" s="92"/>
      <c r="W795" s="92"/>
      <c r="X795" s="92"/>
      <c r="Y795" s="92"/>
      <c r="Z795" s="92"/>
      <c r="AA795" s="92"/>
      <c r="AB795" s="92"/>
      <c r="AC795" s="92"/>
      <c r="AD795" s="92"/>
      <c r="AE795" s="92"/>
      <c r="AF795" s="92"/>
      <c r="AG795" s="92"/>
      <c r="AH795" s="92"/>
      <c r="AI795" s="92"/>
      <c r="AJ795" s="92"/>
      <c r="AK795" s="92"/>
      <c r="AL795" s="92"/>
      <c r="AM795" s="92"/>
      <c r="AN795" s="92"/>
      <c r="AO795" s="92"/>
      <c r="AP795" s="92"/>
      <c r="AQ795" s="92"/>
      <c r="AR795" s="92"/>
      <c r="AS795" s="92"/>
      <c r="AT795" s="92"/>
      <c r="AU795" s="92"/>
      <c r="AV795" s="92"/>
      <c r="AW795" s="92"/>
      <c r="AX795" s="92"/>
      <c r="AY795" s="92"/>
      <c r="AZ795" s="92"/>
      <c r="BA795" s="92"/>
      <c r="BB795" s="92"/>
      <c r="BC795" s="92"/>
      <c r="BD795" s="92"/>
      <c r="BE795" s="92"/>
      <c r="BF795" s="92"/>
      <c r="BG795" s="92"/>
      <c r="BH795" s="92"/>
      <c r="BI795" s="92"/>
    </row>
    <row r="796" ht="9.75" customHeight="1">
      <c r="A796" s="92"/>
      <c r="B796" s="92"/>
      <c r="C796" s="92"/>
      <c r="D796" s="92"/>
      <c r="E796" s="92"/>
      <c r="F796" s="92"/>
      <c r="G796" s="92"/>
      <c r="H796" s="92"/>
      <c r="I796" s="92"/>
      <c r="J796" s="92"/>
      <c r="K796" s="92"/>
      <c r="L796" s="92"/>
      <c r="M796" s="92"/>
      <c r="N796" s="92"/>
      <c r="O796" s="92"/>
      <c r="P796" s="92"/>
      <c r="Q796" s="92"/>
      <c r="R796" s="92"/>
      <c r="S796" s="92"/>
      <c r="T796" s="92"/>
      <c r="U796" s="92"/>
      <c r="V796" s="92"/>
      <c r="W796" s="92"/>
      <c r="X796" s="92"/>
      <c r="Y796" s="92"/>
      <c r="Z796" s="92"/>
      <c r="AA796" s="92"/>
      <c r="AB796" s="92"/>
      <c r="AC796" s="92"/>
      <c r="AD796" s="92"/>
      <c r="AE796" s="92"/>
      <c r="AF796" s="92"/>
      <c r="AG796" s="92"/>
      <c r="AH796" s="92"/>
      <c r="AI796" s="92"/>
      <c r="AJ796" s="92"/>
      <c r="AK796" s="92"/>
      <c r="AL796" s="92"/>
      <c r="AM796" s="92"/>
      <c r="AN796" s="92"/>
      <c r="AO796" s="92"/>
      <c r="AP796" s="92"/>
      <c r="AQ796" s="92"/>
      <c r="AR796" s="92"/>
      <c r="AS796" s="92"/>
      <c r="AT796" s="92"/>
      <c r="AU796" s="92"/>
      <c r="AV796" s="92"/>
      <c r="AW796" s="92"/>
      <c r="AX796" s="92"/>
      <c r="AY796" s="92"/>
      <c r="AZ796" s="92"/>
      <c r="BA796" s="92"/>
      <c r="BB796" s="92"/>
      <c r="BC796" s="92"/>
      <c r="BD796" s="92"/>
      <c r="BE796" s="92"/>
      <c r="BF796" s="92"/>
      <c r="BG796" s="92"/>
      <c r="BH796" s="92"/>
      <c r="BI796" s="92"/>
    </row>
    <row r="797" ht="9.75" customHeight="1">
      <c r="A797" s="92"/>
      <c r="B797" s="92"/>
      <c r="C797" s="92"/>
      <c r="D797" s="92"/>
      <c r="E797" s="92"/>
      <c r="F797" s="92"/>
      <c r="G797" s="92"/>
      <c r="H797" s="92"/>
      <c r="I797" s="92"/>
      <c r="J797" s="92"/>
      <c r="K797" s="92"/>
      <c r="L797" s="92"/>
      <c r="M797" s="92"/>
      <c r="N797" s="92"/>
      <c r="O797" s="92"/>
      <c r="P797" s="92"/>
      <c r="Q797" s="92"/>
      <c r="R797" s="92"/>
      <c r="S797" s="92"/>
      <c r="T797" s="92"/>
      <c r="U797" s="92"/>
      <c r="V797" s="92"/>
      <c r="W797" s="92"/>
      <c r="X797" s="92"/>
      <c r="Y797" s="92"/>
      <c r="Z797" s="92"/>
      <c r="AA797" s="92"/>
      <c r="AB797" s="92"/>
      <c r="AC797" s="92"/>
      <c r="AD797" s="92"/>
      <c r="AE797" s="92"/>
      <c r="AF797" s="92"/>
      <c r="AG797" s="92"/>
      <c r="AH797" s="92"/>
      <c r="AI797" s="92"/>
      <c r="AJ797" s="92"/>
      <c r="AK797" s="92"/>
      <c r="AL797" s="92"/>
      <c r="AM797" s="92"/>
      <c r="AN797" s="92"/>
      <c r="AO797" s="92"/>
      <c r="AP797" s="92"/>
      <c r="AQ797" s="92"/>
      <c r="AR797" s="92"/>
      <c r="AS797" s="92"/>
      <c r="AT797" s="92"/>
      <c r="AU797" s="92"/>
      <c r="AV797" s="92"/>
      <c r="AW797" s="92"/>
      <c r="AX797" s="92"/>
      <c r="AY797" s="92"/>
      <c r="AZ797" s="92"/>
      <c r="BA797" s="92"/>
      <c r="BB797" s="92"/>
      <c r="BC797" s="92"/>
      <c r="BD797" s="92"/>
      <c r="BE797" s="92"/>
      <c r="BF797" s="92"/>
      <c r="BG797" s="92"/>
      <c r="BH797" s="92"/>
      <c r="BI797" s="92"/>
    </row>
    <row r="798" ht="9.75" customHeight="1">
      <c r="A798" s="92"/>
      <c r="B798" s="92"/>
      <c r="C798" s="92"/>
      <c r="D798" s="92"/>
      <c r="E798" s="92"/>
      <c r="F798" s="92"/>
      <c r="G798" s="92"/>
      <c r="H798" s="92"/>
      <c r="I798" s="92"/>
      <c r="J798" s="92"/>
      <c r="K798" s="92"/>
      <c r="L798" s="92"/>
      <c r="M798" s="92"/>
      <c r="N798" s="92"/>
      <c r="O798" s="92"/>
      <c r="P798" s="92"/>
      <c r="Q798" s="92"/>
      <c r="R798" s="92"/>
      <c r="S798" s="92"/>
      <c r="T798" s="92"/>
      <c r="U798" s="92"/>
      <c r="V798" s="92"/>
      <c r="W798" s="92"/>
      <c r="X798" s="92"/>
      <c r="Y798" s="92"/>
      <c r="Z798" s="92"/>
      <c r="AA798" s="92"/>
      <c r="AB798" s="92"/>
      <c r="AC798" s="92"/>
      <c r="AD798" s="92"/>
      <c r="AE798" s="92"/>
      <c r="AF798" s="92"/>
      <c r="AG798" s="92"/>
      <c r="AH798" s="92"/>
      <c r="AI798" s="92"/>
      <c r="AJ798" s="92"/>
      <c r="AK798" s="92"/>
      <c r="AL798" s="92"/>
      <c r="AM798" s="92"/>
      <c r="AN798" s="92"/>
      <c r="AO798" s="92"/>
      <c r="AP798" s="92"/>
      <c r="AQ798" s="92"/>
      <c r="AR798" s="92"/>
      <c r="AS798" s="92"/>
      <c r="AT798" s="92"/>
      <c r="AU798" s="92"/>
      <c r="AV798" s="92"/>
      <c r="AW798" s="92"/>
      <c r="AX798" s="92"/>
      <c r="AY798" s="92"/>
      <c r="AZ798" s="92"/>
      <c r="BA798" s="92"/>
      <c r="BB798" s="92"/>
      <c r="BC798" s="92"/>
      <c r="BD798" s="92"/>
      <c r="BE798" s="92"/>
      <c r="BF798" s="92"/>
      <c r="BG798" s="92"/>
      <c r="BH798" s="92"/>
      <c r="BI798" s="92"/>
    </row>
    <row r="799" ht="9.75" customHeight="1">
      <c r="A799" s="92"/>
      <c r="B799" s="92"/>
      <c r="C799" s="92"/>
      <c r="D799" s="92"/>
      <c r="E799" s="92"/>
      <c r="F799" s="92"/>
      <c r="G799" s="92"/>
      <c r="H799" s="92"/>
      <c r="I799" s="92"/>
      <c r="J799" s="92"/>
      <c r="K799" s="92"/>
      <c r="L799" s="92"/>
      <c r="M799" s="92"/>
      <c r="N799" s="92"/>
      <c r="O799" s="92"/>
      <c r="P799" s="92"/>
      <c r="Q799" s="92"/>
      <c r="R799" s="92"/>
      <c r="S799" s="92"/>
      <c r="T799" s="92"/>
      <c r="U799" s="92"/>
      <c r="V799" s="92"/>
      <c r="W799" s="92"/>
      <c r="X799" s="92"/>
      <c r="Y799" s="92"/>
      <c r="Z799" s="92"/>
      <c r="AA799" s="92"/>
      <c r="AB799" s="92"/>
      <c r="AC799" s="92"/>
      <c r="AD799" s="92"/>
      <c r="AE799" s="92"/>
      <c r="AF799" s="92"/>
      <c r="AG799" s="92"/>
      <c r="AH799" s="92"/>
      <c r="AI799" s="92"/>
      <c r="AJ799" s="92"/>
      <c r="AK799" s="92"/>
      <c r="AL799" s="92"/>
      <c r="AM799" s="92"/>
      <c r="AN799" s="92"/>
      <c r="AO799" s="92"/>
      <c r="AP799" s="92"/>
      <c r="AQ799" s="92"/>
      <c r="AR799" s="92"/>
      <c r="AS799" s="92"/>
      <c r="AT799" s="92"/>
      <c r="AU799" s="92"/>
      <c r="AV799" s="92"/>
      <c r="AW799" s="92"/>
      <c r="AX799" s="92"/>
      <c r="AY799" s="92"/>
      <c r="AZ799" s="92"/>
      <c r="BA799" s="92"/>
      <c r="BB799" s="92"/>
      <c r="BC799" s="92"/>
      <c r="BD799" s="92"/>
      <c r="BE799" s="92"/>
      <c r="BF799" s="92"/>
      <c r="BG799" s="92"/>
      <c r="BH799" s="92"/>
      <c r="BI799" s="92"/>
    </row>
    <row r="800" ht="9.75" customHeight="1">
      <c r="A800" s="92"/>
      <c r="B800" s="92"/>
      <c r="C800" s="92"/>
      <c r="D800" s="92"/>
      <c r="E800" s="92"/>
      <c r="F800" s="92"/>
      <c r="G800" s="92"/>
      <c r="H800" s="92"/>
      <c r="I800" s="92"/>
      <c r="J800" s="92"/>
      <c r="K800" s="92"/>
      <c r="L800" s="92"/>
      <c r="M800" s="92"/>
      <c r="N800" s="92"/>
      <c r="O800" s="92"/>
      <c r="P800" s="92"/>
      <c r="Q800" s="92"/>
      <c r="R800" s="92"/>
      <c r="S800" s="92"/>
      <c r="T800" s="92"/>
      <c r="U800" s="92"/>
      <c r="V800" s="92"/>
      <c r="W800" s="92"/>
      <c r="X800" s="92"/>
      <c r="Y800" s="92"/>
      <c r="Z800" s="92"/>
      <c r="AA800" s="92"/>
      <c r="AB800" s="92"/>
      <c r="AC800" s="92"/>
      <c r="AD800" s="92"/>
      <c r="AE800" s="92"/>
      <c r="AF800" s="92"/>
      <c r="AG800" s="92"/>
      <c r="AH800" s="92"/>
      <c r="AI800" s="92"/>
      <c r="AJ800" s="92"/>
      <c r="AK800" s="92"/>
      <c r="AL800" s="92"/>
      <c r="AM800" s="92"/>
      <c r="AN800" s="92"/>
      <c r="AO800" s="92"/>
      <c r="AP800" s="92"/>
      <c r="AQ800" s="92"/>
      <c r="AR800" s="92"/>
      <c r="AS800" s="92"/>
      <c r="AT800" s="92"/>
      <c r="AU800" s="92"/>
      <c r="AV800" s="92"/>
      <c r="AW800" s="92"/>
      <c r="AX800" s="92"/>
      <c r="AY800" s="92"/>
      <c r="AZ800" s="92"/>
      <c r="BA800" s="92"/>
      <c r="BB800" s="92"/>
      <c r="BC800" s="92"/>
      <c r="BD800" s="92"/>
      <c r="BE800" s="92"/>
      <c r="BF800" s="92"/>
      <c r="BG800" s="92"/>
      <c r="BH800" s="92"/>
      <c r="BI800" s="92"/>
    </row>
    <row r="801" ht="9.75" customHeight="1">
      <c r="A801" s="92"/>
      <c r="B801" s="92"/>
      <c r="C801" s="92"/>
      <c r="D801" s="92"/>
      <c r="E801" s="92"/>
      <c r="F801" s="92"/>
      <c r="G801" s="92"/>
      <c r="H801" s="92"/>
      <c r="I801" s="92"/>
      <c r="J801" s="92"/>
      <c r="K801" s="92"/>
      <c r="L801" s="92"/>
      <c r="M801" s="92"/>
      <c r="N801" s="92"/>
      <c r="O801" s="92"/>
      <c r="P801" s="92"/>
      <c r="Q801" s="92"/>
      <c r="R801" s="92"/>
      <c r="S801" s="92"/>
      <c r="T801" s="92"/>
      <c r="U801" s="92"/>
      <c r="V801" s="92"/>
      <c r="W801" s="92"/>
      <c r="X801" s="92"/>
      <c r="Y801" s="92"/>
      <c r="Z801" s="92"/>
      <c r="AA801" s="92"/>
      <c r="AB801" s="92"/>
      <c r="AC801" s="92"/>
      <c r="AD801" s="92"/>
      <c r="AE801" s="92"/>
      <c r="AF801" s="92"/>
      <c r="AG801" s="92"/>
      <c r="AH801" s="92"/>
      <c r="AI801" s="92"/>
      <c r="AJ801" s="92"/>
      <c r="AK801" s="92"/>
      <c r="AL801" s="92"/>
      <c r="AM801" s="92"/>
      <c r="AN801" s="92"/>
      <c r="AO801" s="92"/>
      <c r="AP801" s="92"/>
      <c r="AQ801" s="92"/>
      <c r="AR801" s="92"/>
      <c r="AS801" s="92"/>
      <c r="AT801" s="92"/>
      <c r="AU801" s="92"/>
      <c r="AV801" s="92"/>
      <c r="AW801" s="92"/>
      <c r="AX801" s="92"/>
      <c r="AY801" s="92"/>
      <c r="AZ801" s="92"/>
      <c r="BA801" s="92"/>
      <c r="BB801" s="92"/>
      <c r="BC801" s="92"/>
      <c r="BD801" s="92"/>
      <c r="BE801" s="92"/>
      <c r="BF801" s="92"/>
      <c r="BG801" s="92"/>
      <c r="BH801" s="92"/>
      <c r="BI801" s="92"/>
    </row>
    <row r="802" ht="9.75" customHeight="1">
      <c r="A802" s="92"/>
      <c r="B802" s="92"/>
      <c r="C802" s="92"/>
      <c r="D802" s="92"/>
      <c r="E802" s="92"/>
      <c r="F802" s="92"/>
      <c r="G802" s="92"/>
      <c r="H802" s="92"/>
      <c r="I802" s="92"/>
      <c r="J802" s="92"/>
      <c r="K802" s="92"/>
      <c r="L802" s="92"/>
      <c r="M802" s="92"/>
      <c r="N802" s="92"/>
      <c r="O802" s="92"/>
      <c r="P802" s="92"/>
      <c r="Q802" s="92"/>
      <c r="R802" s="92"/>
      <c r="S802" s="92"/>
      <c r="T802" s="92"/>
      <c r="U802" s="92"/>
      <c r="V802" s="92"/>
      <c r="W802" s="92"/>
      <c r="X802" s="92"/>
      <c r="Y802" s="92"/>
      <c r="Z802" s="92"/>
      <c r="AA802" s="92"/>
      <c r="AB802" s="92"/>
      <c r="AC802" s="92"/>
      <c r="AD802" s="92"/>
      <c r="AE802" s="92"/>
      <c r="AF802" s="92"/>
      <c r="AG802" s="92"/>
      <c r="AH802" s="92"/>
      <c r="AI802" s="92"/>
      <c r="AJ802" s="92"/>
      <c r="AK802" s="92"/>
      <c r="AL802" s="92"/>
      <c r="AM802" s="92"/>
      <c r="AN802" s="92"/>
      <c r="AO802" s="92"/>
      <c r="AP802" s="92"/>
      <c r="AQ802" s="92"/>
      <c r="AR802" s="92"/>
      <c r="AS802" s="92"/>
      <c r="AT802" s="92"/>
      <c r="AU802" s="92"/>
      <c r="AV802" s="92"/>
      <c r="AW802" s="92"/>
      <c r="AX802" s="92"/>
      <c r="AY802" s="92"/>
      <c r="AZ802" s="92"/>
      <c r="BA802" s="92"/>
      <c r="BB802" s="92"/>
      <c r="BC802" s="92"/>
      <c r="BD802" s="92"/>
      <c r="BE802" s="92"/>
      <c r="BF802" s="92"/>
      <c r="BG802" s="92"/>
      <c r="BH802" s="92"/>
      <c r="BI802" s="92"/>
    </row>
    <row r="803" ht="9.75" customHeight="1">
      <c r="A803" s="92"/>
      <c r="B803" s="92"/>
      <c r="C803" s="92"/>
      <c r="D803" s="92"/>
      <c r="E803" s="92"/>
      <c r="F803" s="92"/>
      <c r="G803" s="92"/>
      <c r="H803" s="92"/>
      <c r="I803" s="92"/>
      <c r="J803" s="92"/>
      <c r="K803" s="92"/>
      <c r="L803" s="92"/>
      <c r="M803" s="92"/>
      <c r="N803" s="92"/>
      <c r="O803" s="92"/>
      <c r="P803" s="92"/>
      <c r="Q803" s="92"/>
      <c r="R803" s="92"/>
      <c r="S803" s="92"/>
      <c r="T803" s="92"/>
      <c r="U803" s="92"/>
      <c r="V803" s="92"/>
      <c r="W803" s="92"/>
      <c r="X803" s="92"/>
      <c r="Y803" s="92"/>
      <c r="Z803" s="92"/>
      <c r="AA803" s="92"/>
      <c r="AB803" s="92"/>
      <c r="AC803" s="92"/>
      <c r="AD803" s="92"/>
      <c r="AE803" s="92"/>
      <c r="AF803" s="92"/>
      <c r="AG803" s="92"/>
      <c r="AH803" s="92"/>
      <c r="AI803" s="92"/>
      <c r="AJ803" s="92"/>
      <c r="AK803" s="92"/>
      <c r="AL803" s="92"/>
      <c r="AM803" s="92"/>
      <c r="AN803" s="92"/>
      <c r="AO803" s="92"/>
      <c r="AP803" s="92"/>
      <c r="AQ803" s="92"/>
      <c r="AR803" s="92"/>
      <c r="AS803" s="92"/>
      <c r="AT803" s="92"/>
      <c r="AU803" s="92"/>
      <c r="AV803" s="92"/>
      <c r="AW803" s="92"/>
      <c r="AX803" s="92"/>
      <c r="AY803" s="92"/>
      <c r="AZ803" s="92"/>
      <c r="BA803" s="92"/>
      <c r="BB803" s="92"/>
      <c r="BC803" s="92"/>
      <c r="BD803" s="92"/>
      <c r="BE803" s="92"/>
      <c r="BF803" s="92"/>
      <c r="BG803" s="92"/>
      <c r="BH803" s="92"/>
      <c r="BI803" s="92"/>
    </row>
    <row r="804" ht="9.75" customHeight="1">
      <c r="A804" s="92"/>
      <c r="B804" s="92"/>
      <c r="C804" s="92"/>
      <c r="D804" s="92"/>
      <c r="E804" s="92"/>
      <c r="F804" s="92"/>
      <c r="G804" s="92"/>
      <c r="H804" s="92"/>
      <c r="I804" s="92"/>
      <c r="J804" s="92"/>
      <c r="K804" s="92"/>
      <c r="L804" s="92"/>
      <c r="M804" s="92"/>
      <c r="N804" s="92"/>
      <c r="O804" s="92"/>
      <c r="P804" s="92"/>
      <c r="Q804" s="92"/>
      <c r="R804" s="92"/>
      <c r="S804" s="92"/>
      <c r="T804" s="92"/>
      <c r="U804" s="92"/>
      <c r="V804" s="92"/>
      <c r="W804" s="92"/>
      <c r="X804" s="92"/>
      <c r="Y804" s="92"/>
      <c r="Z804" s="92"/>
      <c r="AA804" s="92"/>
      <c r="AB804" s="92"/>
      <c r="AC804" s="92"/>
      <c r="AD804" s="92"/>
      <c r="AE804" s="92"/>
      <c r="AF804" s="92"/>
      <c r="AG804" s="92"/>
      <c r="AH804" s="92"/>
      <c r="AI804" s="92"/>
      <c r="AJ804" s="92"/>
      <c r="AK804" s="92"/>
      <c r="AL804" s="92"/>
      <c r="AM804" s="92"/>
      <c r="AN804" s="92"/>
      <c r="AO804" s="92"/>
      <c r="AP804" s="92"/>
      <c r="AQ804" s="92"/>
      <c r="AR804" s="92"/>
      <c r="AS804" s="92"/>
      <c r="AT804" s="92"/>
      <c r="AU804" s="92"/>
      <c r="AV804" s="92"/>
      <c r="AW804" s="92"/>
      <c r="AX804" s="92"/>
      <c r="AY804" s="92"/>
      <c r="AZ804" s="92"/>
      <c r="BA804" s="92"/>
      <c r="BB804" s="92"/>
      <c r="BC804" s="92"/>
      <c r="BD804" s="92"/>
      <c r="BE804" s="92"/>
      <c r="BF804" s="92"/>
      <c r="BG804" s="92"/>
      <c r="BH804" s="92"/>
      <c r="BI804" s="92"/>
    </row>
    <row r="805" ht="9.75" customHeight="1">
      <c r="A805" s="92"/>
      <c r="B805" s="92"/>
      <c r="C805" s="92"/>
      <c r="D805" s="92"/>
      <c r="E805" s="92"/>
      <c r="F805" s="92"/>
      <c r="G805" s="92"/>
      <c r="H805" s="92"/>
      <c r="I805" s="92"/>
      <c r="J805" s="92"/>
      <c r="K805" s="92"/>
      <c r="L805" s="92"/>
      <c r="M805" s="92"/>
      <c r="N805" s="92"/>
      <c r="O805" s="92"/>
      <c r="P805" s="92"/>
      <c r="Q805" s="92"/>
      <c r="R805" s="92"/>
      <c r="S805" s="92"/>
      <c r="T805" s="92"/>
      <c r="U805" s="92"/>
      <c r="V805" s="92"/>
      <c r="W805" s="92"/>
      <c r="X805" s="92"/>
      <c r="Y805" s="92"/>
      <c r="Z805" s="92"/>
      <c r="AA805" s="92"/>
      <c r="AB805" s="92"/>
      <c r="AC805" s="92"/>
      <c r="AD805" s="92"/>
      <c r="AE805" s="92"/>
      <c r="AF805" s="92"/>
      <c r="AG805" s="92"/>
      <c r="AH805" s="92"/>
      <c r="AI805" s="92"/>
      <c r="AJ805" s="92"/>
      <c r="AK805" s="92"/>
      <c r="AL805" s="92"/>
      <c r="AM805" s="92"/>
      <c r="AN805" s="92"/>
      <c r="AO805" s="92"/>
      <c r="AP805" s="92"/>
      <c r="AQ805" s="92"/>
      <c r="AR805" s="92"/>
      <c r="AS805" s="92"/>
      <c r="AT805" s="92"/>
      <c r="AU805" s="92"/>
      <c r="AV805" s="92"/>
      <c r="AW805" s="92"/>
      <c r="AX805" s="92"/>
      <c r="AY805" s="92"/>
      <c r="AZ805" s="92"/>
      <c r="BA805" s="92"/>
      <c r="BB805" s="92"/>
      <c r="BC805" s="92"/>
      <c r="BD805" s="92"/>
      <c r="BE805" s="92"/>
      <c r="BF805" s="92"/>
      <c r="BG805" s="92"/>
      <c r="BH805" s="92"/>
      <c r="BI805" s="92"/>
    </row>
    <row r="806" ht="9.75" customHeight="1">
      <c r="A806" s="92"/>
      <c r="B806" s="92"/>
      <c r="C806" s="92"/>
      <c r="D806" s="92"/>
      <c r="E806" s="92"/>
      <c r="F806" s="92"/>
      <c r="G806" s="92"/>
      <c r="H806" s="92"/>
      <c r="I806" s="92"/>
      <c r="J806" s="92"/>
      <c r="K806" s="92"/>
      <c r="L806" s="92"/>
      <c r="M806" s="92"/>
      <c r="N806" s="92"/>
      <c r="O806" s="92"/>
      <c r="P806" s="92"/>
      <c r="Q806" s="92"/>
      <c r="R806" s="92"/>
      <c r="S806" s="92"/>
      <c r="T806" s="92"/>
      <c r="U806" s="92"/>
      <c r="V806" s="92"/>
      <c r="W806" s="92"/>
      <c r="X806" s="92"/>
      <c r="Y806" s="92"/>
      <c r="Z806" s="92"/>
      <c r="AA806" s="92"/>
      <c r="AB806" s="92"/>
      <c r="AC806" s="92"/>
      <c r="AD806" s="92"/>
      <c r="AE806" s="92"/>
      <c r="AF806" s="92"/>
      <c r="AG806" s="92"/>
      <c r="AH806" s="92"/>
      <c r="AI806" s="92"/>
      <c r="AJ806" s="92"/>
      <c r="AK806" s="92"/>
      <c r="AL806" s="92"/>
      <c r="AM806" s="92"/>
      <c r="AN806" s="92"/>
      <c r="AO806" s="92"/>
      <c r="AP806" s="92"/>
      <c r="AQ806" s="92"/>
      <c r="AR806" s="92"/>
      <c r="AS806" s="92"/>
      <c r="AT806" s="92"/>
      <c r="AU806" s="92"/>
      <c r="AV806" s="92"/>
      <c r="AW806" s="92"/>
      <c r="AX806" s="92"/>
      <c r="AY806" s="92"/>
      <c r="AZ806" s="92"/>
      <c r="BA806" s="92"/>
      <c r="BB806" s="92"/>
      <c r="BC806" s="92"/>
      <c r="BD806" s="92"/>
      <c r="BE806" s="92"/>
      <c r="BF806" s="92"/>
      <c r="BG806" s="92"/>
      <c r="BH806" s="92"/>
      <c r="BI806" s="92"/>
    </row>
    <row r="807" ht="9.75" customHeight="1">
      <c r="A807" s="92"/>
      <c r="B807" s="92"/>
      <c r="C807" s="92"/>
      <c r="D807" s="92"/>
      <c r="E807" s="92"/>
      <c r="F807" s="92"/>
      <c r="G807" s="92"/>
      <c r="H807" s="92"/>
      <c r="I807" s="92"/>
      <c r="J807" s="92"/>
      <c r="K807" s="92"/>
      <c r="L807" s="92"/>
      <c r="M807" s="92"/>
      <c r="N807" s="92"/>
      <c r="O807" s="92"/>
      <c r="P807" s="92"/>
      <c r="Q807" s="92"/>
      <c r="R807" s="92"/>
      <c r="S807" s="92"/>
      <c r="T807" s="92"/>
      <c r="U807" s="92"/>
      <c r="V807" s="92"/>
      <c r="W807" s="92"/>
      <c r="X807" s="92"/>
      <c r="Y807" s="92"/>
      <c r="Z807" s="92"/>
      <c r="AA807" s="92"/>
      <c r="AB807" s="92"/>
      <c r="AC807" s="92"/>
      <c r="AD807" s="92"/>
      <c r="AE807" s="92"/>
      <c r="AF807" s="92"/>
      <c r="AG807" s="92"/>
      <c r="AH807" s="92"/>
      <c r="AI807" s="92"/>
      <c r="AJ807" s="92"/>
      <c r="AK807" s="92"/>
      <c r="AL807" s="92"/>
      <c r="AM807" s="92"/>
      <c r="AN807" s="92"/>
      <c r="AO807" s="92"/>
      <c r="AP807" s="92"/>
      <c r="AQ807" s="92"/>
      <c r="AR807" s="92"/>
      <c r="AS807" s="92"/>
      <c r="AT807" s="92"/>
      <c r="AU807" s="92"/>
      <c r="AV807" s="92"/>
      <c r="AW807" s="92"/>
      <c r="AX807" s="92"/>
      <c r="AY807" s="92"/>
      <c r="AZ807" s="92"/>
      <c r="BA807" s="92"/>
      <c r="BB807" s="92"/>
      <c r="BC807" s="92"/>
      <c r="BD807" s="92"/>
      <c r="BE807" s="92"/>
      <c r="BF807" s="92"/>
      <c r="BG807" s="92"/>
      <c r="BH807" s="92"/>
      <c r="BI807" s="92"/>
    </row>
    <row r="808" ht="9.75" customHeight="1">
      <c r="A808" s="92"/>
      <c r="B808" s="92"/>
      <c r="C808" s="92"/>
      <c r="D808" s="92"/>
      <c r="E808" s="92"/>
      <c r="F808" s="92"/>
      <c r="G808" s="92"/>
      <c r="H808" s="92"/>
      <c r="I808" s="92"/>
      <c r="J808" s="92"/>
      <c r="K808" s="92"/>
      <c r="L808" s="92"/>
      <c r="M808" s="92"/>
      <c r="N808" s="92"/>
      <c r="O808" s="92"/>
      <c r="P808" s="92"/>
      <c r="Q808" s="92"/>
      <c r="R808" s="92"/>
      <c r="S808" s="92"/>
      <c r="T808" s="92"/>
      <c r="U808" s="92"/>
      <c r="V808" s="92"/>
      <c r="W808" s="92"/>
      <c r="X808" s="92"/>
      <c r="Y808" s="92"/>
      <c r="Z808" s="92"/>
      <c r="AA808" s="92"/>
      <c r="AB808" s="92"/>
      <c r="AC808" s="92"/>
      <c r="AD808" s="92"/>
      <c r="AE808" s="92"/>
      <c r="AF808" s="92"/>
      <c r="AG808" s="92"/>
      <c r="AH808" s="92"/>
      <c r="AI808" s="92"/>
      <c r="AJ808" s="92"/>
      <c r="AK808" s="92"/>
      <c r="AL808" s="92"/>
      <c r="AM808" s="92"/>
      <c r="AN808" s="92"/>
      <c r="AO808" s="92"/>
      <c r="AP808" s="92"/>
      <c r="AQ808" s="92"/>
      <c r="AR808" s="92"/>
      <c r="AS808" s="92"/>
      <c r="AT808" s="92"/>
      <c r="AU808" s="92"/>
      <c r="AV808" s="92"/>
      <c r="AW808" s="92"/>
      <c r="AX808" s="92"/>
      <c r="AY808" s="92"/>
      <c r="AZ808" s="92"/>
      <c r="BA808" s="92"/>
      <c r="BB808" s="92"/>
      <c r="BC808" s="92"/>
      <c r="BD808" s="92"/>
      <c r="BE808" s="92"/>
      <c r="BF808" s="92"/>
      <c r="BG808" s="92"/>
      <c r="BH808" s="92"/>
      <c r="BI808" s="92"/>
    </row>
    <row r="809" ht="9.75" customHeight="1">
      <c r="A809" s="92"/>
      <c r="B809" s="92"/>
      <c r="C809" s="92"/>
      <c r="D809" s="92"/>
      <c r="E809" s="92"/>
      <c r="F809" s="92"/>
      <c r="G809" s="92"/>
      <c r="H809" s="92"/>
      <c r="I809" s="92"/>
      <c r="J809" s="92"/>
      <c r="K809" s="92"/>
      <c r="L809" s="92"/>
      <c r="M809" s="92"/>
      <c r="N809" s="92"/>
      <c r="O809" s="92"/>
      <c r="P809" s="92"/>
      <c r="Q809" s="92"/>
      <c r="R809" s="92"/>
      <c r="S809" s="92"/>
      <c r="T809" s="92"/>
      <c r="U809" s="92"/>
      <c r="V809" s="92"/>
      <c r="W809" s="92"/>
      <c r="X809" s="92"/>
      <c r="Y809" s="92"/>
      <c r="Z809" s="92"/>
      <c r="AA809" s="92"/>
      <c r="AB809" s="92"/>
      <c r="AC809" s="92"/>
      <c r="AD809" s="92"/>
      <c r="AE809" s="92"/>
      <c r="AF809" s="92"/>
      <c r="AG809" s="92"/>
      <c r="AH809" s="92"/>
      <c r="AI809" s="92"/>
      <c r="AJ809" s="92"/>
      <c r="AK809" s="92"/>
      <c r="AL809" s="92"/>
      <c r="AM809" s="92"/>
      <c r="AN809" s="92"/>
      <c r="AO809" s="92"/>
      <c r="AP809" s="92"/>
      <c r="AQ809" s="92"/>
      <c r="AR809" s="92"/>
      <c r="AS809" s="92"/>
      <c r="AT809" s="92"/>
      <c r="AU809" s="92"/>
      <c r="AV809" s="92"/>
      <c r="AW809" s="92"/>
      <c r="AX809" s="92"/>
      <c r="AY809" s="92"/>
      <c r="AZ809" s="92"/>
      <c r="BA809" s="92"/>
      <c r="BB809" s="92"/>
      <c r="BC809" s="92"/>
      <c r="BD809" s="92"/>
      <c r="BE809" s="92"/>
      <c r="BF809" s="92"/>
      <c r="BG809" s="92"/>
      <c r="BH809" s="92"/>
      <c r="BI809" s="92"/>
    </row>
    <row r="810" ht="9.75" customHeight="1">
      <c r="A810" s="92"/>
      <c r="B810" s="92"/>
      <c r="C810" s="92"/>
      <c r="D810" s="92"/>
      <c r="E810" s="92"/>
      <c r="F810" s="92"/>
      <c r="G810" s="92"/>
      <c r="H810" s="92"/>
      <c r="I810" s="92"/>
      <c r="J810" s="92"/>
      <c r="K810" s="92"/>
      <c r="L810" s="92"/>
      <c r="M810" s="92"/>
      <c r="N810" s="92"/>
      <c r="O810" s="92"/>
      <c r="P810" s="92"/>
      <c r="Q810" s="92"/>
      <c r="R810" s="92"/>
      <c r="S810" s="92"/>
      <c r="T810" s="92"/>
      <c r="U810" s="92"/>
      <c r="V810" s="92"/>
      <c r="W810" s="92"/>
      <c r="X810" s="92"/>
      <c r="Y810" s="92"/>
      <c r="Z810" s="92"/>
      <c r="AA810" s="92"/>
      <c r="AB810" s="92"/>
      <c r="AC810" s="92"/>
      <c r="AD810" s="92"/>
      <c r="AE810" s="92"/>
      <c r="AF810" s="92"/>
      <c r="AG810" s="92"/>
      <c r="AH810" s="92"/>
      <c r="AI810" s="92"/>
      <c r="AJ810" s="92"/>
      <c r="AK810" s="92"/>
      <c r="AL810" s="92"/>
      <c r="AM810" s="92"/>
      <c r="AN810" s="92"/>
      <c r="AO810" s="92"/>
      <c r="AP810" s="92"/>
      <c r="AQ810" s="92"/>
      <c r="AR810" s="92"/>
      <c r="AS810" s="92"/>
      <c r="AT810" s="92"/>
      <c r="AU810" s="92"/>
      <c r="AV810" s="92"/>
      <c r="AW810" s="92"/>
      <c r="AX810" s="92"/>
      <c r="AY810" s="92"/>
      <c r="AZ810" s="92"/>
      <c r="BA810" s="92"/>
      <c r="BB810" s="92"/>
      <c r="BC810" s="92"/>
      <c r="BD810" s="92"/>
      <c r="BE810" s="92"/>
      <c r="BF810" s="92"/>
      <c r="BG810" s="92"/>
      <c r="BH810" s="92"/>
      <c r="BI810" s="92"/>
    </row>
    <row r="811" ht="9.75" customHeight="1">
      <c r="A811" s="92"/>
      <c r="B811" s="92"/>
      <c r="C811" s="92"/>
      <c r="D811" s="92"/>
      <c r="E811" s="92"/>
      <c r="F811" s="92"/>
      <c r="G811" s="92"/>
      <c r="H811" s="92"/>
      <c r="I811" s="92"/>
      <c r="J811" s="92"/>
      <c r="K811" s="92"/>
      <c r="L811" s="92"/>
      <c r="M811" s="92"/>
      <c r="N811" s="92"/>
      <c r="O811" s="92"/>
      <c r="P811" s="92"/>
      <c r="Q811" s="92"/>
      <c r="R811" s="92"/>
      <c r="S811" s="92"/>
      <c r="T811" s="92"/>
      <c r="U811" s="92"/>
      <c r="V811" s="92"/>
      <c r="W811" s="92"/>
      <c r="X811" s="92"/>
      <c r="Y811" s="92"/>
      <c r="Z811" s="92"/>
      <c r="AA811" s="92"/>
      <c r="AB811" s="92"/>
      <c r="AC811" s="92"/>
      <c r="AD811" s="92"/>
      <c r="AE811" s="92"/>
      <c r="AF811" s="92"/>
      <c r="AG811" s="92"/>
      <c r="AH811" s="92"/>
      <c r="AI811" s="92"/>
      <c r="AJ811" s="92"/>
      <c r="AK811" s="92"/>
      <c r="AL811" s="92"/>
      <c r="AM811" s="92"/>
      <c r="AN811" s="92"/>
      <c r="AO811" s="92"/>
      <c r="AP811" s="92"/>
      <c r="AQ811" s="92"/>
      <c r="AR811" s="92"/>
      <c r="AS811" s="92"/>
      <c r="AT811" s="92"/>
      <c r="AU811" s="92"/>
      <c r="AV811" s="92"/>
      <c r="AW811" s="92"/>
      <c r="AX811" s="92"/>
      <c r="AY811" s="92"/>
      <c r="AZ811" s="92"/>
      <c r="BA811" s="92"/>
      <c r="BB811" s="92"/>
      <c r="BC811" s="92"/>
      <c r="BD811" s="92"/>
      <c r="BE811" s="92"/>
      <c r="BF811" s="92"/>
      <c r="BG811" s="92"/>
      <c r="BH811" s="92"/>
      <c r="BI811" s="92"/>
    </row>
    <row r="812" ht="9.75" customHeight="1">
      <c r="A812" s="92"/>
      <c r="B812" s="92"/>
      <c r="C812" s="92"/>
      <c r="D812" s="92"/>
      <c r="E812" s="92"/>
      <c r="F812" s="92"/>
      <c r="G812" s="92"/>
      <c r="H812" s="92"/>
      <c r="I812" s="92"/>
      <c r="J812" s="92"/>
      <c r="K812" s="92"/>
      <c r="L812" s="92"/>
      <c r="M812" s="92"/>
      <c r="N812" s="92"/>
      <c r="O812" s="92"/>
      <c r="P812" s="92"/>
      <c r="Q812" s="92"/>
      <c r="R812" s="92"/>
      <c r="S812" s="92"/>
      <c r="T812" s="92"/>
      <c r="U812" s="92"/>
      <c r="V812" s="92"/>
      <c r="W812" s="92"/>
      <c r="X812" s="92"/>
      <c r="Y812" s="92"/>
      <c r="Z812" s="92"/>
      <c r="AA812" s="92"/>
      <c r="AB812" s="92"/>
      <c r="AC812" s="92"/>
      <c r="AD812" s="92"/>
      <c r="AE812" s="92"/>
      <c r="AF812" s="92"/>
      <c r="AG812" s="92"/>
      <c r="AH812" s="92"/>
      <c r="AI812" s="92"/>
      <c r="AJ812" s="92"/>
      <c r="AK812" s="92"/>
      <c r="AL812" s="92"/>
      <c r="AM812" s="92"/>
      <c r="AN812" s="92"/>
      <c r="AO812" s="92"/>
      <c r="AP812" s="92"/>
      <c r="AQ812" s="92"/>
      <c r="AR812" s="92"/>
      <c r="AS812" s="92"/>
      <c r="AT812" s="92"/>
      <c r="AU812" s="92"/>
      <c r="AV812" s="92"/>
      <c r="AW812" s="92"/>
      <c r="AX812" s="92"/>
      <c r="AY812" s="92"/>
      <c r="AZ812" s="92"/>
      <c r="BA812" s="92"/>
      <c r="BB812" s="92"/>
      <c r="BC812" s="92"/>
      <c r="BD812" s="92"/>
      <c r="BE812" s="92"/>
      <c r="BF812" s="92"/>
      <c r="BG812" s="92"/>
      <c r="BH812" s="92"/>
      <c r="BI812" s="92"/>
    </row>
    <row r="813" ht="9.75" customHeight="1">
      <c r="A813" s="92"/>
      <c r="B813" s="92"/>
      <c r="C813" s="92"/>
      <c r="D813" s="92"/>
      <c r="E813" s="92"/>
      <c r="F813" s="92"/>
      <c r="G813" s="92"/>
      <c r="H813" s="92"/>
      <c r="I813" s="92"/>
      <c r="J813" s="92"/>
      <c r="K813" s="92"/>
      <c r="L813" s="92"/>
      <c r="M813" s="92"/>
      <c r="N813" s="92"/>
      <c r="O813" s="92"/>
      <c r="P813" s="92"/>
      <c r="Q813" s="92"/>
      <c r="R813" s="92"/>
      <c r="S813" s="92"/>
      <c r="T813" s="92"/>
      <c r="U813" s="92"/>
      <c r="V813" s="92"/>
      <c r="W813" s="92"/>
      <c r="X813" s="92"/>
      <c r="Y813" s="92"/>
      <c r="Z813" s="92"/>
      <c r="AA813" s="92"/>
      <c r="AB813" s="92"/>
      <c r="AC813" s="92"/>
      <c r="AD813" s="92"/>
      <c r="AE813" s="92"/>
      <c r="AF813" s="92"/>
      <c r="AG813" s="92"/>
      <c r="AH813" s="92"/>
      <c r="AI813" s="92"/>
      <c r="AJ813" s="92"/>
      <c r="AK813" s="92"/>
      <c r="AL813" s="92"/>
      <c r="AM813" s="92"/>
      <c r="AN813" s="92"/>
      <c r="AO813" s="92"/>
      <c r="AP813" s="92"/>
      <c r="AQ813" s="92"/>
      <c r="AR813" s="92"/>
      <c r="AS813" s="92"/>
      <c r="AT813" s="92"/>
      <c r="AU813" s="92"/>
      <c r="AV813" s="92"/>
      <c r="AW813" s="92"/>
      <c r="AX813" s="92"/>
      <c r="AY813" s="92"/>
      <c r="AZ813" s="92"/>
      <c r="BA813" s="92"/>
      <c r="BB813" s="92"/>
      <c r="BC813" s="92"/>
      <c r="BD813" s="92"/>
      <c r="BE813" s="92"/>
      <c r="BF813" s="92"/>
      <c r="BG813" s="92"/>
      <c r="BH813" s="92"/>
      <c r="BI813" s="92"/>
    </row>
    <row r="814" ht="9.75" customHeight="1">
      <c r="A814" s="92"/>
      <c r="B814" s="92"/>
      <c r="C814" s="92"/>
      <c r="D814" s="92"/>
      <c r="E814" s="92"/>
      <c r="F814" s="92"/>
      <c r="G814" s="92"/>
      <c r="H814" s="92"/>
      <c r="I814" s="92"/>
      <c r="J814" s="92"/>
      <c r="K814" s="92"/>
      <c r="L814" s="92"/>
      <c r="M814" s="92"/>
      <c r="N814" s="92"/>
      <c r="O814" s="92"/>
      <c r="P814" s="92"/>
      <c r="Q814" s="92"/>
      <c r="R814" s="92"/>
      <c r="S814" s="92"/>
      <c r="T814" s="92"/>
      <c r="U814" s="92"/>
      <c r="V814" s="92"/>
      <c r="W814" s="92"/>
      <c r="X814" s="92"/>
      <c r="Y814" s="92"/>
      <c r="Z814" s="92"/>
      <c r="AA814" s="92"/>
      <c r="AB814" s="92"/>
      <c r="AC814" s="92"/>
      <c r="AD814" s="92"/>
      <c r="AE814" s="92"/>
      <c r="AF814" s="92"/>
      <c r="AG814" s="92"/>
      <c r="AH814" s="92"/>
      <c r="AI814" s="92"/>
      <c r="AJ814" s="92"/>
      <c r="AK814" s="92"/>
      <c r="AL814" s="92"/>
      <c r="AM814" s="92"/>
      <c r="AN814" s="92"/>
      <c r="AO814" s="92"/>
      <c r="AP814" s="92"/>
      <c r="AQ814" s="92"/>
      <c r="AR814" s="92"/>
      <c r="AS814" s="92"/>
      <c r="AT814" s="92"/>
      <c r="AU814" s="92"/>
      <c r="AV814" s="92"/>
      <c r="AW814" s="92"/>
      <c r="AX814" s="92"/>
      <c r="AY814" s="92"/>
      <c r="AZ814" s="92"/>
      <c r="BA814" s="92"/>
      <c r="BB814" s="92"/>
      <c r="BC814" s="92"/>
      <c r="BD814" s="92"/>
      <c r="BE814" s="92"/>
      <c r="BF814" s="92"/>
      <c r="BG814" s="92"/>
      <c r="BH814" s="92"/>
      <c r="BI814" s="92"/>
    </row>
    <row r="815" ht="9.75" customHeight="1">
      <c r="A815" s="92"/>
      <c r="B815" s="92"/>
      <c r="C815" s="92"/>
      <c r="D815" s="92"/>
      <c r="E815" s="92"/>
      <c r="F815" s="92"/>
      <c r="G815" s="92"/>
      <c r="H815" s="92"/>
      <c r="I815" s="92"/>
      <c r="J815" s="92"/>
      <c r="K815" s="92"/>
      <c r="L815" s="92"/>
      <c r="M815" s="92"/>
      <c r="N815" s="92"/>
      <c r="O815" s="92"/>
      <c r="P815" s="92"/>
      <c r="Q815" s="92"/>
      <c r="R815" s="92"/>
      <c r="S815" s="92"/>
      <c r="T815" s="92"/>
      <c r="U815" s="92"/>
      <c r="V815" s="92"/>
      <c r="W815" s="92"/>
      <c r="X815" s="92"/>
      <c r="Y815" s="92"/>
      <c r="Z815" s="92"/>
      <c r="AA815" s="92"/>
      <c r="AB815" s="92"/>
      <c r="AC815" s="92"/>
      <c r="AD815" s="92"/>
      <c r="AE815" s="92"/>
      <c r="AF815" s="92"/>
      <c r="AG815" s="92"/>
      <c r="AH815" s="92"/>
      <c r="AI815" s="92"/>
      <c r="AJ815" s="92"/>
      <c r="AK815" s="92"/>
      <c r="AL815" s="92"/>
      <c r="AM815" s="92"/>
      <c r="AN815" s="92"/>
      <c r="AO815" s="92"/>
      <c r="AP815" s="92"/>
      <c r="AQ815" s="92"/>
      <c r="AR815" s="92"/>
      <c r="AS815" s="92"/>
      <c r="AT815" s="92"/>
      <c r="AU815" s="92"/>
      <c r="AV815" s="92"/>
      <c r="AW815" s="92"/>
      <c r="AX815" s="92"/>
      <c r="AY815" s="92"/>
      <c r="AZ815" s="92"/>
      <c r="BA815" s="92"/>
      <c r="BB815" s="92"/>
      <c r="BC815" s="92"/>
      <c r="BD815" s="92"/>
      <c r="BE815" s="92"/>
      <c r="BF815" s="92"/>
      <c r="BG815" s="92"/>
      <c r="BH815" s="92"/>
      <c r="BI815" s="92"/>
    </row>
    <row r="816" ht="9.75" customHeight="1">
      <c r="A816" s="92"/>
      <c r="B816" s="92"/>
      <c r="C816" s="92"/>
      <c r="D816" s="92"/>
      <c r="E816" s="92"/>
      <c r="F816" s="92"/>
      <c r="G816" s="92"/>
      <c r="H816" s="92"/>
      <c r="I816" s="92"/>
      <c r="J816" s="92"/>
      <c r="K816" s="92"/>
      <c r="L816" s="92"/>
      <c r="M816" s="92"/>
      <c r="N816" s="92"/>
      <c r="O816" s="92"/>
      <c r="P816" s="92"/>
      <c r="Q816" s="92"/>
      <c r="R816" s="92"/>
      <c r="S816" s="92"/>
      <c r="T816" s="92"/>
      <c r="U816" s="92"/>
      <c r="V816" s="92"/>
      <c r="W816" s="92"/>
      <c r="X816" s="92"/>
      <c r="Y816" s="92"/>
      <c r="Z816" s="92"/>
      <c r="AA816" s="92"/>
      <c r="AB816" s="92"/>
      <c r="AC816" s="92"/>
      <c r="AD816" s="92"/>
      <c r="AE816" s="92"/>
      <c r="AF816" s="92"/>
      <c r="AG816" s="92"/>
      <c r="AH816" s="92"/>
      <c r="AI816" s="92"/>
      <c r="AJ816" s="92"/>
      <c r="AK816" s="92"/>
      <c r="AL816" s="92"/>
      <c r="AM816" s="92"/>
      <c r="AN816" s="92"/>
      <c r="AO816" s="92"/>
      <c r="AP816" s="92"/>
      <c r="AQ816" s="92"/>
      <c r="AR816" s="92"/>
      <c r="AS816" s="92"/>
      <c r="AT816" s="92"/>
      <c r="AU816" s="92"/>
      <c r="AV816" s="92"/>
      <c r="AW816" s="92"/>
      <c r="AX816" s="92"/>
      <c r="AY816" s="92"/>
      <c r="AZ816" s="92"/>
      <c r="BA816" s="92"/>
      <c r="BB816" s="92"/>
      <c r="BC816" s="92"/>
      <c r="BD816" s="92"/>
      <c r="BE816" s="92"/>
      <c r="BF816" s="92"/>
      <c r="BG816" s="92"/>
      <c r="BH816" s="92"/>
      <c r="BI816" s="92"/>
    </row>
    <row r="817" ht="9.75" customHeight="1">
      <c r="A817" s="92"/>
      <c r="B817" s="92"/>
      <c r="C817" s="92"/>
      <c r="D817" s="92"/>
      <c r="E817" s="92"/>
      <c r="F817" s="92"/>
      <c r="G817" s="92"/>
      <c r="H817" s="92"/>
      <c r="I817" s="92"/>
      <c r="J817" s="92"/>
      <c r="K817" s="92"/>
      <c r="L817" s="92"/>
      <c r="M817" s="92"/>
      <c r="N817" s="92"/>
      <c r="O817" s="92"/>
      <c r="P817" s="92"/>
      <c r="Q817" s="92"/>
      <c r="R817" s="92"/>
      <c r="S817" s="92"/>
      <c r="T817" s="92"/>
      <c r="U817" s="92"/>
      <c r="V817" s="92"/>
      <c r="W817" s="92"/>
      <c r="X817" s="92"/>
      <c r="Y817" s="92"/>
      <c r="Z817" s="92"/>
      <c r="AA817" s="92"/>
      <c r="AB817" s="92"/>
      <c r="AC817" s="92"/>
      <c r="AD817" s="92"/>
      <c r="AE817" s="92"/>
      <c r="AF817" s="92"/>
      <c r="AG817" s="92"/>
      <c r="AH817" s="92"/>
      <c r="AI817" s="92"/>
      <c r="AJ817" s="92"/>
      <c r="AK817" s="92"/>
      <c r="AL817" s="92"/>
      <c r="AM817" s="92"/>
      <c r="AN817" s="92"/>
      <c r="AO817" s="92"/>
      <c r="AP817" s="92"/>
      <c r="AQ817" s="92"/>
      <c r="AR817" s="92"/>
      <c r="AS817" s="92"/>
      <c r="AT817" s="92"/>
      <c r="AU817" s="92"/>
      <c r="AV817" s="92"/>
      <c r="AW817" s="92"/>
      <c r="AX817" s="92"/>
      <c r="AY817" s="92"/>
      <c r="AZ817" s="92"/>
      <c r="BA817" s="92"/>
      <c r="BB817" s="92"/>
      <c r="BC817" s="92"/>
      <c r="BD817" s="92"/>
      <c r="BE817" s="92"/>
      <c r="BF817" s="92"/>
      <c r="BG817" s="92"/>
      <c r="BH817" s="92"/>
      <c r="BI817" s="92"/>
    </row>
    <row r="818" ht="9.75" customHeight="1">
      <c r="A818" s="92"/>
      <c r="B818" s="92"/>
      <c r="C818" s="92"/>
      <c r="D818" s="92"/>
      <c r="E818" s="92"/>
      <c r="F818" s="92"/>
      <c r="G818" s="92"/>
      <c r="H818" s="92"/>
      <c r="I818" s="92"/>
      <c r="J818" s="92"/>
      <c r="K818" s="92"/>
      <c r="L818" s="92"/>
      <c r="M818" s="92"/>
      <c r="N818" s="92"/>
      <c r="O818" s="92"/>
      <c r="P818" s="92"/>
      <c r="Q818" s="92"/>
      <c r="R818" s="92"/>
      <c r="S818" s="92"/>
      <c r="T818" s="92"/>
      <c r="U818" s="92"/>
      <c r="V818" s="92"/>
      <c r="W818" s="92"/>
      <c r="X818" s="92"/>
      <c r="Y818" s="92"/>
      <c r="Z818" s="92"/>
      <c r="AA818" s="92"/>
      <c r="AB818" s="92"/>
      <c r="AC818" s="92"/>
      <c r="AD818" s="92"/>
      <c r="AE818" s="92"/>
      <c r="AF818" s="92"/>
      <c r="AG818" s="92"/>
      <c r="AH818" s="92"/>
      <c r="AI818" s="92"/>
      <c r="AJ818" s="92"/>
      <c r="AK818" s="92"/>
      <c r="AL818" s="92"/>
      <c r="AM818" s="92"/>
      <c r="AN818" s="92"/>
      <c r="AO818" s="92"/>
      <c r="AP818" s="92"/>
      <c r="AQ818" s="92"/>
      <c r="AR818" s="92"/>
      <c r="AS818" s="92"/>
      <c r="AT818" s="92"/>
      <c r="AU818" s="92"/>
      <c r="AV818" s="92"/>
      <c r="AW818" s="92"/>
      <c r="AX818" s="92"/>
      <c r="AY818" s="92"/>
      <c r="AZ818" s="92"/>
      <c r="BA818" s="92"/>
      <c r="BB818" s="92"/>
      <c r="BC818" s="92"/>
      <c r="BD818" s="92"/>
      <c r="BE818" s="92"/>
      <c r="BF818" s="92"/>
      <c r="BG818" s="92"/>
      <c r="BH818" s="92"/>
      <c r="BI818" s="92"/>
    </row>
    <row r="819" ht="9.75" customHeight="1">
      <c r="A819" s="92"/>
      <c r="B819" s="92"/>
      <c r="C819" s="92"/>
      <c r="D819" s="92"/>
      <c r="E819" s="92"/>
      <c r="F819" s="92"/>
      <c r="G819" s="92"/>
      <c r="H819" s="92"/>
      <c r="I819" s="92"/>
      <c r="J819" s="92"/>
      <c r="K819" s="92"/>
      <c r="L819" s="92"/>
      <c r="M819" s="92"/>
      <c r="N819" s="92"/>
      <c r="O819" s="92"/>
      <c r="P819" s="92"/>
      <c r="Q819" s="92"/>
      <c r="R819" s="92"/>
      <c r="S819" s="92"/>
      <c r="T819" s="92"/>
      <c r="U819" s="92"/>
      <c r="V819" s="92"/>
      <c r="W819" s="92"/>
      <c r="X819" s="92"/>
      <c r="Y819" s="92"/>
      <c r="Z819" s="92"/>
      <c r="AA819" s="92"/>
      <c r="AB819" s="92"/>
      <c r="AC819" s="92"/>
      <c r="AD819" s="92"/>
      <c r="AE819" s="92"/>
      <c r="AF819" s="92"/>
      <c r="AG819" s="92"/>
      <c r="AH819" s="92"/>
      <c r="AI819" s="92"/>
      <c r="AJ819" s="92"/>
      <c r="AK819" s="92"/>
      <c r="AL819" s="92"/>
      <c r="AM819" s="92"/>
      <c r="AN819" s="92"/>
      <c r="AO819" s="92"/>
      <c r="AP819" s="92"/>
      <c r="AQ819" s="92"/>
      <c r="AR819" s="92"/>
      <c r="AS819" s="92"/>
      <c r="AT819" s="92"/>
      <c r="AU819" s="92"/>
      <c r="AV819" s="92"/>
      <c r="AW819" s="92"/>
      <c r="AX819" s="92"/>
      <c r="AY819" s="92"/>
      <c r="AZ819" s="92"/>
      <c r="BA819" s="92"/>
      <c r="BB819" s="92"/>
      <c r="BC819" s="92"/>
      <c r="BD819" s="92"/>
      <c r="BE819" s="92"/>
      <c r="BF819" s="92"/>
      <c r="BG819" s="92"/>
      <c r="BH819" s="92"/>
      <c r="BI819" s="92"/>
    </row>
    <row r="820" ht="9.75" customHeight="1">
      <c r="A820" s="92"/>
      <c r="B820" s="92"/>
      <c r="C820" s="92"/>
      <c r="D820" s="92"/>
      <c r="E820" s="92"/>
      <c r="F820" s="92"/>
      <c r="G820" s="92"/>
      <c r="H820" s="92"/>
      <c r="I820" s="92"/>
      <c r="J820" s="92"/>
      <c r="K820" s="92"/>
      <c r="L820" s="92"/>
      <c r="M820" s="92"/>
      <c r="N820" s="92"/>
      <c r="O820" s="92"/>
      <c r="P820" s="92"/>
      <c r="Q820" s="92"/>
      <c r="R820" s="92"/>
      <c r="S820" s="92"/>
      <c r="T820" s="92"/>
      <c r="U820" s="92"/>
      <c r="V820" s="92"/>
      <c r="W820" s="92"/>
      <c r="X820" s="92"/>
      <c r="Y820" s="92"/>
      <c r="Z820" s="92"/>
      <c r="AA820" s="92"/>
      <c r="AB820" s="92"/>
      <c r="AC820" s="92"/>
      <c r="AD820" s="92"/>
      <c r="AE820" s="92"/>
      <c r="AF820" s="92"/>
      <c r="AG820" s="92"/>
      <c r="AH820" s="92"/>
      <c r="AI820" s="92"/>
      <c r="AJ820" s="92"/>
      <c r="AK820" s="92"/>
      <c r="AL820" s="92"/>
      <c r="AM820" s="92"/>
      <c r="AN820" s="92"/>
      <c r="AO820" s="92"/>
      <c r="AP820" s="92"/>
      <c r="AQ820" s="92"/>
      <c r="AR820" s="92"/>
      <c r="AS820" s="92"/>
      <c r="AT820" s="92"/>
      <c r="AU820" s="92"/>
      <c r="AV820" s="92"/>
      <c r="AW820" s="92"/>
      <c r="AX820" s="92"/>
      <c r="AY820" s="92"/>
      <c r="AZ820" s="92"/>
      <c r="BA820" s="92"/>
      <c r="BB820" s="92"/>
      <c r="BC820" s="92"/>
      <c r="BD820" s="92"/>
      <c r="BE820" s="92"/>
      <c r="BF820" s="92"/>
      <c r="BG820" s="92"/>
      <c r="BH820" s="92"/>
      <c r="BI820" s="92"/>
    </row>
    <row r="821" ht="9.75" customHeight="1">
      <c r="A821" s="92"/>
      <c r="B821" s="92"/>
      <c r="C821" s="92"/>
      <c r="D821" s="92"/>
      <c r="E821" s="92"/>
      <c r="F821" s="92"/>
      <c r="G821" s="92"/>
      <c r="H821" s="92"/>
      <c r="I821" s="92"/>
      <c r="J821" s="92"/>
      <c r="K821" s="92"/>
      <c r="L821" s="92"/>
      <c r="M821" s="92"/>
      <c r="N821" s="92"/>
      <c r="O821" s="92"/>
      <c r="P821" s="92"/>
      <c r="Q821" s="92"/>
      <c r="R821" s="92"/>
      <c r="S821" s="92"/>
      <c r="T821" s="92"/>
      <c r="U821" s="92"/>
      <c r="V821" s="92"/>
      <c r="W821" s="92"/>
      <c r="X821" s="92"/>
      <c r="Y821" s="92"/>
      <c r="Z821" s="92"/>
      <c r="AA821" s="92"/>
      <c r="AB821" s="92"/>
      <c r="AC821" s="92"/>
      <c r="AD821" s="92"/>
      <c r="AE821" s="92"/>
      <c r="AF821" s="92"/>
      <c r="AG821" s="92"/>
      <c r="AH821" s="92"/>
      <c r="AI821" s="92"/>
      <c r="AJ821" s="92"/>
      <c r="AK821" s="92"/>
      <c r="AL821" s="92"/>
      <c r="AM821" s="92"/>
      <c r="AN821" s="92"/>
      <c r="AO821" s="92"/>
      <c r="AP821" s="92"/>
      <c r="AQ821" s="92"/>
      <c r="AR821" s="92"/>
      <c r="AS821" s="92"/>
      <c r="AT821" s="92"/>
      <c r="AU821" s="92"/>
      <c r="AV821" s="92"/>
      <c r="AW821" s="92"/>
      <c r="AX821" s="92"/>
      <c r="AY821" s="92"/>
      <c r="AZ821" s="92"/>
      <c r="BA821" s="92"/>
      <c r="BB821" s="92"/>
      <c r="BC821" s="92"/>
      <c r="BD821" s="92"/>
      <c r="BE821" s="92"/>
      <c r="BF821" s="92"/>
      <c r="BG821" s="92"/>
      <c r="BH821" s="92"/>
      <c r="BI821" s="92"/>
    </row>
    <row r="822" ht="9.75" customHeight="1">
      <c r="A822" s="92"/>
      <c r="B822" s="92"/>
      <c r="C822" s="92"/>
      <c r="D822" s="92"/>
      <c r="E822" s="92"/>
      <c r="F822" s="92"/>
      <c r="G822" s="92"/>
      <c r="H822" s="92"/>
      <c r="I822" s="92"/>
      <c r="J822" s="92"/>
      <c r="K822" s="92"/>
      <c r="L822" s="92"/>
      <c r="M822" s="92"/>
      <c r="N822" s="92"/>
      <c r="O822" s="92"/>
      <c r="P822" s="92"/>
      <c r="Q822" s="92"/>
      <c r="R822" s="92"/>
      <c r="S822" s="92"/>
      <c r="T822" s="92"/>
      <c r="U822" s="92"/>
      <c r="V822" s="92"/>
      <c r="W822" s="92"/>
      <c r="X822" s="92"/>
      <c r="Y822" s="92"/>
      <c r="Z822" s="92"/>
      <c r="AA822" s="92"/>
      <c r="AB822" s="92"/>
      <c r="AC822" s="92"/>
      <c r="AD822" s="92"/>
      <c r="AE822" s="92"/>
      <c r="AF822" s="92"/>
      <c r="AG822" s="92"/>
      <c r="AH822" s="92"/>
      <c r="AI822" s="92"/>
      <c r="AJ822" s="92"/>
      <c r="AK822" s="92"/>
      <c r="AL822" s="92"/>
      <c r="AM822" s="92"/>
      <c r="AN822" s="92"/>
      <c r="AO822" s="92"/>
      <c r="AP822" s="92"/>
      <c r="AQ822" s="92"/>
      <c r="AR822" s="92"/>
      <c r="AS822" s="92"/>
      <c r="AT822" s="92"/>
      <c r="AU822" s="92"/>
      <c r="AV822" s="92"/>
      <c r="AW822" s="92"/>
      <c r="AX822" s="92"/>
      <c r="AY822" s="92"/>
      <c r="AZ822" s="92"/>
      <c r="BA822" s="92"/>
      <c r="BB822" s="92"/>
      <c r="BC822" s="92"/>
      <c r="BD822" s="92"/>
      <c r="BE822" s="92"/>
      <c r="BF822" s="92"/>
      <c r="BG822" s="92"/>
      <c r="BH822" s="92"/>
      <c r="BI822" s="92"/>
    </row>
    <row r="823" ht="9.75" customHeight="1">
      <c r="A823" s="92"/>
      <c r="B823" s="92"/>
      <c r="C823" s="92"/>
      <c r="D823" s="92"/>
      <c r="E823" s="92"/>
      <c r="F823" s="92"/>
      <c r="G823" s="92"/>
      <c r="H823" s="92"/>
      <c r="I823" s="92"/>
      <c r="J823" s="92"/>
      <c r="K823" s="92"/>
      <c r="L823" s="92"/>
      <c r="M823" s="92"/>
      <c r="N823" s="92"/>
      <c r="O823" s="92"/>
      <c r="P823" s="92"/>
      <c r="Q823" s="92"/>
      <c r="R823" s="92"/>
      <c r="S823" s="92"/>
      <c r="T823" s="92"/>
      <c r="U823" s="92"/>
      <c r="V823" s="92"/>
      <c r="W823" s="92"/>
      <c r="X823" s="92"/>
      <c r="Y823" s="92"/>
      <c r="Z823" s="92"/>
      <c r="AA823" s="92"/>
      <c r="AB823" s="92"/>
      <c r="AC823" s="92"/>
      <c r="AD823" s="92"/>
      <c r="AE823" s="92"/>
      <c r="AF823" s="92"/>
      <c r="AG823" s="92"/>
      <c r="AH823" s="92"/>
      <c r="AI823" s="92"/>
      <c r="AJ823" s="92"/>
      <c r="AK823" s="92"/>
      <c r="AL823" s="92"/>
      <c r="AM823" s="92"/>
      <c r="AN823" s="92"/>
      <c r="AO823" s="92"/>
      <c r="AP823" s="92"/>
      <c r="AQ823" s="92"/>
      <c r="AR823" s="92"/>
      <c r="AS823" s="92"/>
      <c r="AT823" s="92"/>
      <c r="AU823" s="92"/>
      <c r="AV823" s="92"/>
      <c r="AW823" s="92"/>
      <c r="AX823" s="92"/>
      <c r="AY823" s="92"/>
      <c r="AZ823" s="92"/>
      <c r="BA823" s="92"/>
      <c r="BB823" s="92"/>
      <c r="BC823" s="92"/>
      <c r="BD823" s="92"/>
      <c r="BE823" s="92"/>
      <c r="BF823" s="92"/>
      <c r="BG823" s="92"/>
      <c r="BH823" s="92"/>
      <c r="BI823" s="92"/>
    </row>
    <row r="824" ht="9.75" customHeight="1">
      <c r="A824" s="92"/>
      <c r="B824" s="92"/>
      <c r="C824" s="92"/>
      <c r="D824" s="92"/>
      <c r="E824" s="92"/>
      <c r="F824" s="92"/>
      <c r="G824" s="92"/>
      <c r="H824" s="92"/>
      <c r="I824" s="92"/>
      <c r="J824" s="92"/>
      <c r="K824" s="92"/>
      <c r="L824" s="92"/>
      <c r="M824" s="92"/>
      <c r="N824" s="92"/>
      <c r="O824" s="92"/>
      <c r="P824" s="92"/>
      <c r="Q824" s="92"/>
      <c r="R824" s="92"/>
      <c r="S824" s="92"/>
      <c r="T824" s="92"/>
      <c r="U824" s="92"/>
      <c r="V824" s="92"/>
      <c r="W824" s="92"/>
      <c r="X824" s="92"/>
      <c r="Y824" s="92"/>
      <c r="Z824" s="92"/>
      <c r="AA824" s="92"/>
      <c r="AB824" s="92"/>
      <c r="AC824" s="92"/>
      <c r="AD824" s="92"/>
      <c r="AE824" s="92"/>
      <c r="AF824" s="92"/>
      <c r="AG824" s="92"/>
      <c r="AH824" s="92"/>
      <c r="AI824" s="92"/>
      <c r="AJ824" s="92"/>
      <c r="AK824" s="92"/>
      <c r="AL824" s="92"/>
      <c r="AM824" s="92"/>
      <c r="AN824" s="92"/>
      <c r="AO824" s="92"/>
      <c r="AP824" s="92"/>
      <c r="AQ824" s="92"/>
      <c r="AR824" s="92"/>
      <c r="AS824" s="92"/>
      <c r="AT824" s="92"/>
      <c r="AU824" s="92"/>
      <c r="AV824" s="92"/>
      <c r="AW824" s="92"/>
      <c r="AX824" s="92"/>
      <c r="AY824" s="92"/>
      <c r="AZ824" s="92"/>
      <c r="BA824" s="92"/>
      <c r="BB824" s="92"/>
      <c r="BC824" s="92"/>
      <c r="BD824" s="92"/>
      <c r="BE824" s="92"/>
      <c r="BF824" s="92"/>
      <c r="BG824" s="92"/>
      <c r="BH824" s="92"/>
      <c r="BI824" s="92"/>
    </row>
    <row r="825" ht="9.75" customHeight="1">
      <c r="A825" s="92"/>
      <c r="B825" s="92"/>
      <c r="C825" s="92"/>
      <c r="D825" s="92"/>
      <c r="E825" s="92"/>
      <c r="F825" s="92"/>
      <c r="G825" s="92"/>
      <c r="H825" s="92"/>
      <c r="I825" s="92"/>
      <c r="J825" s="92"/>
      <c r="K825" s="92"/>
      <c r="L825" s="92"/>
      <c r="M825" s="92"/>
      <c r="N825" s="92"/>
      <c r="O825" s="92"/>
      <c r="P825" s="92"/>
      <c r="Q825" s="92"/>
      <c r="R825" s="92"/>
      <c r="S825" s="92"/>
      <c r="T825" s="92"/>
      <c r="U825" s="92"/>
      <c r="V825" s="92"/>
      <c r="W825" s="92"/>
      <c r="X825" s="92"/>
      <c r="Y825" s="92"/>
      <c r="Z825" s="92"/>
      <c r="AA825" s="92"/>
      <c r="AB825" s="92"/>
      <c r="AC825" s="92"/>
      <c r="AD825" s="92"/>
      <c r="AE825" s="92"/>
      <c r="AF825" s="92"/>
      <c r="AG825" s="92"/>
      <c r="AH825" s="92"/>
      <c r="AI825" s="92"/>
      <c r="AJ825" s="92"/>
      <c r="AK825" s="92"/>
      <c r="AL825" s="92"/>
      <c r="AM825" s="92"/>
      <c r="AN825" s="92"/>
      <c r="AO825" s="92"/>
      <c r="AP825" s="92"/>
      <c r="AQ825" s="92"/>
      <c r="AR825" s="92"/>
      <c r="AS825" s="92"/>
      <c r="AT825" s="92"/>
      <c r="AU825" s="92"/>
      <c r="AV825" s="92"/>
      <c r="AW825" s="92"/>
      <c r="AX825" s="92"/>
      <c r="AY825" s="92"/>
      <c r="AZ825" s="92"/>
      <c r="BA825" s="92"/>
      <c r="BB825" s="92"/>
      <c r="BC825" s="92"/>
      <c r="BD825" s="92"/>
      <c r="BE825" s="92"/>
      <c r="BF825" s="92"/>
      <c r="BG825" s="92"/>
      <c r="BH825" s="92"/>
      <c r="BI825" s="92"/>
    </row>
    <row r="826" ht="9.75" customHeight="1">
      <c r="A826" s="92"/>
      <c r="B826" s="92"/>
      <c r="C826" s="92"/>
      <c r="D826" s="92"/>
      <c r="E826" s="92"/>
      <c r="F826" s="92"/>
      <c r="G826" s="92"/>
      <c r="H826" s="92"/>
      <c r="I826" s="92"/>
      <c r="J826" s="92"/>
      <c r="K826" s="92"/>
      <c r="L826" s="92"/>
      <c r="M826" s="92"/>
      <c r="N826" s="92"/>
      <c r="O826" s="92"/>
      <c r="P826" s="92"/>
      <c r="Q826" s="92"/>
      <c r="R826" s="92"/>
      <c r="S826" s="92"/>
      <c r="T826" s="92"/>
      <c r="U826" s="92"/>
      <c r="V826" s="92"/>
      <c r="W826" s="92"/>
      <c r="X826" s="92"/>
      <c r="Y826" s="92"/>
      <c r="Z826" s="92"/>
      <c r="AA826" s="92"/>
      <c r="AB826" s="92"/>
      <c r="AC826" s="92"/>
      <c r="AD826" s="92"/>
      <c r="AE826" s="92"/>
      <c r="AF826" s="92"/>
      <c r="AG826" s="92"/>
      <c r="AH826" s="92"/>
      <c r="AI826" s="92"/>
      <c r="AJ826" s="92"/>
      <c r="AK826" s="92"/>
      <c r="AL826" s="92"/>
      <c r="AM826" s="92"/>
      <c r="AN826" s="92"/>
      <c r="AO826" s="92"/>
      <c r="AP826" s="92"/>
      <c r="AQ826" s="92"/>
      <c r="AR826" s="92"/>
      <c r="AS826" s="92"/>
      <c r="AT826" s="92"/>
      <c r="AU826" s="92"/>
      <c r="AV826" s="92"/>
      <c r="AW826" s="92"/>
      <c r="AX826" s="92"/>
      <c r="AY826" s="92"/>
      <c r="AZ826" s="92"/>
      <c r="BA826" s="92"/>
      <c r="BB826" s="92"/>
      <c r="BC826" s="92"/>
      <c r="BD826" s="92"/>
      <c r="BE826" s="92"/>
      <c r="BF826" s="92"/>
      <c r="BG826" s="92"/>
      <c r="BH826" s="92"/>
      <c r="BI826" s="92"/>
    </row>
    <row r="827" ht="9.75" customHeight="1">
      <c r="A827" s="92"/>
      <c r="B827" s="92"/>
      <c r="C827" s="92"/>
      <c r="D827" s="92"/>
      <c r="E827" s="92"/>
      <c r="F827" s="92"/>
      <c r="G827" s="92"/>
      <c r="H827" s="92"/>
      <c r="I827" s="92"/>
      <c r="J827" s="92"/>
      <c r="K827" s="92"/>
      <c r="L827" s="92"/>
      <c r="M827" s="92"/>
      <c r="N827" s="92"/>
      <c r="O827" s="92"/>
      <c r="P827" s="92"/>
      <c r="Q827" s="92"/>
      <c r="R827" s="92"/>
      <c r="S827" s="92"/>
      <c r="T827" s="92"/>
      <c r="U827" s="92"/>
      <c r="V827" s="92"/>
      <c r="W827" s="92"/>
      <c r="X827" s="92"/>
      <c r="Y827" s="92"/>
      <c r="Z827" s="92"/>
      <c r="AA827" s="92"/>
      <c r="AB827" s="92"/>
      <c r="AC827" s="92"/>
      <c r="AD827" s="92"/>
      <c r="AE827" s="92"/>
      <c r="AF827" s="92"/>
      <c r="AG827" s="92"/>
      <c r="AH827" s="92"/>
      <c r="AI827" s="92"/>
      <c r="AJ827" s="92"/>
      <c r="AK827" s="92"/>
      <c r="AL827" s="92"/>
      <c r="AM827" s="92"/>
      <c r="AN827" s="92"/>
      <c r="AO827" s="92"/>
      <c r="AP827" s="92"/>
      <c r="AQ827" s="92"/>
      <c r="AR827" s="92"/>
      <c r="AS827" s="92"/>
      <c r="AT827" s="92"/>
      <c r="AU827" s="92"/>
      <c r="AV827" s="92"/>
      <c r="AW827" s="92"/>
      <c r="AX827" s="92"/>
      <c r="AY827" s="92"/>
      <c r="AZ827" s="92"/>
      <c r="BA827" s="92"/>
      <c r="BB827" s="92"/>
      <c r="BC827" s="92"/>
      <c r="BD827" s="92"/>
      <c r="BE827" s="92"/>
      <c r="BF827" s="92"/>
      <c r="BG827" s="92"/>
      <c r="BH827" s="92"/>
      <c r="BI827" s="92"/>
    </row>
    <row r="828" ht="9.75" customHeight="1">
      <c r="A828" s="92"/>
      <c r="B828" s="92"/>
      <c r="C828" s="92"/>
      <c r="D828" s="92"/>
      <c r="E828" s="92"/>
      <c r="F828" s="92"/>
      <c r="G828" s="92"/>
      <c r="H828" s="92"/>
      <c r="I828" s="92"/>
      <c r="J828" s="92"/>
      <c r="K828" s="92"/>
      <c r="L828" s="92"/>
      <c r="M828" s="92"/>
      <c r="N828" s="92"/>
      <c r="O828" s="92"/>
      <c r="P828" s="92"/>
      <c r="Q828" s="92"/>
      <c r="R828" s="92"/>
      <c r="S828" s="92"/>
      <c r="T828" s="92"/>
      <c r="U828" s="92"/>
      <c r="V828" s="92"/>
      <c r="W828" s="92"/>
      <c r="X828" s="92"/>
      <c r="Y828" s="92"/>
      <c r="Z828" s="92"/>
      <c r="AA828" s="92"/>
      <c r="AB828" s="92"/>
      <c r="AC828" s="92"/>
      <c r="AD828" s="92"/>
      <c r="AE828" s="92"/>
      <c r="AF828" s="92"/>
      <c r="AG828" s="92"/>
      <c r="AH828" s="92"/>
      <c r="AI828" s="92"/>
      <c r="AJ828" s="92"/>
      <c r="AK828" s="92"/>
      <c r="AL828" s="92"/>
      <c r="AM828" s="92"/>
      <c r="AN828" s="92"/>
      <c r="AO828" s="92"/>
      <c r="AP828" s="92"/>
      <c r="AQ828" s="92"/>
      <c r="AR828" s="92"/>
      <c r="AS828" s="92"/>
      <c r="AT828" s="92"/>
      <c r="AU828" s="92"/>
      <c r="AV828" s="92"/>
      <c r="AW828" s="92"/>
      <c r="AX828" s="92"/>
      <c r="AY828" s="92"/>
      <c r="AZ828" s="92"/>
      <c r="BA828" s="92"/>
      <c r="BB828" s="92"/>
      <c r="BC828" s="92"/>
      <c r="BD828" s="92"/>
      <c r="BE828" s="92"/>
      <c r="BF828" s="92"/>
      <c r="BG828" s="92"/>
      <c r="BH828" s="92"/>
      <c r="BI828" s="92"/>
    </row>
    <row r="829" ht="9.75" customHeight="1">
      <c r="A829" s="92"/>
      <c r="B829" s="92"/>
      <c r="C829" s="92"/>
      <c r="D829" s="92"/>
      <c r="E829" s="92"/>
      <c r="F829" s="92"/>
      <c r="G829" s="92"/>
      <c r="H829" s="92"/>
      <c r="I829" s="92"/>
      <c r="J829" s="92"/>
      <c r="K829" s="92"/>
      <c r="L829" s="92"/>
      <c r="M829" s="92"/>
      <c r="N829" s="92"/>
      <c r="O829" s="92"/>
      <c r="P829" s="92"/>
      <c r="Q829" s="92"/>
      <c r="R829" s="92"/>
      <c r="S829" s="92"/>
      <c r="T829" s="92"/>
      <c r="U829" s="92"/>
      <c r="V829" s="92"/>
      <c r="W829" s="92"/>
      <c r="X829" s="92"/>
      <c r="Y829" s="92"/>
      <c r="Z829" s="92"/>
      <c r="AA829" s="92"/>
      <c r="AB829" s="92"/>
      <c r="AC829" s="92"/>
      <c r="AD829" s="92"/>
      <c r="AE829" s="92"/>
      <c r="AF829" s="92"/>
      <c r="AG829" s="92"/>
      <c r="AH829" s="92"/>
      <c r="AI829" s="92"/>
      <c r="AJ829" s="92"/>
      <c r="AK829" s="92"/>
      <c r="AL829" s="92"/>
      <c r="AM829" s="92"/>
      <c r="AN829" s="92"/>
      <c r="AO829" s="92"/>
      <c r="AP829" s="92"/>
      <c r="AQ829" s="92"/>
      <c r="AR829" s="92"/>
      <c r="AS829" s="92"/>
      <c r="AT829" s="92"/>
      <c r="AU829" s="92"/>
      <c r="AV829" s="92"/>
      <c r="AW829" s="92"/>
      <c r="AX829" s="92"/>
      <c r="AY829" s="92"/>
      <c r="AZ829" s="92"/>
      <c r="BA829" s="92"/>
      <c r="BB829" s="92"/>
      <c r="BC829" s="92"/>
      <c r="BD829" s="92"/>
      <c r="BE829" s="92"/>
      <c r="BF829" s="92"/>
      <c r="BG829" s="92"/>
      <c r="BH829" s="92"/>
      <c r="BI829" s="92"/>
    </row>
    <row r="830" ht="9.75" customHeight="1">
      <c r="A830" s="92"/>
      <c r="B830" s="92"/>
      <c r="C830" s="92"/>
      <c r="D830" s="92"/>
      <c r="E830" s="92"/>
      <c r="F830" s="92"/>
      <c r="G830" s="92"/>
      <c r="H830" s="92"/>
      <c r="I830" s="92"/>
      <c r="J830" s="92"/>
      <c r="K830" s="92"/>
      <c r="L830" s="92"/>
      <c r="M830" s="92"/>
      <c r="N830" s="92"/>
      <c r="O830" s="92"/>
      <c r="P830" s="92"/>
      <c r="Q830" s="92"/>
      <c r="R830" s="92"/>
      <c r="S830" s="92"/>
      <c r="T830" s="92"/>
      <c r="U830" s="92"/>
      <c r="V830" s="92"/>
      <c r="W830" s="92"/>
      <c r="X830" s="92"/>
      <c r="Y830" s="92"/>
      <c r="Z830" s="92"/>
      <c r="AA830" s="92"/>
      <c r="AB830" s="92"/>
      <c r="AC830" s="92"/>
      <c r="AD830" s="92"/>
      <c r="AE830" s="92"/>
      <c r="AF830" s="92"/>
      <c r="AG830" s="92"/>
      <c r="AH830" s="92"/>
      <c r="AI830" s="92"/>
      <c r="AJ830" s="92"/>
      <c r="AK830" s="92"/>
      <c r="AL830" s="92"/>
      <c r="AM830" s="92"/>
      <c r="AN830" s="92"/>
      <c r="AO830" s="92"/>
      <c r="AP830" s="92"/>
      <c r="AQ830" s="92"/>
      <c r="AR830" s="92"/>
      <c r="AS830" s="92"/>
      <c r="AT830" s="92"/>
      <c r="AU830" s="92"/>
      <c r="AV830" s="92"/>
      <c r="AW830" s="92"/>
      <c r="AX830" s="92"/>
      <c r="AY830" s="92"/>
      <c r="AZ830" s="92"/>
      <c r="BA830" s="92"/>
      <c r="BB830" s="92"/>
      <c r="BC830" s="92"/>
      <c r="BD830" s="92"/>
      <c r="BE830" s="92"/>
      <c r="BF830" s="92"/>
      <c r="BG830" s="92"/>
      <c r="BH830" s="92"/>
      <c r="BI830" s="92"/>
    </row>
    <row r="831" ht="9.75" customHeight="1">
      <c r="A831" s="92"/>
      <c r="B831" s="92"/>
      <c r="C831" s="92"/>
      <c r="D831" s="92"/>
      <c r="E831" s="92"/>
      <c r="F831" s="92"/>
      <c r="G831" s="92"/>
      <c r="H831" s="92"/>
      <c r="I831" s="92"/>
      <c r="J831" s="92"/>
      <c r="K831" s="92"/>
      <c r="L831" s="92"/>
      <c r="M831" s="92"/>
      <c r="N831" s="92"/>
      <c r="O831" s="92"/>
      <c r="P831" s="92"/>
      <c r="Q831" s="92"/>
      <c r="R831" s="92"/>
      <c r="S831" s="92"/>
      <c r="T831" s="92"/>
      <c r="U831" s="92"/>
      <c r="V831" s="92"/>
      <c r="W831" s="92"/>
      <c r="X831" s="92"/>
      <c r="Y831" s="92"/>
      <c r="Z831" s="92"/>
      <c r="AA831" s="92"/>
      <c r="AB831" s="92"/>
      <c r="AC831" s="92"/>
      <c r="AD831" s="92"/>
      <c r="AE831" s="92"/>
      <c r="AF831" s="92"/>
      <c r="AG831" s="92"/>
      <c r="AH831" s="92"/>
      <c r="AI831" s="92"/>
      <c r="AJ831" s="92"/>
      <c r="AK831" s="92"/>
      <c r="AL831" s="92"/>
      <c r="AM831" s="92"/>
      <c r="AN831" s="92"/>
      <c r="AO831" s="92"/>
      <c r="AP831" s="92"/>
      <c r="AQ831" s="92"/>
      <c r="AR831" s="92"/>
      <c r="AS831" s="92"/>
      <c r="AT831" s="92"/>
      <c r="AU831" s="92"/>
      <c r="AV831" s="92"/>
      <c r="AW831" s="92"/>
      <c r="AX831" s="92"/>
      <c r="AY831" s="92"/>
      <c r="AZ831" s="92"/>
      <c r="BA831" s="92"/>
      <c r="BB831" s="92"/>
      <c r="BC831" s="92"/>
      <c r="BD831" s="92"/>
      <c r="BE831" s="92"/>
      <c r="BF831" s="92"/>
      <c r="BG831" s="92"/>
      <c r="BH831" s="92"/>
      <c r="BI831" s="92"/>
    </row>
    <row r="832" ht="9.75" customHeight="1">
      <c r="A832" s="92"/>
      <c r="B832" s="92"/>
      <c r="C832" s="92"/>
      <c r="D832" s="92"/>
      <c r="E832" s="92"/>
      <c r="F832" s="92"/>
      <c r="G832" s="92"/>
      <c r="H832" s="92"/>
      <c r="I832" s="92"/>
      <c r="J832" s="92"/>
      <c r="K832" s="92"/>
      <c r="L832" s="92"/>
      <c r="M832" s="92"/>
      <c r="N832" s="92"/>
      <c r="O832" s="92"/>
      <c r="P832" s="92"/>
      <c r="Q832" s="92"/>
      <c r="R832" s="92"/>
      <c r="S832" s="92"/>
      <c r="T832" s="92"/>
      <c r="U832" s="92"/>
      <c r="V832" s="92"/>
      <c r="W832" s="92"/>
      <c r="X832" s="92"/>
      <c r="Y832" s="92"/>
      <c r="Z832" s="92"/>
      <c r="AA832" s="92"/>
      <c r="AB832" s="92"/>
      <c r="AC832" s="92"/>
      <c r="AD832" s="92"/>
      <c r="AE832" s="92"/>
      <c r="AF832" s="92"/>
      <c r="AG832" s="92"/>
      <c r="AH832" s="92"/>
      <c r="AI832" s="92"/>
      <c r="AJ832" s="92"/>
      <c r="AK832" s="92"/>
      <c r="AL832" s="92"/>
      <c r="AM832" s="92"/>
      <c r="AN832" s="92"/>
      <c r="AO832" s="92"/>
      <c r="AP832" s="92"/>
      <c r="AQ832" s="92"/>
      <c r="AR832" s="92"/>
      <c r="AS832" s="92"/>
      <c r="AT832" s="92"/>
      <c r="AU832" s="92"/>
      <c r="AV832" s="92"/>
      <c r="AW832" s="92"/>
      <c r="AX832" s="92"/>
      <c r="AY832" s="92"/>
      <c r="AZ832" s="92"/>
      <c r="BA832" s="92"/>
      <c r="BB832" s="92"/>
      <c r="BC832" s="92"/>
      <c r="BD832" s="92"/>
      <c r="BE832" s="92"/>
      <c r="BF832" s="92"/>
      <c r="BG832" s="92"/>
      <c r="BH832" s="92"/>
      <c r="BI832" s="92"/>
    </row>
    <row r="833" ht="9.75" customHeight="1">
      <c r="A833" s="92"/>
      <c r="B833" s="92"/>
      <c r="C833" s="92"/>
      <c r="D833" s="92"/>
      <c r="E833" s="92"/>
      <c r="F833" s="92"/>
      <c r="G833" s="92"/>
      <c r="H833" s="92"/>
      <c r="I833" s="92"/>
      <c r="J833" s="92"/>
      <c r="K833" s="92"/>
      <c r="L833" s="92"/>
      <c r="M833" s="92"/>
      <c r="N833" s="92"/>
      <c r="O833" s="92"/>
      <c r="P833" s="92"/>
      <c r="Q833" s="92"/>
      <c r="R833" s="92"/>
      <c r="S833" s="92"/>
      <c r="T833" s="92"/>
      <c r="U833" s="92"/>
      <c r="V833" s="92"/>
      <c r="W833" s="92"/>
      <c r="X833" s="92"/>
      <c r="Y833" s="92"/>
      <c r="Z833" s="92"/>
      <c r="AA833" s="92"/>
      <c r="AB833" s="92"/>
      <c r="AC833" s="92"/>
      <c r="AD833" s="92"/>
      <c r="AE833" s="92"/>
      <c r="AF833" s="92"/>
      <c r="AG833" s="92"/>
      <c r="AH833" s="92"/>
      <c r="AI833" s="92"/>
      <c r="AJ833" s="92"/>
      <c r="AK833" s="92"/>
      <c r="AL833" s="92"/>
      <c r="AM833" s="92"/>
      <c r="AN833" s="92"/>
      <c r="AO833" s="92"/>
      <c r="AP833" s="92"/>
      <c r="AQ833" s="92"/>
      <c r="AR833" s="92"/>
      <c r="AS833" s="92"/>
      <c r="AT833" s="92"/>
      <c r="AU833" s="92"/>
      <c r="AV833" s="92"/>
      <c r="AW833" s="92"/>
      <c r="AX833" s="92"/>
      <c r="AY833" s="92"/>
      <c r="AZ833" s="92"/>
      <c r="BA833" s="92"/>
      <c r="BB833" s="92"/>
      <c r="BC833" s="92"/>
      <c r="BD833" s="92"/>
      <c r="BE833" s="92"/>
      <c r="BF833" s="92"/>
      <c r="BG833" s="92"/>
      <c r="BH833" s="92"/>
      <c r="BI833" s="92"/>
    </row>
    <row r="834" ht="9.75" customHeight="1">
      <c r="A834" s="92"/>
      <c r="B834" s="92"/>
      <c r="C834" s="92"/>
      <c r="D834" s="92"/>
      <c r="E834" s="92"/>
      <c r="F834" s="92"/>
      <c r="G834" s="92"/>
      <c r="H834" s="92"/>
      <c r="I834" s="92"/>
      <c r="J834" s="92"/>
      <c r="K834" s="92"/>
      <c r="L834" s="92"/>
      <c r="M834" s="92"/>
      <c r="N834" s="92"/>
      <c r="O834" s="92"/>
      <c r="P834" s="92"/>
      <c r="Q834" s="92"/>
      <c r="R834" s="92"/>
      <c r="S834" s="92"/>
      <c r="T834" s="92"/>
      <c r="U834" s="92"/>
      <c r="V834" s="92"/>
      <c r="W834" s="92"/>
      <c r="X834" s="92"/>
      <c r="Y834" s="92"/>
      <c r="Z834" s="92"/>
      <c r="AA834" s="92"/>
      <c r="AB834" s="92"/>
      <c r="AC834" s="92"/>
      <c r="AD834" s="92"/>
      <c r="AE834" s="92"/>
      <c r="AF834" s="92"/>
      <c r="AG834" s="92"/>
      <c r="AH834" s="92"/>
      <c r="AI834" s="92"/>
      <c r="AJ834" s="92"/>
      <c r="AK834" s="92"/>
      <c r="AL834" s="92"/>
      <c r="AM834" s="92"/>
      <c r="AN834" s="92"/>
      <c r="AO834" s="92"/>
      <c r="AP834" s="92"/>
      <c r="AQ834" s="92"/>
      <c r="AR834" s="92"/>
      <c r="AS834" s="92"/>
      <c r="AT834" s="92"/>
      <c r="AU834" s="92"/>
      <c r="AV834" s="92"/>
      <c r="AW834" s="92"/>
      <c r="AX834" s="92"/>
      <c r="AY834" s="92"/>
      <c r="AZ834" s="92"/>
      <c r="BA834" s="92"/>
      <c r="BB834" s="92"/>
      <c r="BC834" s="92"/>
      <c r="BD834" s="92"/>
      <c r="BE834" s="92"/>
      <c r="BF834" s="92"/>
      <c r="BG834" s="92"/>
      <c r="BH834" s="92"/>
      <c r="BI834" s="92"/>
    </row>
    <row r="835" ht="9.75" customHeight="1">
      <c r="A835" s="92"/>
      <c r="B835" s="92"/>
      <c r="C835" s="92"/>
      <c r="D835" s="92"/>
      <c r="E835" s="92"/>
      <c r="F835" s="92"/>
      <c r="G835" s="92"/>
      <c r="H835" s="92"/>
      <c r="I835" s="92"/>
      <c r="J835" s="92"/>
      <c r="K835" s="92"/>
      <c r="L835" s="92"/>
      <c r="M835" s="92"/>
      <c r="N835" s="92"/>
      <c r="O835" s="92"/>
      <c r="P835" s="92"/>
      <c r="Q835" s="92"/>
      <c r="R835" s="92"/>
      <c r="S835" s="92"/>
      <c r="T835" s="92"/>
      <c r="U835" s="92"/>
      <c r="V835" s="92"/>
      <c r="W835" s="92"/>
      <c r="X835" s="92"/>
      <c r="Y835" s="92"/>
      <c r="Z835" s="92"/>
      <c r="AA835" s="92"/>
      <c r="AB835" s="92"/>
      <c r="AC835" s="92"/>
      <c r="AD835" s="92"/>
      <c r="AE835" s="92"/>
      <c r="AF835" s="92"/>
      <c r="AG835" s="92"/>
      <c r="AH835" s="92"/>
      <c r="AI835" s="92"/>
      <c r="AJ835" s="92"/>
      <c r="AK835" s="92"/>
      <c r="AL835" s="92"/>
      <c r="AM835" s="92"/>
      <c r="AN835" s="92"/>
      <c r="AO835" s="92"/>
      <c r="AP835" s="92"/>
      <c r="AQ835" s="92"/>
      <c r="AR835" s="92"/>
      <c r="AS835" s="92"/>
      <c r="AT835" s="92"/>
      <c r="AU835" s="92"/>
      <c r="AV835" s="92"/>
      <c r="AW835" s="92"/>
      <c r="AX835" s="92"/>
      <c r="AY835" s="92"/>
      <c r="AZ835" s="92"/>
      <c r="BA835" s="92"/>
      <c r="BB835" s="92"/>
      <c r="BC835" s="92"/>
      <c r="BD835" s="92"/>
      <c r="BE835" s="92"/>
      <c r="BF835" s="92"/>
      <c r="BG835" s="92"/>
      <c r="BH835" s="92"/>
      <c r="BI835" s="92"/>
    </row>
    <row r="836" ht="9.75" customHeight="1">
      <c r="A836" s="92"/>
      <c r="B836" s="92"/>
      <c r="C836" s="92"/>
      <c r="D836" s="92"/>
      <c r="E836" s="92"/>
      <c r="F836" s="92"/>
      <c r="G836" s="92"/>
      <c r="H836" s="92"/>
      <c r="I836" s="92"/>
      <c r="J836" s="92"/>
      <c r="K836" s="92"/>
      <c r="L836" s="92"/>
      <c r="M836" s="92"/>
      <c r="N836" s="92"/>
      <c r="O836" s="92"/>
      <c r="P836" s="92"/>
      <c r="Q836" s="92"/>
      <c r="R836" s="92"/>
      <c r="S836" s="92"/>
      <c r="T836" s="92"/>
      <c r="U836" s="92"/>
      <c r="V836" s="92"/>
      <c r="W836" s="92"/>
      <c r="X836" s="92"/>
      <c r="Y836" s="92"/>
      <c r="Z836" s="92"/>
      <c r="AA836" s="92"/>
      <c r="AB836" s="92"/>
      <c r="AC836" s="92"/>
      <c r="AD836" s="92"/>
      <c r="AE836" s="92"/>
      <c r="AF836" s="92"/>
      <c r="AG836" s="92"/>
      <c r="AH836" s="92"/>
      <c r="AI836" s="92"/>
      <c r="AJ836" s="92"/>
      <c r="AK836" s="92"/>
      <c r="AL836" s="92"/>
      <c r="AM836" s="92"/>
      <c r="AN836" s="92"/>
      <c r="AO836" s="92"/>
      <c r="AP836" s="92"/>
      <c r="AQ836" s="92"/>
      <c r="AR836" s="92"/>
      <c r="AS836" s="92"/>
      <c r="AT836" s="92"/>
      <c r="AU836" s="92"/>
      <c r="AV836" s="92"/>
      <c r="AW836" s="92"/>
      <c r="AX836" s="92"/>
      <c r="AY836" s="92"/>
      <c r="AZ836" s="92"/>
      <c r="BA836" s="92"/>
      <c r="BB836" s="92"/>
      <c r="BC836" s="92"/>
      <c r="BD836" s="92"/>
      <c r="BE836" s="92"/>
      <c r="BF836" s="92"/>
      <c r="BG836" s="92"/>
      <c r="BH836" s="92"/>
      <c r="BI836" s="92"/>
    </row>
    <row r="837" ht="9.75" customHeight="1">
      <c r="A837" s="92"/>
      <c r="B837" s="92"/>
      <c r="C837" s="92"/>
      <c r="D837" s="92"/>
      <c r="E837" s="92"/>
      <c r="F837" s="92"/>
      <c r="G837" s="92"/>
      <c r="H837" s="92"/>
      <c r="I837" s="92"/>
      <c r="J837" s="92"/>
      <c r="K837" s="92"/>
      <c r="L837" s="92"/>
      <c r="M837" s="92"/>
      <c r="N837" s="92"/>
      <c r="O837" s="92"/>
      <c r="P837" s="92"/>
      <c r="Q837" s="92"/>
      <c r="R837" s="92"/>
      <c r="S837" s="92"/>
      <c r="T837" s="92"/>
      <c r="U837" s="92"/>
      <c r="V837" s="92"/>
      <c r="W837" s="92"/>
      <c r="X837" s="92"/>
      <c r="Y837" s="92"/>
      <c r="Z837" s="92"/>
      <c r="AA837" s="92"/>
      <c r="AB837" s="92"/>
      <c r="AC837" s="92"/>
      <c r="AD837" s="92"/>
      <c r="AE837" s="92"/>
      <c r="AF837" s="92"/>
      <c r="AG837" s="92"/>
      <c r="AH837" s="92"/>
      <c r="AI837" s="92"/>
      <c r="AJ837" s="92"/>
      <c r="AK837" s="92"/>
      <c r="AL837" s="92"/>
      <c r="AM837" s="92"/>
      <c r="AN837" s="92"/>
      <c r="AO837" s="92"/>
      <c r="AP837" s="92"/>
      <c r="AQ837" s="92"/>
      <c r="AR837" s="92"/>
      <c r="AS837" s="92"/>
      <c r="AT837" s="92"/>
      <c r="AU837" s="92"/>
      <c r="AV837" s="92"/>
      <c r="AW837" s="92"/>
      <c r="AX837" s="92"/>
      <c r="AY837" s="92"/>
      <c r="AZ837" s="92"/>
      <c r="BA837" s="92"/>
      <c r="BB837" s="92"/>
      <c r="BC837" s="92"/>
      <c r="BD837" s="92"/>
      <c r="BE837" s="92"/>
      <c r="BF837" s="92"/>
      <c r="BG837" s="92"/>
      <c r="BH837" s="92"/>
      <c r="BI837" s="92"/>
    </row>
    <row r="838" ht="9.75" customHeight="1">
      <c r="A838" s="92"/>
      <c r="B838" s="92"/>
      <c r="C838" s="92"/>
      <c r="D838" s="92"/>
      <c r="E838" s="92"/>
      <c r="F838" s="92"/>
      <c r="G838" s="92"/>
      <c r="H838" s="92"/>
      <c r="I838" s="92"/>
      <c r="J838" s="92"/>
      <c r="K838" s="92"/>
      <c r="L838" s="92"/>
      <c r="M838" s="92"/>
      <c r="N838" s="92"/>
      <c r="O838" s="92"/>
      <c r="P838" s="92"/>
      <c r="Q838" s="92"/>
      <c r="R838" s="92"/>
      <c r="S838" s="92"/>
      <c r="T838" s="92"/>
      <c r="U838" s="92"/>
      <c r="V838" s="92"/>
      <c r="W838" s="92"/>
      <c r="X838" s="92"/>
      <c r="Y838" s="92"/>
      <c r="Z838" s="92"/>
      <c r="AA838" s="92"/>
      <c r="AB838" s="92"/>
      <c r="AC838" s="92"/>
      <c r="AD838" s="92"/>
      <c r="AE838" s="92"/>
      <c r="AF838" s="92"/>
      <c r="AG838" s="92"/>
      <c r="AH838" s="92"/>
      <c r="AI838" s="92"/>
      <c r="AJ838" s="92"/>
      <c r="AK838" s="92"/>
      <c r="AL838" s="92"/>
      <c r="AM838" s="92"/>
      <c r="AN838" s="92"/>
      <c r="AO838" s="92"/>
      <c r="AP838" s="92"/>
      <c r="AQ838" s="92"/>
      <c r="AR838" s="92"/>
      <c r="AS838" s="92"/>
      <c r="AT838" s="92"/>
      <c r="AU838" s="92"/>
      <c r="AV838" s="92"/>
      <c r="AW838" s="92"/>
      <c r="AX838" s="92"/>
      <c r="AY838" s="92"/>
      <c r="AZ838" s="92"/>
      <c r="BA838" s="92"/>
      <c r="BB838" s="92"/>
      <c r="BC838" s="92"/>
      <c r="BD838" s="92"/>
      <c r="BE838" s="92"/>
      <c r="BF838" s="92"/>
      <c r="BG838" s="92"/>
      <c r="BH838" s="92"/>
      <c r="BI838" s="92"/>
    </row>
    <row r="839" ht="9.75" customHeight="1">
      <c r="A839" s="92"/>
      <c r="B839" s="92"/>
      <c r="C839" s="92"/>
      <c r="D839" s="92"/>
      <c r="E839" s="92"/>
      <c r="F839" s="92"/>
      <c r="G839" s="92"/>
      <c r="H839" s="92"/>
      <c r="I839" s="92"/>
      <c r="J839" s="92"/>
      <c r="K839" s="92"/>
      <c r="L839" s="92"/>
      <c r="M839" s="92"/>
      <c r="N839" s="92"/>
      <c r="O839" s="92"/>
      <c r="P839" s="92"/>
      <c r="Q839" s="92"/>
      <c r="R839" s="92"/>
      <c r="S839" s="92"/>
      <c r="T839" s="92"/>
      <c r="U839" s="92"/>
      <c r="V839" s="92"/>
      <c r="W839" s="92"/>
      <c r="X839" s="92"/>
      <c r="Y839" s="92"/>
      <c r="Z839" s="92"/>
      <c r="AA839" s="92"/>
      <c r="AB839" s="92"/>
      <c r="AC839" s="92"/>
      <c r="AD839" s="92"/>
      <c r="AE839" s="92"/>
      <c r="AF839" s="92"/>
      <c r="AG839" s="92"/>
      <c r="AH839" s="92"/>
      <c r="AI839" s="92"/>
      <c r="AJ839" s="92"/>
      <c r="AK839" s="92"/>
      <c r="AL839" s="92"/>
      <c r="AM839" s="92"/>
      <c r="AN839" s="92"/>
      <c r="AO839" s="92"/>
      <c r="AP839" s="92"/>
      <c r="AQ839" s="92"/>
      <c r="AR839" s="92"/>
      <c r="AS839" s="92"/>
      <c r="AT839" s="92"/>
      <c r="AU839" s="92"/>
      <c r="AV839" s="92"/>
      <c r="AW839" s="92"/>
      <c r="AX839" s="92"/>
      <c r="AY839" s="92"/>
      <c r="AZ839" s="92"/>
      <c r="BA839" s="92"/>
      <c r="BB839" s="92"/>
      <c r="BC839" s="92"/>
      <c r="BD839" s="92"/>
      <c r="BE839" s="92"/>
      <c r="BF839" s="92"/>
      <c r="BG839" s="92"/>
      <c r="BH839" s="92"/>
      <c r="BI839" s="92"/>
    </row>
    <row r="840" ht="9.75" customHeight="1">
      <c r="A840" s="92"/>
      <c r="B840" s="92"/>
      <c r="C840" s="92"/>
      <c r="D840" s="92"/>
      <c r="E840" s="92"/>
      <c r="F840" s="92"/>
      <c r="G840" s="92"/>
      <c r="H840" s="92"/>
      <c r="I840" s="92"/>
      <c r="J840" s="92"/>
      <c r="K840" s="92"/>
      <c r="L840" s="92"/>
      <c r="M840" s="92"/>
      <c r="N840" s="92"/>
      <c r="O840" s="92"/>
      <c r="P840" s="92"/>
      <c r="Q840" s="92"/>
      <c r="R840" s="92"/>
      <c r="S840" s="92"/>
      <c r="T840" s="92"/>
      <c r="U840" s="92"/>
      <c r="V840" s="92"/>
      <c r="W840" s="92"/>
      <c r="X840" s="92"/>
      <c r="Y840" s="92"/>
      <c r="Z840" s="92"/>
      <c r="AA840" s="92"/>
      <c r="AB840" s="92"/>
      <c r="AC840" s="92"/>
      <c r="AD840" s="92"/>
      <c r="AE840" s="92"/>
      <c r="AF840" s="92"/>
      <c r="AG840" s="92"/>
      <c r="AH840" s="92"/>
      <c r="AI840" s="92"/>
      <c r="AJ840" s="92"/>
      <c r="AK840" s="92"/>
      <c r="AL840" s="92"/>
      <c r="AM840" s="92"/>
      <c r="AN840" s="92"/>
      <c r="AO840" s="92"/>
      <c r="AP840" s="92"/>
      <c r="AQ840" s="92"/>
      <c r="AR840" s="92"/>
      <c r="AS840" s="92"/>
      <c r="AT840" s="92"/>
      <c r="AU840" s="92"/>
      <c r="AV840" s="92"/>
      <c r="AW840" s="92"/>
      <c r="AX840" s="92"/>
      <c r="AY840" s="92"/>
      <c r="AZ840" s="92"/>
      <c r="BA840" s="92"/>
      <c r="BB840" s="92"/>
      <c r="BC840" s="92"/>
      <c r="BD840" s="92"/>
      <c r="BE840" s="92"/>
      <c r="BF840" s="92"/>
      <c r="BG840" s="92"/>
      <c r="BH840" s="92"/>
      <c r="BI840" s="92"/>
    </row>
    <row r="841" ht="9.75" customHeight="1">
      <c r="A841" s="92"/>
      <c r="B841" s="92"/>
      <c r="C841" s="92"/>
      <c r="D841" s="92"/>
      <c r="E841" s="92"/>
      <c r="F841" s="92"/>
      <c r="G841" s="92"/>
      <c r="H841" s="92"/>
      <c r="I841" s="92"/>
      <c r="J841" s="92"/>
      <c r="K841" s="92"/>
      <c r="L841" s="92"/>
      <c r="M841" s="92"/>
      <c r="N841" s="92"/>
      <c r="O841" s="92"/>
      <c r="P841" s="92"/>
      <c r="Q841" s="92"/>
      <c r="R841" s="92"/>
      <c r="S841" s="92"/>
      <c r="T841" s="92"/>
      <c r="U841" s="92"/>
      <c r="V841" s="92"/>
      <c r="W841" s="92"/>
      <c r="X841" s="92"/>
      <c r="Y841" s="92"/>
      <c r="Z841" s="92"/>
      <c r="AA841" s="92"/>
      <c r="AB841" s="92"/>
      <c r="AC841" s="92"/>
      <c r="AD841" s="92"/>
      <c r="AE841" s="92"/>
      <c r="AF841" s="92"/>
      <c r="AG841" s="92"/>
      <c r="AH841" s="92"/>
      <c r="AI841" s="92"/>
      <c r="AJ841" s="92"/>
      <c r="AK841" s="92"/>
      <c r="AL841" s="92"/>
      <c r="AM841" s="92"/>
      <c r="AN841" s="92"/>
      <c r="AO841" s="92"/>
      <c r="AP841" s="92"/>
      <c r="AQ841" s="92"/>
      <c r="AR841" s="92"/>
      <c r="AS841" s="92"/>
      <c r="AT841" s="92"/>
      <c r="AU841" s="92"/>
      <c r="AV841" s="92"/>
      <c r="AW841" s="92"/>
      <c r="AX841" s="92"/>
      <c r="AY841" s="92"/>
      <c r="AZ841" s="92"/>
      <c r="BA841" s="92"/>
      <c r="BB841" s="92"/>
      <c r="BC841" s="92"/>
      <c r="BD841" s="92"/>
      <c r="BE841" s="92"/>
      <c r="BF841" s="92"/>
      <c r="BG841" s="92"/>
      <c r="BH841" s="92"/>
      <c r="BI841" s="92"/>
    </row>
    <row r="842" ht="9.75" customHeight="1">
      <c r="A842" s="92"/>
      <c r="B842" s="92"/>
      <c r="C842" s="92"/>
      <c r="D842" s="92"/>
      <c r="E842" s="92"/>
      <c r="F842" s="92"/>
      <c r="G842" s="92"/>
      <c r="H842" s="92"/>
      <c r="I842" s="92"/>
      <c r="J842" s="92"/>
      <c r="K842" s="92"/>
      <c r="L842" s="92"/>
      <c r="M842" s="92"/>
      <c r="N842" s="92"/>
      <c r="O842" s="92"/>
      <c r="P842" s="92"/>
      <c r="Q842" s="92"/>
      <c r="R842" s="92"/>
      <c r="S842" s="92"/>
      <c r="T842" s="92"/>
      <c r="U842" s="92"/>
      <c r="V842" s="92"/>
      <c r="W842" s="92"/>
      <c r="X842" s="92"/>
      <c r="Y842" s="92"/>
      <c r="Z842" s="92"/>
      <c r="AA842" s="92"/>
      <c r="AB842" s="92"/>
      <c r="AC842" s="92"/>
      <c r="AD842" s="92"/>
      <c r="AE842" s="92"/>
      <c r="AF842" s="92"/>
      <c r="AG842" s="92"/>
      <c r="AH842" s="92"/>
      <c r="AI842" s="92"/>
      <c r="AJ842" s="92"/>
      <c r="AK842" s="92"/>
      <c r="AL842" s="92"/>
      <c r="AM842" s="92"/>
      <c r="AN842" s="92"/>
      <c r="AO842" s="92"/>
      <c r="AP842" s="92"/>
      <c r="AQ842" s="92"/>
      <c r="AR842" s="92"/>
      <c r="AS842" s="92"/>
      <c r="AT842" s="92"/>
      <c r="AU842" s="92"/>
      <c r="AV842" s="92"/>
      <c r="AW842" s="92"/>
      <c r="AX842" s="92"/>
      <c r="AY842" s="92"/>
      <c r="AZ842" s="92"/>
      <c r="BA842" s="92"/>
      <c r="BB842" s="92"/>
      <c r="BC842" s="92"/>
      <c r="BD842" s="92"/>
      <c r="BE842" s="92"/>
      <c r="BF842" s="92"/>
      <c r="BG842" s="92"/>
      <c r="BH842" s="92"/>
      <c r="BI842" s="92"/>
    </row>
    <row r="843" ht="9.75" customHeight="1">
      <c r="A843" s="92"/>
      <c r="B843" s="92"/>
      <c r="C843" s="92"/>
      <c r="D843" s="92"/>
      <c r="E843" s="92"/>
      <c r="F843" s="92"/>
      <c r="G843" s="92"/>
      <c r="H843" s="92"/>
      <c r="I843" s="92"/>
      <c r="J843" s="92"/>
      <c r="K843" s="92"/>
      <c r="L843" s="92"/>
      <c r="M843" s="92"/>
      <c r="N843" s="92"/>
      <c r="O843" s="92"/>
      <c r="P843" s="92"/>
      <c r="Q843" s="92"/>
      <c r="R843" s="92"/>
      <c r="S843" s="92"/>
      <c r="T843" s="92"/>
      <c r="U843" s="92"/>
      <c r="V843" s="92"/>
      <c r="W843" s="92"/>
      <c r="X843" s="92"/>
      <c r="Y843" s="92"/>
      <c r="Z843" s="92"/>
      <c r="AA843" s="92"/>
      <c r="AB843" s="92"/>
      <c r="AC843" s="92"/>
      <c r="AD843" s="92"/>
      <c r="AE843" s="92"/>
      <c r="AF843" s="92"/>
      <c r="AG843" s="92"/>
      <c r="AH843" s="92"/>
      <c r="AI843" s="92"/>
      <c r="AJ843" s="92"/>
      <c r="AK843" s="92"/>
      <c r="AL843" s="92"/>
      <c r="AM843" s="92"/>
      <c r="AN843" s="92"/>
      <c r="AO843" s="92"/>
      <c r="AP843" s="92"/>
      <c r="AQ843" s="92"/>
      <c r="AR843" s="92"/>
      <c r="AS843" s="92"/>
      <c r="AT843" s="92"/>
      <c r="AU843" s="92"/>
      <c r="AV843" s="92"/>
      <c r="AW843" s="92"/>
      <c r="AX843" s="92"/>
      <c r="AY843" s="92"/>
      <c r="AZ843" s="92"/>
      <c r="BA843" s="92"/>
      <c r="BB843" s="92"/>
      <c r="BC843" s="92"/>
      <c r="BD843" s="92"/>
      <c r="BE843" s="92"/>
      <c r="BF843" s="92"/>
      <c r="BG843" s="92"/>
      <c r="BH843" s="92"/>
      <c r="BI843" s="92"/>
    </row>
    <row r="844" ht="9.75" customHeight="1">
      <c r="A844" s="92"/>
      <c r="B844" s="92"/>
      <c r="C844" s="92"/>
      <c r="D844" s="92"/>
      <c r="E844" s="92"/>
      <c r="F844" s="92"/>
      <c r="G844" s="92"/>
      <c r="H844" s="92"/>
      <c r="I844" s="92"/>
      <c r="J844" s="92"/>
      <c r="K844" s="92"/>
      <c r="L844" s="92"/>
      <c r="M844" s="92"/>
      <c r="N844" s="92"/>
      <c r="O844" s="92"/>
      <c r="P844" s="92"/>
      <c r="Q844" s="92"/>
      <c r="R844" s="92"/>
      <c r="S844" s="92"/>
      <c r="T844" s="92"/>
      <c r="U844" s="92"/>
      <c r="V844" s="92"/>
      <c r="W844" s="92"/>
      <c r="X844" s="92"/>
      <c r="Y844" s="92"/>
      <c r="Z844" s="92"/>
      <c r="AA844" s="92"/>
      <c r="AB844" s="92"/>
      <c r="AC844" s="92"/>
      <c r="AD844" s="92"/>
      <c r="AE844" s="92"/>
      <c r="AF844" s="92"/>
      <c r="AG844" s="92"/>
      <c r="AH844" s="92"/>
      <c r="AI844" s="92"/>
      <c r="AJ844" s="92"/>
      <c r="AK844" s="92"/>
      <c r="AL844" s="92"/>
      <c r="AM844" s="92"/>
      <c r="AN844" s="92"/>
      <c r="AO844" s="92"/>
      <c r="AP844" s="92"/>
      <c r="AQ844" s="92"/>
      <c r="AR844" s="92"/>
      <c r="AS844" s="92"/>
      <c r="AT844" s="92"/>
      <c r="AU844" s="92"/>
      <c r="AV844" s="92"/>
      <c r="AW844" s="92"/>
      <c r="AX844" s="92"/>
      <c r="AY844" s="92"/>
      <c r="AZ844" s="92"/>
      <c r="BA844" s="92"/>
      <c r="BB844" s="92"/>
      <c r="BC844" s="92"/>
      <c r="BD844" s="92"/>
      <c r="BE844" s="92"/>
      <c r="BF844" s="92"/>
      <c r="BG844" s="92"/>
      <c r="BH844" s="92"/>
      <c r="BI844" s="92"/>
    </row>
    <row r="845" ht="9.75" customHeight="1">
      <c r="A845" s="92"/>
      <c r="B845" s="92"/>
      <c r="C845" s="92"/>
      <c r="D845" s="92"/>
      <c r="E845" s="92"/>
      <c r="F845" s="92"/>
      <c r="G845" s="92"/>
      <c r="H845" s="92"/>
      <c r="I845" s="92"/>
      <c r="J845" s="92"/>
      <c r="K845" s="92"/>
      <c r="L845" s="92"/>
      <c r="M845" s="92"/>
      <c r="N845" s="92"/>
      <c r="O845" s="92"/>
      <c r="P845" s="92"/>
      <c r="Q845" s="92"/>
      <c r="R845" s="92"/>
      <c r="S845" s="92"/>
      <c r="T845" s="92"/>
      <c r="U845" s="92"/>
      <c r="V845" s="92"/>
      <c r="W845" s="92"/>
      <c r="X845" s="92"/>
      <c r="Y845" s="92"/>
      <c r="Z845" s="92"/>
      <c r="AA845" s="92"/>
      <c r="AB845" s="92"/>
      <c r="AC845" s="92"/>
      <c r="AD845" s="92"/>
      <c r="AE845" s="92"/>
      <c r="AF845" s="92"/>
      <c r="AG845" s="92"/>
      <c r="AH845" s="92"/>
      <c r="AI845" s="92"/>
      <c r="AJ845" s="92"/>
      <c r="AK845" s="92"/>
      <c r="AL845" s="92"/>
      <c r="AM845" s="92"/>
      <c r="AN845" s="92"/>
      <c r="AO845" s="92"/>
      <c r="AP845" s="92"/>
      <c r="AQ845" s="92"/>
      <c r="AR845" s="92"/>
      <c r="AS845" s="92"/>
      <c r="AT845" s="92"/>
      <c r="AU845" s="92"/>
      <c r="AV845" s="92"/>
      <c r="AW845" s="92"/>
      <c r="AX845" s="92"/>
      <c r="AY845" s="92"/>
      <c r="AZ845" s="92"/>
      <c r="BA845" s="92"/>
      <c r="BB845" s="92"/>
      <c r="BC845" s="92"/>
      <c r="BD845" s="92"/>
      <c r="BE845" s="92"/>
      <c r="BF845" s="92"/>
      <c r="BG845" s="92"/>
      <c r="BH845" s="92"/>
      <c r="BI845" s="92"/>
    </row>
    <row r="846" ht="9.75" customHeight="1">
      <c r="A846" s="92"/>
      <c r="B846" s="92"/>
      <c r="C846" s="92"/>
      <c r="D846" s="92"/>
      <c r="E846" s="92"/>
      <c r="F846" s="92"/>
      <c r="G846" s="92"/>
      <c r="H846" s="92"/>
      <c r="I846" s="92"/>
      <c r="J846" s="92"/>
      <c r="K846" s="92"/>
      <c r="L846" s="92"/>
      <c r="M846" s="92"/>
      <c r="N846" s="92"/>
      <c r="O846" s="92"/>
      <c r="P846" s="92"/>
      <c r="Q846" s="92"/>
      <c r="R846" s="92"/>
      <c r="S846" s="92"/>
      <c r="T846" s="92"/>
      <c r="U846" s="92"/>
      <c r="V846" s="92"/>
      <c r="W846" s="92"/>
      <c r="X846" s="92"/>
      <c r="Y846" s="92"/>
      <c r="Z846" s="92"/>
      <c r="AA846" s="92"/>
      <c r="AB846" s="92"/>
      <c r="AC846" s="92"/>
      <c r="AD846" s="92"/>
      <c r="AE846" s="92"/>
      <c r="AF846" s="92"/>
      <c r="AG846" s="92"/>
      <c r="AH846" s="92"/>
      <c r="AI846" s="92"/>
      <c r="AJ846" s="92"/>
      <c r="AK846" s="92"/>
      <c r="AL846" s="92"/>
      <c r="AM846" s="92"/>
      <c r="AN846" s="92"/>
      <c r="AO846" s="92"/>
      <c r="AP846" s="92"/>
      <c r="AQ846" s="92"/>
      <c r="AR846" s="92"/>
      <c r="AS846" s="92"/>
      <c r="AT846" s="92"/>
      <c r="AU846" s="92"/>
      <c r="AV846" s="92"/>
      <c r="AW846" s="92"/>
      <c r="AX846" s="92"/>
      <c r="AY846" s="92"/>
      <c r="AZ846" s="92"/>
      <c r="BA846" s="92"/>
      <c r="BB846" s="92"/>
      <c r="BC846" s="92"/>
      <c r="BD846" s="92"/>
      <c r="BE846" s="92"/>
      <c r="BF846" s="92"/>
      <c r="BG846" s="92"/>
      <c r="BH846" s="92"/>
      <c r="BI846" s="92"/>
    </row>
    <row r="847" ht="9.75" customHeight="1">
      <c r="A847" s="92"/>
      <c r="B847" s="92"/>
      <c r="C847" s="92"/>
      <c r="D847" s="92"/>
      <c r="E847" s="92"/>
      <c r="F847" s="92"/>
      <c r="G847" s="92"/>
      <c r="H847" s="92"/>
      <c r="I847" s="92"/>
      <c r="J847" s="92"/>
      <c r="K847" s="92"/>
      <c r="L847" s="92"/>
      <c r="M847" s="92"/>
      <c r="N847" s="92"/>
      <c r="O847" s="92"/>
      <c r="P847" s="92"/>
      <c r="Q847" s="92"/>
      <c r="R847" s="92"/>
      <c r="S847" s="92"/>
      <c r="T847" s="92"/>
      <c r="U847" s="92"/>
      <c r="V847" s="92"/>
      <c r="W847" s="92"/>
      <c r="X847" s="92"/>
      <c r="Y847" s="92"/>
      <c r="Z847" s="92"/>
      <c r="AA847" s="92"/>
      <c r="AB847" s="92"/>
      <c r="AC847" s="92"/>
      <c r="AD847" s="92"/>
      <c r="AE847" s="92"/>
      <c r="AF847" s="92"/>
      <c r="AG847" s="92"/>
      <c r="AH847" s="92"/>
      <c r="AI847" s="92"/>
      <c r="AJ847" s="92"/>
      <c r="AK847" s="92"/>
      <c r="AL847" s="92"/>
      <c r="AM847" s="92"/>
      <c r="AN847" s="92"/>
      <c r="AO847" s="92"/>
      <c r="AP847" s="92"/>
      <c r="AQ847" s="92"/>
      <c r="AR847" s="92"/>
      <c r="AS847" s="92"/>
      <c r="AT847" s="92"/>
      <c r="AU847" s="92"/>
      <c r="AV847" s="92"/>
      <c r="AW847" s="92"/>
      <c r="AX847" s="92"/>
      <c r="AY847" s="92"/>
      <c r="AZ847" s="92"/>
      <c r="BA847" s="92"/>
      <c r="BB847" s="92"/>
      <c r="BC847" s="92"/>
      <c r="BD847" s="92"/>
      <c r="BE847" s="92"/>
      <c r="BF847" s="92"/>
      <c r="BG847" s="92"/>
      <c r="BH847" s="92"/>
      <c r="BI847" s="92"/>
    </row>
    <row r="848" ht="9.75" customHeight="1">
      <c r="A848" s="92"/>
      <c r="B848" s="92"/>
      <c r="C848" s="92"/>
      <c r="D848" s="92"/>
      <c r="E848" s="92"/>
      <c r="F848" s="92"/>
      <c r="G848" s="92"/>
      <c r="H848" s="92"/>
      <c r="I848" s="92"/>
      <c r="J848" s="92"/>
      <c r="K848" s="92"/>
      <c r="L848" s="92"/>
      <c r="M848" s="92"/>
      <c r="N848" s="92"/>
      <c r="O848" s="92"/>
      <c r="P848" s="92"/>
      <c r="Q848" s="92"/>
      <c r="R848" s="92"/>
      <c r="S848" s="92"/>
      <c r="T848" s="92"/>
      <c r="U848" s="92"/>
      <c r="V848" s="92"/>
      <c r="W848" s="92"/>
      <c r="X848" s="92"/>
      <c r="Y848" s="92"/>
      <c r="Z848" s="92"/>
      <c r="AA848" s="92"/>
      <c r="AB848" s="92"/>
      <c r="AC848" s="92"/>
      <c r="AD848" s="92"/>
      <c r="AE848" s="92"/>
      <c r="AF848" s="92"/>
      <c r="AG848" s="92"/>
      <c r="AH848" s="92"/>
      <c r="AI848" s="92"/>
      <c r="AJ848" s="92"/>
      <c r="AK848" s="92"/>
      <c r="AL848" s="92"/>
      <c r="AM848" s="92"/>
      <c r="AN848" s="92"/>
      <c r="AO848" s="92"/>
      <c r="AP848" s="92"/>
      <c r="AQ848" s="92"/>
      <c r="AR848" s="92"/>
      <c r="AS848" s="92"/>
      <c r="AT848" s="92"/>
      <c r="AU848" s="92"/>
      <c r="AV848" s="92"/>
      <c r="AW848" s="92"/>
      <c r="AX848" s="92"/>
      <c r="AY848" s="92"/>
      <c r="AZ848" s="92"/>
      <c r="BA848" s="92"/>
      <c r="BB848" s="92"/>
      <c r="BC848" s="92"/>
      <c r="BD848" s="92"/>
      <c r="BE848" s="92"/>
      <c r="BF848" s="92"/>
      <c r="BG848" s="92"/>
      <c r="BH848" s="92"/>
      <c r="BI848" s="92"/>
    </row>
    <row r="849" ht="9.75" customHeight="1">
      <c r="A849" s="92"/>
      <c r="B849" s="92"/>
      <c r="C849" s="92"/>
      <c r="D849" s="92"/>
      <c r="E849" s="92"/>
      <c r="F849" s="92"/>
      <c r="G849" s="92"/>
      <c r="H849" s="92"/>
      <c r="I849" s="92"/>
      <c r="J849" s="92"/>
      <c r="K849" s="92"/>
      <c r="L849" s="92"/>
      <c r="M849" s="92"/>
      <c r="N849" s="92"/>
      <c r="O849" s="92"/>
      <c r="P849" s="92"/>
      <c r="Q849" s="92"/>
      <c r="R849" s="92"/>
      <c r="S849" s="92"/>
      <c r="T849" s="92"/>
      <c r="U849" s="92"/>
      <c r="V849" s="92"/>
      <c r="W849" s="92"/>
      <c r="X849" s="92"/>
      <c r="Y849" s="92"/>
      <c r="Z849" s="92"/>
      <c r="AA849" s="92"/>
      <c r="AB849" s="92"/>
      <c r="AC849" s="92"/>
      <c r="AD849" s="92"/>
      <c r="AE849" s="92"/>
      <c r="AF849" s="92"/>
      <c r="AG849" s="92"/>
      <c r="AH849" s="92"/>
      <c r="AI849" s="92"/>
      <c r="AJ849" s="92"/>
      <c r="AK849" s="92"/>
      <c r="AL849" s="92"/>
      <c r="AM849" s="92"/>
      <c r="AN849" s="92"/>
      <c r="AO849" s="92"/>
      <c r="AP849" s="92"/>
      <c r="AQ849" s="92"/>
      <c r="AR849" s="92"/>
      <c r="AS849" s="92"/>
      <c r="AT849" s="92"/>
      <c r="AU849" s="92"/>
      <c r="AV849" s="92"/>
      <c r="AW849" s="92"/>
      <c r="AX849" s="92"/>
      <c r="AY849" s="92"/>
      <c r="AZ849" s="92"/>
      <c r="BA849" s="92"/>
      <c r="BB849" s="92"/>
      <c r="BC849" s="92"/>
      <c r="BD849" s="92"/>
      <c r="BE849" s="92"/>
      <c r="BF849" s="92"/>
      <c r="BG849" s="92"/>
      <c r="BH849" s="92"/>
      <c r="BI849" s="92"/>
    </row>
    <row r="850" ht="9.75" customHeight="1">
      <c r="A850" s="92"/>
      <c r="B850" s="92"/>
      <c r="C850" s="92"/>
      <c r="D850" s="92"/>
      <c r="E850" s="92"/>
      <c r="F850" s="92"/>
      <c r="G850" s="92"/>
      <c r="H850" s="92"/>
      <c r="I850" s="92"/>
      <c r="J850" s="92"/>
      <c r="K850" s="92"/>
      <c r="L850" s="92"/>
      <c r="M850" s="92"/>
      <c r="N850" s="92"/>
      <c r="O850" s="92"/>
      <c r="P850" s="92"/>
      <c r="Q850" s="92"/>
      <c r="R850" s="92"/>
      <c r="S850" s="92"/>
      <c r="T850" s="92"/>
      <c r="U850" s="92"/>
      <c r="V850" s="92"/>
      <c r="W850" s="92"/>
      <c r="X850" s="92"/>
      <c r="Y850" s="92"/>
      <c r="Z850" s="92"/>
      <c r="AA850" s="92"/>
      <c r="AB850" s="92"/>
      <c r="AC850" s="92"/>
      <c r="AD850" s="92"/>
      <c r="AE850" s="92"/>
      <c r="AF850" s="92"/>
      <c r="AG850" s="92"/>
      <c r="AH850" s="92"/>
      <c r="AI850" s="92"/>
      <c r="AJ850" s="92"/>
      <c r="AK850" s="92"/>
      <c r="AL850" s="92"/>
      <c r="AM850" s="92"/>
      <c r="AN850" s="92"/>
      <c r="AO850" s="92"/>
      <c r="AP850" s="92"/>
      <c r="AQ850" s="92"/>
      <c r="AR850" s="92"/>
      <c r="AS850" s="92"/>
      <c r="AT850" s="92"/>
      <c r="AU850" s="92"/>
      <c r="AV850" s="92"/>
      <c r="AW850" s="92"/>
      <c r="AX850" s="92"/>
      <c r="AY850" s="92"/>
      <c r="AZ850" s="92"/>
      <c r="BA850" s="92"/>
      <c r="BB850" s="92"/>
      <c r="BC850" s="92"/>
      <c r="BD850" s="92"/>
      <c r="BE850" s="92"/>
      <c r="BF850" s="92"/>
      <c r="BG850" s="92"/>
      <c r="BH850" s="92"/>
      <c r="BI850" s="92"/>
    </row>
    <row r="851" ht="9.75" customHeight="1">
      <c r="A851" s="92"/>
      <c r="B851" s="92"/>
      <c r="C851" s="92"/>
      <c r="D851" s="92"/>
      <c r="E851" s="92"/>
      <c r="F851" s="92"/>
      <c r="G851" s="92"/>
      <c r="H851" s="92"/>
      <c r="I851" s="92"/>
      <c r="J851" s="92"/>
      <c r="K851" s="92"/>
      <c r="L851" s="92"/>
      <c r="M851" s="92"/>
      <c r="N851" s="92"/>
      <c r="O851" s="92"/>
      <c r="P851" s="92"/>
      <c r="Q851" s="92"/>
      <c r="R851" s="92"/>
      <c r="S851" s="92"/>
      <c r="T851" s="92"/>
      <c r="U851" s="92"/>
      <c r="V851" s="92"/>
      <c r="W851" s="92"/>
      <c r="X851" s="92"/>
      <c r="Y851" s="92"/>
      <c r="Z851" s="92"/>
      <c r="AA851" s="92"/>
      <c r="AB851" s="92"/>
      <c r="AC851" s="92"/>
      <c r="AD851" s="92"/>
      <c r="AE851" s="92"/>
      <c r="AF851" s="92"/>
      <c r="AG851" s="92"/>
      <c r="AH851" s="92"/>
      <c r="AI851" s="92"/>
      <c r="AJ851" s="92"/>
      <c r="AK851" s="92"/>
      <c r="AL851" s="92"/>
      <c r="AM851" s="92"/>
      <c r="AN851" s="92"/>
      <c r="AO851" s="92"/>
      <c r="AP851" s="92"/>
      <c r="AQ851" s="92"/>
      <c r="AR851" s="92"/>
      <c r="AS851" s="92"/>
      <c r="AT851" s="92"/>
      <c r="AU851" s="92"/>
      <c r="AV851" s="92"/>
      <c r="AW851" s="92"/>
      <c r="AX851" s="92"/>
      <c r="AY851" s="92"/>
      <c r="AZ851" s="92"/>
      <c r="BA851" s="92"/>
      <c r="BB851" s="92"/>
      <c r="BC851" s="92"/>
      <c r="BD851" s="92"/>
      <c r="BE851" s="92"/>
      <c r="BF851" s="92"/>
      <c r="BG851" s="92"/>
      <c r="BH851" s="92"/>
      <c r="BI851" s="92"/>
    </row>
    <row r="852" ht="9.75" customHeight="1">
      <c r="A852" s="92"/>
      <c r="B852" s="92"/>
      <c r="C852" s="92"/>
      <c r="D852" s="92"/>
      <c r="E852" s="92"/>
      <c r="F852" s="92"/>
      <c r="G852" s="92"/>
      <c r="H852" s="92"/>
      <c r="I852" s="92"/>
      <c r="J852" s="92"/>
      <c r="K852" s="92"/>
      <c r="L852" s="92"/>
      <c r="M852" s="92"/>
      <c r="N852" s="92"/>
      <c r="O852" s="92"/>
      <c r="P852" s="92"/>
      <c r="Q852" s="92"/>
      <c r="R852" s="92"/>
      <c r="S852" s="92"/>
      <c r="T852" s="92"/>
      <c r="U852" s="92"/>
      <c r="V852" s="92"/>
      <c r="W852" s="92"/>
      <c r="X852" s="92"/>
      <c r="Y852" s="92"/>
      <c r="Z852" s="92"/>
      <c r="AA852" s="92"/>
      <c r="AB852" s="92"/>
      <c r="AC852" s="92"/>
      <c r="AD852" s="92"/>
      <c r="AE852" s="92"/>
      <c r="AF852" s="92"/>
      <c r="AG852" s="92"/>
      <c r="AH852" s="92"/>
      <c r="AI852" s="92"/>
      <c r="AJ852" s="92"/>
      <c r="AK852" s="92"/>
      <c r="AL852" s="92"/>
      <c r="AM852" s="92"/>
      <c r="AN852" s="92"/>
      <c r="AO852" s="92"/>
      <c r="AP852" s="92"/>
      <c r="AQ852" s="92"/>
      <c r="AR852" s="92"/>
      <c r="AS852" s="92"/>
      <c r="AT852" s="92"/>
      <c r="AU852" s="92"/>
      <c r="AV852" s="92"/>
      <c r="AW852" s="92"/>
      <c r="AX852" s="92"/>
      <c r="AY852" s="92"/>
      <c r="AZ852" s="92"/>
      <c r="BA852" s="92"/>
      <c r="BB852" s="92"/>
      <c r="BC852" s="92"/>
      <c r="BD852" s="92"/>
      <c r="BE852" s="92"/>
      <c r="BF852" s="92"/>
      <c r="BG852" s="92"/>
      <c r="BH852" s="92"/>
      <c r="BI852" s="92"/>
    </row>
    <row r="853" ht="9.75" customHeight="1">
      <c r="A853" s="92"/>
      <c r="B853" s="92"/>
      <c r="C853" s="92"/>
      <c r="D853" s="92"/>
      <c r="E853" s="92"/>
      <c r="F853" s="92"/>
      <c r="G853" s="92"/>
      <c r="H853" s="92"/>
      <c r="I853" s="92"/>
      <c r="J853" s="92"/>
      <c r="K853" s="92"/>
      <c r="L853" s="92"/>
      <c r="M853" s="92"/>
      <c r="N853" s="92"/>
      <c r="O853" s="92"/>
      <c r="P853" s="92"/>
      <c r="Q853" s="92"/>
      <c r="R853" s="92"/>
      <c r="S853" s="92"/>
      <c r="T853" s="92"/>
      <c r="U853" s="92"/>
      <c r="V853" s="92"/>
      <c r="W853" s="92"/>
      <c r="X853" s="92"/>
      <c r="Y853" s="92"/>
      <c r="Z853" s="92"/>
      <c r="AA853" s="92"/>
      <c r="AB853" s="92"/>
      <c r="AC853" s="92"/>
      <c r="AD853" s="92"/>
      <c r="AE853" s="92"/>
      <c r="AF853" s="92"/>
      <c r="AG853" s="92"/>
      <c r="AH853" s="92"/>
      <c r="AI853" s="92"/>
      <c r="AJ853" s="92"/>
      <c r="AK853" s="92"/>
      <c r="AL853" s="92"/>
      <c r="AM853" s="92"/>
      <c r="AN853" s="92"/>
      <c r="AO853" s="92"/>
      <c r="AP853" s="92"/>
      <c r="AQ853" s="92"/>
      <c r="AR853" s="92"/>
      <c r="AS853" s="92"/>
      <c r="AT853" s="92"/>
      <c r="AU853" s="92"/>
      <c r="AV853" s="92"/>
      <c r="AW853" s="92"/>
      <c r="AX853" s="92"/>
      <c r="AY853" s="92"/>
      <c r="AZ853" s="92"/>
      <c r="BA853" s="92"/>
      <c r="BB853" s="92"/>
      <c r="BC853" s="92"/>
      <c r="BD853" s="92"/>
      <c r="BE853" s="92"/>
      <c r="BF853" s="92"/>
      <c r="BG853" s="92"/>
      <c r="BH853" s="92"/>
      <c r="BI853" s="92"/>
    </row>
    <row r="854" ht="9.75" customHeight="1">
      <c r="A854" s="92"/>
      <c r="B854" s="92"/>
      <c r="C854" s="92"/>
      <c r="D854" s="92"/>
      <c r="E854" s="92"/>
      <c r="F854" s="92"/>
      <c r="G854" s="92"/>
      <c r="H854" s="92"/>
      <c r="I854" s="92"/>
      <c r="J854" s="92"/>
      <c r="K854" s="92"/>
      <c r="L854" s="92"/>
      <c r="M854" s="92"/>
      <c r="N854" s="92"/>
      <c r="O854" s="92"/>
      <c r="P854" s="92"/>
      <c r="Q854" s="92"/>
      <c r="R854" s="92"/>
      <c r="S854" s="92"/>
      <c r="T854" s="92"/>
      <c r="U854" s="92"/>
      <c r="V854" s="92"/>
      <c r="W854" s="92"/>
      <c r="X854" s="92"/>
      <c r="Y854" s="92"/>
      <c r="Z854" s="92"/>
      <c r="AA854" s="92"/>
      <c r="AB854" s="92"/>
      <c r="AC854" s="92"/>
      <c r="AD854" s="92"/>
      <c r="AE854" s="92"/>
      <c r="AF854" s="92"/>
      <c r="AG854" s="92"/>
      <c r="AH854" s="92"/>
      <c r="AI854" s="92"/>
      <c r="AJ854" s="92"/>
      <c r="AK854" s="92"/>
      <c r="AL854" s="92"/>
      <c r="AM854" s="92"/>
      <c r="AN854" s="92"/>
      <c r="AO854" s="92"/>
      <c r="AP854" s="92"/>
      <c r="AQ854" s="92"/>
      <c r="AR854" s="92"/>
      <c r="AS854" s="92"/>
      <c r="AT854" s="92"/>
      <c r="AU854" s="92"/>
      <c r="AV854" s="92"/>
      <c r="AW854" s="92"/>
      <c r="AX854" s="92"/>
      <c r="AY854" s="92"/>
      <c r="AZ854" s="92"/>
      <c r="BA854" s="92"/>
      <c r="BB854" s="92"/>
      <c r="BC854" s="92"/>
      <c r="BD854" s="92"/>
      <c r="BE854" s="92"/>
      <c r="BF854" s="92"/>
      <c r="BG854" s="92"/>
      <c r="BH854" s="92"/>
      <c r="BI854" s="92"/>
    </row>
    <row r="855" ht="9.75" customHeight="1">
      <c r="A855" s="92"/>
      <c r="B855" s="92"/>
      <c r="C855" s="92"/>
      <c r="D855" s="92"/>
      <c r="E855" s="92"/>
      <c r="F855" s="92"/>
      <c r="G855" s="92"/>
      <c r="H855" s="92"/>
      <c r="I855" s="92"/>
      <c r="J855" s="92"/>
      <c r="K855" s="92"/>
      <c r="L855" s="92"/>
      <c r="M855" s="92"/>
      <c r="N855" s="92"/>
      <c r="O855" s="92"/>
      <c r="P855" s="92"/>
      <c r="Q855" s="92"/>
      <c r="R855" s="92"/>
      <c r="S855" s="92"/>
      <c r="T855" s="92"/>
      <c r="U855" s="92"/>
      <c r="V855" s="92"/>
      <c r="W855" s="92"/>
      <c r="X855" s="92"/>
      <c r="Y855" s="92"/>
      <c r="Z855" s="92"/>
      <c r="AA855" s="92"/>
      <c r="AB855" s="92"/>
      <c r="AC855" s="92"/>
      <c r="AD855" s="92"/>
      <c r="AE855" s="92"/>
      <c r="AF855" s="92"/>
      <c r="AG855" s="92"/>
      <c r="AH855" s="92"/>
      <c r="AI855" s="92"/>
      <c r="AJ855" s="92"/>
      <c r="AK855" s="92"/>
      <c r="AL855" s="92"/>
      <c r="AM855" s="92"/>
      <c r="AN855" s="92"/>
      <c r="AO855" s="92"/>
      <c r="AP855" s="92"/>
      <c r="AQ855" s="92"/>
      <c r="AR855" s="92"/>
      <c r="AS855" s="92"/>
      <c r="AT855" s="92"/>
      <c r="AU855" s="92"/>
      <c r="AV855" s="92"/>
      <c r="AW855" s="92"/>
      <c r="AX855" s="92"/>
      <c r="AY855" s="92"/>
      <c r="AZ855" s="92"/>
      <c r="BA855" s="92"/>
      <c r="BB855" s="92"/>
      <c r="BC855" s="92"/>
      <c r="BD855" s="92"/>
      <c r="BE855" s="92"/>
      <c r="BF855" s="92"/>
      <c r="BG855" s="92"/>
      <c r="BH855" s="92"/>
      <c r="BI855" s="92"/>
    </row>
    <row r="856" ht="9.75" customHeight="1">
      <c r="A856" s="92"/>
      <c r="B856" s="92"/>
      <c r="C856" s="92"/>
      <c r="D856" s="92"/>
      <c r="E856" s="92"/>
      <c r="F856" s="92"/>
      <c r="G856" s="92"/>
      <c r="H856" s="92"/>
      <c r="I856" s="92"/>
      <c r="J856" s="92"/>
      <c r="K856" s="92"/>
      <c r="L856" s="92"/>
      <c r="M856" s="92"/>
      <c r="N856" s="92"/>
      <c r="O856" s="92"/>
      <c r="P856" s="92"/>
      <c r="Q856" s="92"/>
      <c r="R856" s="92"/>
      <c r="S856" s="92"/>
      <c r="T856" s="92"/>
      <c r="U856" s="92"/>
      <c r="V856" s="92"/>
      <c r="W856" s="92"/>
      <c r="X856" s="92"/>
      <c r="Y856" s="92"/>
      <c r="Z856" s="92"/>
      <c r="AA856" s="92"/>
      <c r="AB856" s="92"/>
      <c r="AC856" s="92"/>
      <c r="AD856" s="92"/>
      <c r="AE856" s="92"/>
      <c r="AF856" s="92"/>
      <c r="AG856" s="92"/>
      <c r="AH856" s="92"/>
      <c r="AI856" s="92"/>
      <c r="AJ856" s="92"/>
      <c r="AK856" s="92"/>
      <c r="AL856" s="92"/>
      <c r="AM856" s="92"/>
      <c r="AN856" s="92"/>
      <c r="AO856" s="92"/>
      <c r="AP856" s="92"/>
      <c r="AQ856" s="92"/>
      <c r="AR856" s="92"/>
      <c r="AS856" s="92"/>
      <c r="AT856" s="92"/>
      <c r="AU856" s="92"/>
      <c r="AV856" s="92"/>
      <c r="AW856" s="92"/>
      <c r="AX856" s="92"/>
      <c r="AY856" s="92"/>
      <c r="AZ856" s="92"/>
      <c r="BA856" s="92"/>
      <c r="BB856" s="92"/>
      <c r="BC856" s="92"/>
      <c r="BD856" s="92"/>
      <c r="BE856" s="92"/>
      <c r="BF856" s="92"/>
      <c r="BG856" s="92"/>
      <c r="BH856" s="92"/>
      <c r="BI856" s="92"/>
    </row>
    <row r="857" ht="9.75" customHeight="1">
      <c r="A857" s="92"/>
      <c r="B857" s="92"/>
      <c r="C857" s="92"/>
      <c r="D857" s="92"/>
      <c r="E857" s="92"/>
      <c r="F857" s="92"/>
      <c r="G857" s="92"/>
      <c r="H857" s="92"/>
      <c r="I857" s="92"/>
      <c r="J857" s="92"/>
      <c r="K857" s="92"/>
      <c r="L857" s="92"/>
      <c r="M857" s="92"/>
      <c r="N857" s="92"/>
      <c r="O857" s="92"/>
      <c r="P857" s="92"/>
      <c r="Q857" s="92"/>
      <c r="R857" s="92"/>
      <c r="S857" s="92"/>
      <c r="T857" s="92"/>
      <c r="U857" s="92"/>
      <c r="V857" s="92"/>
      <c r="W857" s="92"/>
      <c r="X857" s="92"/>
      <c r="Y857" s="92"/>
      <c r="Z857" s="92"/>
      <c r="AA857" s="92"/>
      <c r="AB857" s="92"/>
      <c r="AC857" s="92"/>
      <c r="AD857" s="92"/>
      <c r="AE857" s="92"/>
      <c r="AF857" s="92"/>
      <c r="AG857" s="92"/>
      <c r="AH857" s="92"/>
      <c r="AI857" s="92"/>
      <c r="AJ857" s="92"/>
      <c r="AK857" s="92"/>
      <c r="AL857" s="92"/>
      <c r="AM857" s="92"/>
      <c r="AN857" s="92"/>
      <c r="AO857" s="92"/>
      <c r="AP857" s="92"/>
      <c r="AQ857" s="92"/>
      <c r="AR857" s="92"/>
      <c r="AS857" s="92"/>
      <c r="AT857" s="92"/>
      <c r="AU857" s="92"/>
      <c r="AV857" s="92"/>
      <c r="AW857" s="92"/>
      <c r="AX857" s="92"/>
      <c r="AY857" s="92"/>
      <c r="AZ857" s="92"/>
      <c r="BA857" s="92"/>
      <c r="BB857" s="92"/>
      <c r="BC857" s="92"/>
      <c r="BD857" s="92"/>
      <c r="BE857" s="92"/>
      <c r="BF857" s="92"/>
      <c r="BG857" s="92"/>
      <c r="BH857" s="92"/>
      <c r="BI857" s="92"/>
    </row>
    <row r="858" ht="9.75" customHeight="1">
      <c r="A858" s="92"/>
      <c r="B858" s="92"/>
      <c r="C858" s="92"/>
      <c r="D858" s="92"/>
      <c r="E858" s="92"/>
      <c r="F858" s="92"/>
      <c r="G858" s="92"/>
      <c r="H858" s="92"/>
      <c r="I858" s="92"/>
      <c r="J858" s="92"/>
      <c r="K858" s="92"/>
      <c r="L858" s="92"/>
      <c r="M858" s="92"/>
      <c r="N858" s="92"/>
      <c r="O858" s="92"/>
      <c r="P858" s="92"/>
      <c r="Q858" s="92"/>
      <c r="R858" s="92"/>
      <c r="S858" s="92"/>
      <c r="T858" s="92"/>
      <c r="U858" s="92"/>
      <c r="V858" s="92"/>
      <c r="W858" s="92"/>
      <c r="X858" s="92"/>
      <c r="Y858" s="92"/>
      <c r="Z858" s="92"/>
      <c r="AA858" s="92"/>
      <c r="AB858" s="92"/>
      <c r="AC858" s="92"/>
      <c r="AD858" s="92"/>
      <c r="AE858" s="92"/>
      <c r="AF858" s="92"/>
      <c r="AG858" s="92"/>
      <c r="AH858" s="92"/>
      <c r="AI858" s="92"/>
      <c r="AJ858" s="92"/>
      <c r="AK858" s="92"/>
      <c r="AL858" s="92"/>
      <c r="AM858" s="92"/>
      <c r="AN858" s="92"/>
      <c r="AO858" s="92"/>
      <c r="AP858" s="92"/>
      <c r="AQ858" s="92"/>
      <c r="AR858" s="92"/>
      <c r="AS858" s="92"/>
      <c r="AT858" s="92"/>
      <c r="AU858" s="92"/>
      <c r="AV858" s="92"/>
      <c r="AW858" s="92"/>
      <c r="AX858" s="92"/>
      <c r="AY858" s="92"/>
      <c r="AZ858" s="92"/>
      <c r="BA858" s="92"/>
      <c r="BB858" s="92"/>
      <c r="BC858" s="92"/>
      <c r="BD858" s="92"/>
      <c r="BE858" s="92"/>
      <c r="BF858" s="92"/>
      <c r="BG858" s="92"/>
      <c r="BH858" s="92"/>
      <c r="BI858" s="92"/>
    </row>
    <row r="859" ht="9.75" customHeight="1">
      <c r="A859" s="92"/>
      <c r="B859" s="92"/>
      <c r="C859" s="92"/>
      <c r="D859" s="92"/>
      <c r="E859" s="92"/>
      <c r="F859" s="92"/>
      <c r="G859" s="92"/>
      <c r="H859" s="92"/>
      <c r="I859" s="92"/>
      <c r="J859" s="92"/>
      <c r="K859" s="92"/>
      <c r="L859" s="92"/>
      <c r="M859" s="92"/>
      <c r="N859" s="92"/>
      <c r="O859" s="92"/>
      <c r="P859" s="92"/>
      <c r="Q859" s="92"/>
      <c r="R859" s="92"/>
      <c r="S859" s="92"/>
      <c r="T859" s="92"/>
      <c r="U859" s="92"/>
      <c r="V859" s="92"/>
      <c r="W859" s="92"/>
      <c r="X859" s="92"/>
      <c r="Y859" s="92"/>
      <c r="Z859" s="92"/>
      <c r="AA859" s="92"/>
      <c r="AB859" s="92"/>
      <c r="AC859" s="92"/>
      <c r="AD859" s="92"/>
      <c r="AE859" s="92"/>
      <c r="AF859" s="92"/>
      <c r="AG859" s="92"/>
      <c r="AH859" s="92"/>
      <c r="AI859" s="92"/>
      <c r="AJ859" s="92"/>
      <c r="AK859" s="92"/>
      <c r="AL859" s="92"/>
      <c r="AM859" s="92"/>
      <c r="AN859" s="92"/>
      <c r="AO859" s="92"/>
      <c r="AP859" s="92"/>
      <c r="AQ859" s="92"/>
      <c r="AR859" s="92"/>
      <c r="AS859" s="92"/>
      <c r="AT859" s="92"/>
      <c r="AU859" s="92"/>
      <c r="AV859" s="92"/>
      <c r="AW859" s="92"/>
      <c r="AX859" s="92"/>
      <c r="AY859" s="92"/>
      <c r="AZ859" s="92"/>
      <c r="BA859" s="92"/>
      <c r="BB859" s="92"/>
      <c r="BC859" s="92"/>
      <c r="BD859" s="92"/>
      <c r="BE859" s="92"/>
      <c r="BF859" s="92"/>
      <c r="BG859" s="92"/>
      <c r="BH859" s="92"/>
      <c r="BI859" s="92"/>
    </row>
    <row r="860" ht="9.75" customHeight="1">
      <c r="A860" s="92"/>
      <c r="B860" s="92"/>
      <c r="C860" s="92"/>
      <c r="D860" s="92"/>
      <c r="E860" s="92"/>
      <c r="F860" s="92"/>
      <c r="G860" s="92"/>
      <c r="H860" s="92"/>
      <c r="I860" s="92"/>
      <c r="J860" s="92"/>
      <c r="K860" s="92"/>
      <c r="L860" s="92"/>
      <c r="M860" s="92"/>
      <c r="N860" s="92"/>
      <c r="O860" s="92"/>
      <c r="P860" s="92"/>
      <c r="Q860" s="92"/>
      <c r="R860" s="92"/>
      <c r="S860" s="92"/>
      <c r="T860" s="92"/>
      <c r="U860" s="92"/>
      <c r="V860" s="92"/>
      <c r="W860" s="92"/>
      <c r="X860" s="92"/>
      <c r="Y860" s="92"/>
      <c r="Z860" s="92"/>
      <c r="AA860" s="92"/>
      <c r="AB860" s="92"/>
      <c r="AC860" s="92"/>
      <c r="AD860" s="92"/>
      <c r="AE860" s="92"/>
      <c r="AF860" s="92"/>
      <c r="AG860" s="92"/>
      <c r="AH860" s="92"/>
      <c r="AI860" s="92"/>
      <c r="AJ860" s="92"/>
      <c r="AK860" s="92"/>
      <c r="AL860" s="92"/>
      <c r="AM860" s="92"/>
      <c r="AN860" s="92"/>
      <c r="AO860" s="92"/>
      <c r="AP860" s="92"/>
      <c r="AQ860" s="92"/>
      <c r="AR860" s="92"/>
      <c r="AS860" s="92"/>
      <c r="AT860" s="92"/>
      <c r="AU860" s="92"/>
      <c r="AV860" s="92"/>
      <c r="AW860" s="92"/>
      <c r="AX860" s="92"/>
      <c r="AY860" s="92"/>
      <c r="AZ860" s="92"/>
      <c r="BA860" s="92"/>
      <c r="BB860" s="92"/>
      <c r="BC860" s="92"/>
      <c r="BD860" s="92"/>
      <c r="BE860" s="92"/>
      <c r="BF860" s="92"/>
      <c r="BG860" s="92"/>
      <c r="BH860" s="92"/>
      <c r="BI860" s="92"/>
    </row>
    <row r="861" ht="9.75" customHeight="1">
      <c r="A861" s="92"/>
      <c r="B861" s="92"/>
      <c r="C861" s="92"/>
      <c r="D861" s="92"/>
      <c r="E861" s="92"/>
      <c r="F861" s="92"/>
      <c r="G861" s="92"/>
      <c r="H861" s="92"/>
      <c r="I861" s="92"/>
      <c r="J861" s="92"/>
      <c r="K861" s="92"/>
      <c r="L861" s="92"/>
      <c r="M861" s="92"/>
      <c r="N861" s="92"/>
      <c r="O861" s="92"/>
      <c r="P861" s="92"/>
      <c r="Q861" s="92"/>
      <c r="R861" s="92"/>
      <c r="S861" s="92"/>
      <c r="T861" s="92"/>
      <c r="U861" s="92"/>
      <c r="V861" s="92"/>
      <c r="W861" s="92"/>
      <c r="X861" s="92"/>
      <c r="Y861" s="92"/>
      <c r="Z861" s="92"/>
      <c r="AA861" s="92"/>
      <c r="AB861" s="92"/>
      <c r="AC861" s="92"/>
      <c r="AD861" s="92"/>
      <c r="AE861" s="92"/>
      <c r="AF861" s="92"/>
      <c r="AG861" s="92"/>
      <c r="AH861" s="92"/>
      <c r="AI861" s="92"/>
      <c r="AJ861" s="92"/>
      <c r="AK861" s="92"/>
      <c r="AL861" s="92"/>
      <c r="AM861" s="92"/>
      <c r="AN861" s="92"/>
      <c r="AO861" s="92"/>
      <c r="AP861" s="92"/>
      <c r="AQ861" s="92"/>
      <c r="AR861" s="92"/>
      <c r="AS861" s="92"/>
      <c r="AT861" s="92"/>
      <c r="AU861" s="92"/>
      <c r="AV861" s="92"/>
      <c r="AW861" s="92"/>
      <c r="AX861" s="92"/>
      <c r="AY861" s="92"/>
      <c r="AZ861" s="92"/>
      <c r="BA861" s="92"/>
      <c r="BB861" s="92"/>
      <c r="BC861" s="92"/>
      <c r="BD861" s="92"/>
      <c r="BE861" s="92"/>
      <c r="BF861" s="92"/>
      <c r="BG861" s="92"/>
      <c r="BH861" s="92"/>
      <c r="BI861" s="92"/>
    </row>
    <row r="862" ht="9.75" customHeight="1">
      <c r="A862" s="92"/>
      <c r="B862" s="92"/>
      <c r="C862" s="92"/>
      <c r="D862" s="92"/>
      <c r="E862" s="92"/>
      <c r="F862" s="92"/>
      <c r="G862" s="92"/>
      <c r="H862" s="92"/>
      <c r="I862" s="92"/>
      <c r="J862" s="92"/>
      <c r="K862" s="92"/>
      <c r="L862" s="92"/>
      <c r="M862" s="92"/>
      <c r="N862" s="92"/>
      <c r="O862" s="92"/>
      <c r="P862" s="92"/>
      <c r="Q862" s="92"/>
      <c r="R862" s="92"/>
      <c r="S862" s="92"/>
      <c r="T862" s="92"/>
      <c r="U862" s="92"/>
      <c r="V862" s="92"/>
      <c r="W862" s="92"/>
      <c r="X862" s="92"/>
      <c r="Y862" s="92"/>
      <c r="Z862" s="92"/>
      <c r="AA862" s="92"/>
      <c r="AB862" s="92"/>
      <c r="AC862" s="92"/>
      <c r="AD862" s="92"/>
      <c r="AE862" s="92"/>
      <c r="AF862" s="92"/>
      <c r="AG862" s="92"/>
      <c r="AH862" s="92"/>
      <c r="AI862" s="92"/>
      <c r="AJ862" s="92"/>
      <c r="AK862" s="92"/>
      <c r="AL862" s="92"/>
      <c r="AM862" s="92"/>
      <c r="AN862" s="92"/>
      <c r="AO862" s="92"/>
      <c r="AP862" s="92"/>
      <c r="AQ862" s="92"/>
      <c r="AR862" s="92"/>
      <c r="AS862" s="92"/>
      <c r="AT862" s="92"/>
      <c r="AU862" s="92"/>
      <c r="AV862" s="92"/>
      <c r="AW862" s="92"/>
      <c r="AX862" s="92"/>
      <c r="AY862" s="92"/>
      <c r="AZ862" s="92"/>
      <c r="BA862" s="92"/>
      <c r="BB862" s="92"/>
      <c r="BC862" s="92"/>
      <c r="BD862" s="92"/>
      <c r="BE862" s="92"/>
      <c r="BF862" s="92"/>
      <c r="BG862" s="92"/>
      <c r="BH862" s="92"/>
      <c r="BI862" s="92"/>
    </row>
    <row r="863" ht="9.75" customHeight="1">
      <c r="A863" s="92"/>
      <c r="B863" s="92"/>
      <c r="C863" s="92"/>
      <c r="D863" s="92"/>
      <c r="E863" s="92"/>
      <c r="F863" s="92"/>
      <c r="G863" s="92"/>
      <c r="H863" s="92"/>
      <c r="I863" s="92"/>
      <c r="J863" s="92"/>
      <c r="K863" s="92"/>
      <c r="L863" s="92"/>
      <c r="M863" s="92"/>
      <c r="N863" s="92"/>
      <c r="O863" s="92"/>
      <c r="P863" s="92"/>
      <c r="Q863" s="92"/>
      <c r="R863" s="92"/>
      <c r="S863" s="92"/>
      <c r="T863" s="92"/>
      <c r="U863" s="92"/>
      <c r="V863" s="92"/>
      <c r="W863" s="92"/>
      <c r="X863" s="92"/>
      <c r="Y863" s="92"/>
      <c r="Z863" s="92"/>
      <c r="AA863" s="92"/>
      <c r="AB863" s="92"/>
      <c r="AC863" s="92"/>
      <c r="AD863" s="92"/>
      <c r="AE863" s="92"/>
      <c r="AF863" s="92"/>
      <c r="AG863" s="92"/>
      <c r="AH863" s="92"/>
      <c r="AI863" s="92"/>
      <c r="AJ863" s="92"/>
      <c r="AK863" s="92"/>
      <c r="AL863" s="92"/>
      <c r="AM863" s="92"/>
      <c r="AN863" s="92"/>
      <c r="AO863" s="92"/>
      <c r="AP863" s="92"/>
      <c r="AQ863" s="92"/>
      <c r="AR863" s="92"/>
      <c r="AS863" s="92"/>
      <c r="AT863" s="92"/>
      <c r="AU863" s="92"/>
      <c r="AV863" s="92"/>
      <c r="AW863" s="92"/>
      <c r="AX863" s="92"/>
      <c r="AY863" s="92"/>
      <c r="AZ863" s="92"/>
      <c r="BA863" s="92"/>
      <c r="BB863" s="92"/>
      <c r="BC863" s="92"/>
      <c r="BD863" s="92"/>
      <c r="BE863" s="92"/>
      <c r="BF863" s="92"/>
      <c r="BG863" s="92"/>
      <c r="BH863" s="92"/>
      <c r="BI863" s="92"/>
    </row>
    <row r="864" ht="9.75" customHeight="1">
      <c r="A864" s="92"/>
      <c r="B864" s="92"/>
      <c r="C864" s="92"/>
      <c r="D864" s="92"/>
      <c r="E864" s="92"/>
      <c r="F864" s="92"/>
      <c r="G864" s="92"/>
      <c r="H864" s="92"/>
      <c r="I864" s="92"/>
      <c r="J864" s="92"/>
      <c r="K864" s="92"/>
      <c r="L864" s="92"/>
      <c r="M864" s="92"/>
      <c r="N864" s="92"/>
      <c r="O864" s="92"/>
      <c r="P864" s="92"/>
      <c r="Q864" s="92"/>
      <c r="R864" s="92"/>
      <c r="S864" s="92"/>
      <c r="T864" s="92"/>
      <c r="U864" s="92"/>
      <c r="V864" s="92"/>
      <c r="W864" s="92"/>
      <c r="X864" s="92"/>
      <c r="Y864" s="92"/>
      <c r="Z864" s="92"/>
      <c r="AA864" s="92"/>
      <c r="AB864" s="92"/>
      <c r="AC864" s="92"/>
      <c r="AD864" s="92"/>
      <c r="AE864" s="92"/>
      <c r="AF864" s="92"/>
      <c r="AG864" s="92"/>
      <c r="AH864" s="92"/>
      <c r="AI864" s="92"/>
      <c r="AJ864" s="92"/>
      <c r="AK864" s="92"/>
      <c r="AL864" s="92"/>
      <c r="AM864" s="92"/>
      <c r="AN864" s="92"/>
      <c r="AO864" s="92"/>
      <c r="AP864" s="92"/>
      <c r="AQ864" s="92"/>
      <c r="AR864" s="92"/>
      <c r="AS864" s="92"/>
      <c r="AT864" s="92"/>
      <c r="AU864" s="92"/>
      <c r="AV864" s="92"/>
      <c r="AW864" s="92"/>
      <c r="AX864" s="92"/>
      <c r="AY864" s="92"/>
      <c r="AZ864" s="92"/>
      <c r="BA864" s="92"/>
      <c r="BB864" s="92"/>
      <c r="BC864" s="92"/>
      <c r="BD864" s="92"/>
      <c r="BE864" s="92"/>
      <c r="BF864" s="92"/>
      <c r="BG864" s="92"/>
      <c r="BH864" s="92"/>
      <c r="BI864" s="92"/>
    </row>
    <row r="865" ht="9.75" customHeight="1">
      <c r="A865" s="92"/>
      <c r="B865" s="92"/>
      <c r="C865" s="92"/>
      <c r="D865" s="92"/>
      <c r="E865" s="92"/>
      <c r="F865" s="92"/>
      <c r="G865" s="92"/>
      <c r="H865" s="92"/>
      <c r="I865" s="92"/>
      <c r="J865" s="92"/>
      <c r="K865" s="92"/>
      <c r="L865" s="92"/>
      <c r="M865" s="92"/>
      <c r="N865" s="92"/>
      <c r="O865" s="92"/>
      <c r="P865" s="92"/>
      <c r="Q865" s="92"/>
      <c r="R865" s="92"/>
      <c r="S865" s="92"/>
      <c r="T865" s="92"/>
      <c r="U865" s="92"/>
      <c r="V865" s="92"/>
      <c r="W865" s="92"/>
      <c r="X865" s="92"/>
      <c r="Y865" s="92"/>
      <c r="Z865" s="92"/>
      <c r="AA865" s="92"/>
      <c r="AB865" s="92"/>
      <c r="AC865" s="92"/>
      <c r="AD865" s="92"/>
      <c r="AE865" s="92"/>
      <c r="AF865" s="92"/>
      <c r="AG865" s="92"/>
      <c r="AH865" s="92"/>
      <c r="AI865" s="92"/>
      <c r="AJ865" s="92"/>
      <c r="AK865" s="92"/>
      <c r="AL865" s="92"/>
      <c r="AM865" s="92"/>
      <c r="AN865" s="92"/>
      <c r="AO865" s="92"/>
      <c r="AP865" s="92"/>
      <c r="AQ865" s="92"/>
      <c r="AR865" s="92"/>
      <c r="AS865" s="92"/>
      <c r="AT865" s="92"/>
      <c r="AU865" s="92"/>
      <c r="AV865" s="92"/>
      <c r="AW865" s="92"/>
      <c r="AX865" s="92"/>
      <c r="AY865" s="92"/>
      <c r="AZ865" s="92"/>
      <c r="BA865" s="92"/>
      <c r="BB865" s="92"/>
      <c r="BC865" s="92"/>
      <c r="BD865" s="92"/>
      <c r="BE865" s="92"/>
      <c r="BF865" s="92"/>
      <c r="BG865" s="92"/>
      <c r="BH865" s="92"/>
      <c r="BI865" s="92"/>
    </row>
    <row r="866" ht="9.75" customHeight="1">
      <c r="A866" s="92"/>
      <c r="B866" s="92"/>
      <c r="C866" s="92"/>
      <c r="D866" s="92"/>
      <c r="E866" s="92"/>
      <c r="F866" s="92"/>
      <c r="G866" s="92"/>
      <c r="H866" s="92"/>
      <c r="I866" s="92"/>
      <c r="J866" s="92"/>
      <c r="K866" s="92"/>
      <c r="L866" s="92"/>
      <c r="M866" s="92"/>
      <c r="N866" s="92"/>
      <c r="O866" s="92"/>
      <c r="P866" s="92"/>
      <c r="Q866" s="92"/>
      <c r="R866" s="92"/>
      <c r="S866" s="92"/>
      <c r="T866" s="92"/>
      <c r="U866" s="92"/>
      <c r="V866" s="92"/>
      <c r="W866" s="92"/>
      <c r="X866" s="92"/>
      <c r="Y866" s="92"/>
      <c r="Z866" s="92"/>
      <c r="AA866" s="92"/>
      <c r="AB866" s="92"/>
      <c r="AC866" s="92"/>
      <c r="AD866" s="92"/>
      <c r="AE866" s="92"/>
      <c r="AF866" s="92"/>
      <c r="AG866" s="92"/>
      <c r="AH866" s="92"/>
      <c r="AI866" s="92"/>
      <c r="AJ866" s="92"/>
      <c r="AK866" s="92"/>
      <c r="AL866" s="92"/>
      <c r="AM866" s="92"/>
      <c r="AN866" s="92"/>
      <c r="AO866" s="92"/>
      <c r="AP866" s="92"/>
      <c r="AQ866" s="92"/>
      <c r="AR866" s="92"/>
      <c r="AS866" s="92"/>
      <c r="AT866" s="92"/>
      <c r="AU866" s="92"/>
      <c r="AV866" s="92"/>
      <c r="AW866" s="92"/>
      <c r="AX866" s="92"/>
      <c r="AY866" s="92"/>
      <c r="AZ866" s="92"/>
      <c r="BA866" s="92"/>
      <c r="BB866" s="92"/>
      <c r="BC866" s="92"/>
      <c r="BD866" s="92"/>
      <c r="BE866" s="92"/>
      <c r="BF866" s="92"/>
      <c r="BG866" s="92"/>
      <c r="BH866" s="92"/>
      <c r="BI866" s="92"/>
    </row>
    <row r="867" ht="9.75" customHeight="1">
      <c r="A867" s="92"/>
      <c r="B867" s="92"/>
      <c r="C867" s="92"/>
      <c r="D867" s="92"/>
      <c r="E867" s="92"/>
      <c r="F867" s="92"/>
      <c r="G867" s="92"/>
      <c r="H867" s="92"/>
      <c r="I867" s="92"/>
      <c r="J867" s="92"/>
      <c r="K867" s="92"/>
      <c r="L867" s="92"/>
      <c r="M867" s="92"/>
      <c r="N867" s="92"/>
      <c r="O867" s="92"/>
      <c r="P867" s="92"/>
      <c r="Q867" s="92"/>
      <c r="R867" s="92"/>
      <c r="S867" s="92"/>
      <c r="T867" s="92"/>
      <c r="U867" s="92"/>
      <c r="V867" s="92"/>
      <c r="W867" s="92"/>
      <c r="X867" s="92"/>
      <c r="Y867" s="92"/>
      <c r="Z867" s="92"/>
      <c r="AA867" s="92"/>
      <c r="AB867" s="92"/>
      <c r="AC867" s="92"/>
      <c r="AD867" s="92"/>
      <c r="AE867" s="92"/>
      <c r="AF867" s="92"/>
      <c r="AG867" s="92"/>
      <c r="AH867" s="92"/>
      <c r="AI867" s="92"/>
      <c r="AJ867" s="92"/>
      <c r="AK867" s="92"/>
      <c r="AL867" s="92"/>
      <c r="AM867" s="92"/>
      <c r="AN867" s="92"/>
      <c r="AO867" s="92"/>
      <c r="AP867" s="92"/>
      <c r="AQ867" s="92"/>
      <c r="AR867" s="92"/>
      <c r="AS867" s="92"/>
      <c r="AT867" s="92"/>
      <c r="AU867" s="92"/>
      <c r="AV867" s="92"/>
      <c r="AW867" s="92"/>
      <c r="AX867" s="92"/>
      <c r="AY867" s="92"/>
      <c r="AZ867" s="92"/>
      <c r="BA867" s="92"/>
      <c r="BB867" s="92"/>
      <c r="BC867" s="92"/>
      <c r="BD867" s="92"/>
      <c r="BE867" s="92"/>
      <c r="BF867" s="92"/>
      <c r="BG867" s="92"/>
      <c r="BH867" s="92"/>
      <c r="BI867" s="92"/>
    </row>
    <row r="868" ht="9.75" customHeight="1">
      <c r="A868" s="92"/>
      <c r="B868" s="92"/>
      <c r="C868" s="92"/>
      <c r="D868" s="92"/>
      <c r="E868" s="92"/>
      <c r="F868" s="92"/>
      <c r="G868" s="92"/>
      <c r="H868" s="92"/>
      <c r="I868" s="92"/>
      <c r="J868" s="92"/>
      <c r="K868" s="92"/>
      <c r="L868" s="92"/>
      <c r="M868" s="92"/>
      <c r="N868" s="92"/>
      <c r="O868" s="92"/>
      <c r="P868" s="92"/>
      <c r="Q868" s="92"/>
      <c r="R868" s="92"/>
      <c r="S868" s="92"/>
      <c r="T868" s="92"/>
      <c r="U868" s="92"/>
      <c r="V868" s="92"/>
      <c r="W868" s="92"/>
      <c r="X868" s="92"/>
      <c r="Y868" s="92"/>
      <c r="Z868" s="92"/>
      <c r="AA868" s="92"/>
      <c r="AB868" s="92"/>
      <c r="AC868" s="92"/>
      <c r="AD868" s="92"/>
      <c r="AE868" s="92"/>
      <c r="AF868" s="92"/>
      <c r="AG868" s="92"/>
      <c r="AH868" s="92"/>
      <c r="AI868" s="92"/>
      <c r="AJ868" s="92"/>
      <c r="AK868" s="92"/>
      <c r="AL868" s="92"/>
      <c r="AM868" s="92"/>
      <c r="AN868" s="92"/>
      <c r="AO868" s="92"/>
      <c r="AP868" s="92"/>
      <c r="AQ868" s="92"/>
      <c r="AR868" s="92"/>
      <c r="AS868" s="92"/>
      <c r="AT868" s="92"/>
      <c r="AU868" s="92"/>
      <c r="AV868" s="92"/>
      <c r="AW868" s="92"/>
      <c r="AX868" s="92"/>
      <c r="AY868" s="92"/>
      <c r="AZ868" s="92"/>
      <c r="BA868" s="92"/>
      <c r="BB868" s="92"/>
      <c r="BC868" s="92"/>
      <c r="BD868" s="92"/>
      <c r="BE868" s="92"/>
      <c r="BF868" s="92"/>
      <c r="BG868" s="92"/>
      <c r="BH868" s="92"/>
      <c r="BI868" s="92"/>
    </row>
    <row r="869" ht="9.75" customHeight="1">
      <c r="A869" s="92"/>
      <c r="B869" s="92"/>
      <c r="C869" s="92"/>
      <c r="D869" s="92"/>
      <c r="E869" s="92"/>
      <c r="F869" s="92"/>
      <c r="G869" s="92"/>
      <c r="H869" s="92"/>
      <c r="I869" s="92"/>
      <c r="J869" s="92"/>
      <c r="K869" s="92"/>
      <c r="L869" s="92"/>
      <c r="M869" s="92"/>
      <c r="N869" s="92"/>
      <c r="O869" s="92"/>
      <c r="P869" s="92"/>
      <c r="Q869" s="92"/>
      <c r="R869" s="92"/>
      <c r="S869" s="92"/>
      <c r="T869" s="92"/>
      <c r="U869" s="92"/>
      <c r="V869" s="92"/>
      <c r="W869" s="92"/>
      <c r="X869" s="92"/>
      <c r="Y869" s="92"/>
      <c r="Z869" s="92"/>
      <c r="AA869" s="92"/>
      <c r="AB869" s="92"/>
      <c r="AC869" s="92"/>
      <c r="AD869" s="92"/>
      <c r="AE869" s="92"/>
      <c r="AF869" s="92"/>
      <c r="AG869" s="92"/>
      <c r="AH869" s="92"/>
      <c r="AI869" s="92"/>
      <c r="AJ869" s="92"/>
      <c r="AK869" s="92"/>
      <c r="AL869" s="92"/>
      <c r="AM869" s="92"/>
      <c r="AN869" s="92"/>
      <c r="AO869" s="92"/>
      <c r="AP869" s="92"/>
      <c r="AQ869" s="92"/>
      <c r="AR869" s="92"/>
      <c r="AS869" s="92"/>
      <c r="AT869" s="92"/>
      <c r="AU869" s="92"/>
      <c r="AV869" s="92"/>
      <c r="AW869" s="92"/>
      <c r="AX869" s="92"/>
      <c r="AY869" s="92"/>
      <c r="AZ869" s="92"/>
      <c r="BA869" s="92"/>
      <c r="BB869" s="92"/>
      <c r="BC869" s="92"/>
      <c r="BD869" s="92"/>
      <c r="BE869" s="92"/>
      <c r="BF869" s="92"/>
      <c r="BG869" s="92"/>
      <c r="BH869" s="92"/>
      <c r="BI869" s="92"/>
    </row>
    <row r="870" ht="9.75" customHeight="1">
      <c r="A870" s="92"/>
      <c r="B870" s="92"/>
      <c r="C870" s="92"/>
      <c r="D870" s="92"/>
      <c r="E870" s="92"/>
      <c r="F870" s="92"/>
      <c r="G870" s="92"/>
      <c r="H870" s="92"/>
      <c r="I870" s="92"/>
      <c r="J870" s="92"/>
      <c r="K870" s="92"/>
      <c r="L870" s="92"/>
      <c r="M870" s="92"/>
      <c r="N870" s="92"/>
      <c r="O870" s="92"/>
      <c r="P870" s="92"/>
      <c r="Q870" s="92"/>
      <c r="R870" s="92"/>
      <c r="S870" s="92"/>
      <c r="T870" s="92"/>
      <c r="U870" s="92"/>
      <c r="V870" s="92"/>
      <c r="W870" s="92"/>
      <c r="X870" s="92"/>
      <c r="Y870" s="92"/>
      <c r="Z870" s="92"/>
      <c r="AA870" s="92"/>
      <c r="AB870" s="92"/>
      <c r="AC870" s="92"/>
      <c r="AD870" s="92"/>
      <c r="AE870" s="92"/>
      <c r="AF870" s="92"/>
      <c r="AG870" s="92"/>
      <c r="AH870" s="92"/>
      <c r="AI870" s="92"/>
      <c r="AJ870" s="92"/>
      <c r="AK870" s="92"/>
      <c r="AL870" s="92"/>
      <c r="AM870" s="92"/>
      <c r="AN870" s="92"/>
      <c r="AO870" s="92"/>
      <c r="AP870" s="92"/>
      <c r="AQ870" s="92"/>
      <c r="AR870" s="92"/>
      <c r="AS870" s="92"/>
      <c r="AT870" s="92"/>
      <c r="AU870" s="92"/>
      <c r="AV870" s="92"/>
      <c r="AW870" s="92"/>
      <c r="AX870" s="92"/>
      <c r="AY870" s="92"/>
      <c r="AZ870" s="92"/>
      <c r="BA870" s="92"/>
      <c r="BB870" s="92"/>
      <c r="BC870" s="92"/>
      <c r="BD870" s="92"/>
      <c r="BE870" s="92"/>
      <c r="BF870" s="92"/>
      <c r="BG870" s="92"/>
      <c r="BH870" s="92"/>
      <c r="BI870" s="92"/>
    </row>
    <row r="871" ht="9.75" customHeight="1">
      <c r="A871" s="92"/>
      <c r="B871" s="92"/>
      <c r="C871" s="92"/>
      <c r="D871" s="92"/>
      <c r="E871" s="92"/>
      <c r="F871" s="92"/>
      <c r="G871" s="92"/>
      <c r="H871" s="92"/>
      <c r="I871" s="92"/>
      <c r="J871" s="92"/>
      <c r="K871" s="92"/>
      <c r="L871" s="92"/>
      <c r="M871" s="92"/>
      <c r="N871" s="92"/>
      <c r="O871" s="92"/>
      <c r="P871" s="92"/>
      <c r="Q871" s="92"/>
      <c r="R871" s="92"/>
      <c r="S871" s="92"/>
      <c r="T871" s="92"/>
      <c r="U871" s="92"/>
      <c r="V871" s="92"/>
      <c r="W871" s="92"/>
      <c r="X871" s="92"/>
      <c r="Y871" s="92"/>
      <c r="Z871" s="92"/>
      <c r="AA871" s="92"/>
      <c r="AB871" s="92"/>
      <c r="AC871" s="92"/>
      <c r="AD871" s="92"/>
      <c r="AE871" s="92"/>
      <c r="AF871" s="92"/>
      <c r="AG871" s="92"/>
      <c r="AH871" s="92"/>
      <c r="AI871" s="92"/>
      <c r="AJ871" s="92"/>
      <c r="AK871" s="92"/>
      <c r="AL871" s="92"/>
      <c r="AM871" s="92"/>
      <c r="AN871" s="92"/>
      <c r="AO871" s="92"/>
      <c r="AP871" s="92"/>
      <c r="AQ871" s="92"/>
      <c r="AR871" s="92"/>
      <c r="AS871" s="92"/>
      <c r="AT871" s="92"/>
      <c r="AU871" s="92"/>
      <c r="AV871" s="92"/>
      <c r="AW871" s="92"/>
      <c r="AX871" s="92"/>
      <c r="AY871" s="92"/>
      <c r="AZ871" s="92"/>
      <c r="BA871" s="92"/>
      <c r="BB871" s="92"/>
      <c r="BC871" s="92"/>
      <c r="BD871" s="92"/>
      <c r="BE871" s="92"/>
      <c r="BF871" s="92"/>
      <c r="BG871" s="92"/>
      <c r="BH871" s="92"/>
      <c r="BI871" s="92"/>
    </row>
    <row r="872" ht="9.75" customHeight="1">
      <c r="A872" s="92"/>
      <c r="B872" s="92"/>
      <c r="C872" s="92"/>
      <c r="D872" s="92"/>
      <c r="E872" s="92"/>
      <c r="F872" s="92"/>
      <c r="G872" s="92"/>
      <c r="H872" s="92"/>
      <c r="I872" s="92"/>
      <c r="J872" s="92"/>
      <c r="K872" s="92"/>
      <c r="L872" s="92"/>
      <c r="M872" s="92"/>
      <c r="N872" s="92"/>
      <c r="O872" s="92"/>
      <c r="P872" s="92"/>
      <c r="Q872" s="92"/>
      <c r="R872" s="92"/>
      <c r="S872" s="92"/>
      <c r="T872" s="92"/>
      <c r="U872" s="92"/>
      <c r="V872" s="92"/>
      <c r="W872" s="92"/>
      <c r="X872" s="92"/>
      <c r="Y872" s="92"/>
      <c r="Z872" s="92"/>
      <c r="AA872" s="92"/>
      <c r="AB872" s="92"/>
      <c r="AC872" s="92"/>
      <c r="AD872" s="92"/>
      <c r="AE872" s="92"/>
      <c r="AF872" s="92"/>
      <c r="AG872" s="92"/>
      <c r="AH872" s="92"/>
      <c r="AI872" s="92"/>
      <c r="AJ872" s="92"/>
      <c r="AK872" s="92"/>
      <c r="AL872" s="92"/>
      <c r="AM872" s="92"/>
      <c r="AN872" s="92"/>
      <c r="AO872" s="92"/>
      <c r="AP872" s="92"/>
      <c r="AQ872" s="92"/>
      <c r="AR872" s="92"/>
      <c r="AS872" s="92"/>
      <c r="AT872" s="92"/>
      <c r="AU872" s="92"/>
      <c r="AV872" s="92"/>
      <c r="AW872" s="92"/>
      <c r="AX872" s="92"/>
      <c r="AY872" s="92"/>
      <c r="AZ872" s="92"/>
      <c r="BA872" s="92"/>
      <c r="BB872" s="92"/>
      <c r="BC872" s="92"/>
      <c r="BD872" s="92"/>
      <c r="BE872" s="92"/>
      <c r="BF872" s="92"/>
      <c r="BG872" s="92"/>
      <c r="BH872" s="92"/>
      <c r="BI872" s="92"/>
    </row>
    <row r="873" ht="9.75" customHeight="1">
      <c r="A873" s="92"/>
      <c r="B873" s="92"/>
      <c r="C873" s="92"/>
      <c r="D873" s="92"/>
      <c r="E873" s="92"/>
      <c r="F873" s="92"/>
      <c r="G873" s="92"/>
      <c r="H873" s="92"/>
      <c r="I873" s="92"/>
      <c r="J873" s="92"/>
      <c r="K873" s="92"/>
      <c r="L873" s="92"/>
      <c r="M873" s="92"/>
      <c r="N873" s="92"/>
      <c r="O873" s="92"/>
      <c r="P873" s="92"/>
      <c r="Q873" s="92"/>
      <c r="R873" s="92"/>
      <c r="S873" s="92"/>
      <c r="T873" s="92"/>
      <c r="U873" s="92"/>
      <c r="V873" s="92"/>
      <c r="W873" s="92"/>
      <c r="X873" s="92"/>
      <c r="Y873" s="92"/>
      <c r="Z873" s="92"/>
      <c r="AA873" s="92"/>
      <c r="AB873" s="92"/>
      <c r="AC873" s="92"/>
      <c r="AD873" s="92"/>
      <c r="AE873" s="92"/>
      <c r="AF873" s="92"/>
      <c r="AG873" s="92"/>
      <c r="AH873" s="92"/>
      <c r="AI873" s="92"/>
      <c r="AJ873" s="92"/>
      <c r="AK873" s="92"/>
      <c r="AL873" s="92"/>
      <c r="AM873" s="92"/>
      <c r="AN873" s="92"/>
      <c r="AO873" s="92"/>
      <c r="AP873" s="92"/>
      <c r="AQ873" s="92"/>
      <c r="AR873" s="92"/>
      <c r="AS873" s="92"/>
      <c r="AT873" s="92"/>
      <c r="AU873" s="92"/>
      <c r="AV873" s="92"/>
      <c r="AW873" s="92"/>
      <c r="AX873" s="92"/>
      <c r="AY873" s="92"/>
      <c r="AZ873" s="92"/>
      <c r="BA873" s="92"/>
      <c r="BB873" s="92"/>
      <c r="BC873" s="92"/>
      <c r="BD873" s="92"/>
      <c r="BE873" s="92"/>
      <c r="BF873" s="92"/>
      <c r="BG873" s="92"/>
      <c r="BH873" s="92"/>
      <c r="BI873" s="92"/>
    </row>
    <row r="874" ht="9.75" customHeight="1">
      <c r="A874" s="92"/>
      <c r="B874" s="92"/>
      <c r="C874" s="92"/>
      <c r="D874" s="92"/>
      <c r="E874" s="92"/>
      <c r="F874" s="92"/>
      <c r="G874" s="92"/>
      <c r="H874" s="92"/>
      <c r="I874" s="92"/>
      <c r="J874" s="92"/>
      <c r="K874" s="92"/>
      <c r="L874" s="92"/>
      <c r="M874" s="92"/>
      <c r="N874" s="92"/>
      <c r="O874" s="92"/>
      <c r="P874" s="92"/>
      <c r="Q874" s="92"/>
      <c r="R874" s="92"/>
      <c r="S874" s="92"/>
      <c r="T874" s="92"/>
      <c r="U874" s="92"/>
      <c r="V874" s="92"/>
      <c r="W874" s="92"/>
      <c r="X874" s="92"/>
      <c r="Y874" s="92"/>
      <c r="Z874" s="92"/>
      <c r="AA874" s="92"/>
      <c r="AB874" s="92"/>
      <c r="AC874" s="92"/>
      <c r="AD874" s="92"/>
      <c r="AE874" s="92"/>
      <c r="AF874" s="92"/>
      <c r="AG874" s="92"/>
      <c r="AH874" s="92"/>
      <c r="AI874" s="92"/>
      <c r="AJ874" s="92"/>
      <c r="AK874" s="92"/>
      <c r="AL874" s="92"/>
      <c r="AM874" s="92"/>
      <c r="AN874" s="92"/>
      <c r="AO874" s="92"/>
      <c r="AP874" s="92"/>
      <c r="AQ874" s="92"/>
      <c r="AR874" s="92"/>
      <c r="AS874" s="92"/>
      <c r="AT874" s="92"/>
      <c r="AU874" s="92"/>
      <c r="AV874" s="92"/>
      <c r="AW874" s="92"/>
      <c r="AX874" s="92"/>
      <c r="AY874" s="92"/>
      <c r="AZ874" s="92"/>
      <c r="BA874" s="92"/>
      <c r="BB874" s="92"/>
      <c r="BC874" s="92"/>
      <c r="BD874" s="92"/>
      <c r="BE874" s="92"/>
      <c r="BF874" s="92"/>
      <c r="BG874" s="92"/>
      <c r="BH874" s="92"/>
      <c r="BI874" s="92"/>
    </row>
    <row r="875" ht="9.75" customHeight="1">
      <c r="A875" s="92"/>
      <c r="B875" s="92"/>
      <c r="C875" s="92"/>
      <c r="D875" s="92"/>
      <c r="E875" s="92"/>
      <c r="F875" s="92"/>
      <c r="G875" s="92"/>
      <c r="H875" s="92"/>
      <c r="I875" s="92"/>
      <c r="J875" s="92"/>
      <c r="K875" s="92"/>
      <c r="L875" s="92"/>
      <c r="M875" s="92"/>
      <c r="N875" s="92"/>
      <c r="O875" s="92"/>
      <c r="P875" s="92"/>
      <c r="Q875" s="92"/>
      <c r="R875" s="92"/>
      <c r="S875" s="92"/>
      <c r="T875" s="92"/>
      <c r="U875" s="92"/>
      <c r="V875" s="92"/>
      <c r="W875" s="92"/>
      <c r="X875" s="92"/>
      <c r="Y875" s="92"/>
      <c r="Z875" s="92"/>
      <c r="AA875" s="92"/>
      <c r="AB875" s="92"/>
      <c r="AC875" s="92"/>
      <c r="AD875" s="92"/>
      <c r="AE875" s="92"/>
      <c r="AF875" s="92"/>
      <c r="AG875" s="92"/>
      <c r="AH875" s="92"/>
      <c r="AI875" s="92"/>
      <c r="AJ875" s="92"/>
      <c r="AK875" s="92"/>
      <c r="AL875" s="92"/>
      <c r="AM875" s="92"/>
      <c r="AN875" s="92"/>
      <c r="AO875" s="92"/>
      <c r="AP875" s="92"/>
      <c r="AQ875" s="92"/>
      <c r="AR875" s="92"/>
      <c r="AS875" s="92"/>
      <c r="AT875" s="92"/>
      <c r="AU875" s="92"/>
      <c r="AV875" s="92"/>
      <c r="AW875" s="92"/>
      <c r="AX875" s="92"/>
      <c r="AY875" s="92"/>
      <c r="AZ875" s="92"/>
      <c r="BA875" s="92"/>
      <c r="BB875" s="92"/>
      <c r="BC875" s="92"/>
      <c r="BD875" s="92"/>
      <c r="BE875" s="92"/>
      <c r="BF875" s="92"/>
      <c r="BG875" s="92"/>
      <c r="BH875" s="92"/>
      <c r="BI875" s="92"/>
    </row>
    <row r="876" ht="9.75" customHeight="1">
      <c r="A876" s="92"/>
      <c r="B876" s="92"/>
      <c r="C876" s="92"/>
      <c r="D876" s="92"/>
      <c r="E876" s="92"/>
      <c r="F876" s="92"/>
      <c r="G876" s="92"/>
      <c r="H876" s="92"/>
      <c r="I876" s="92"/>
      <c r="J876" s="92"/>
      <c r="K876" s="92"/>
      <c r="L876" s="92"/>
      <c r="M876" s="92"/>
      <c r="N876" s="92"/>
      <c r="O876" s="92"/>
      <c r="P876" s="92"/>
      <c r="Q876" s="92"/>
      <c r="R876" s="92"/>
      <c r="S876" s="92"/>
      <c r="T876" s="92"/>
      <c r="U876" s="92"/>
      <c r="V876" s="92"/>
      <c r="W876" s="92"/>
      <c r="X876" s="92"/>
      <c r="Y876" s="92"/>
      <c r="Z876" s="92"/>
      <c r="AA876" s="92"/>
      <c r="AB876" s="92"/>
      <c r="AC876" s="92"/>
      <c r="AD876" s="92"/>
      <c r="AE876" s="92"/>
      <c r="AF876" s="92"/>
      <c r="AG876" s="92"/>
      <c r="AH876" s="92"/>
      <c r="AI876" s="92"/>
      <c r="AJ876" s="92"/>
      <c r="AK876" s="92"/>
      <c r="AL876" s="92"/>
      <c r="AM876" s="92"/>
      <c r="AN876" s="92"/>
      <c r="AO876" s="92"/>
      <c r="AP876" s="92"/>
      <c r="AQ876" s="92"/>
      <c r="AR876" s="92"/>
      <c r="AS876" s="92"/>
      <c r="AT876" s="92"/>
      <c r="AU876" s="92"/>
      <c r="AV876" s="92"/>
      <c r="AW876" s="92"/>
      <c r="AX876" s="92"/>
      <c r="AY876" s="92"/>
      <c r="AZ876" s="92"/>
      <c r="BA876" s="92"/>
      <c r="BB876" s="92"/>
      <c r="BC876" s="92"/>
      <c r="BD876" s="92"/>
      <c r="BE876" s="92"/>
      <c r="BF876" s="92"/>
      <c r="BG876" s="92"/>
      <c r="BH876" s="92"/>
      <c r="BI876" s="92"/>
    </row>
    <row r="877" ht="9.75" customHeight="1">
      <c r="A877" s="92"/>
      <c r="B877" s="92"/>
      <c r="C877" s="92"/>
      <c r="D877" s="92"/>
      <c r="E877" s="92"/>
      <c r="F877" s="92"/>
      <c r="G877" s="92"/>
      <c r="H877" s="92"/>
      <c r="I877" s="92"/>
      <c r="J877" s="92"/>
      <c r="K877" s="92"/>
      <c r="L877" s="92"/>
      <c r="M877" s="92"/>
      <c r="N877" s="92"/>
      <c r="O877" s="92"/>
      <c r="P877" s="92"/>
      <c r="Q877" s="92"/>
      <c r="R877" s="92"/>
      <c r="S877" s="92"/>
      <c r="T877" s="92"/>
      <c r="U877" s="92"/>
      <c r="V877" s="92"/>
      <c r="W877" s="92"/>
      <c r="X877" s="92"/>
      <c r="Y877" s="92"/>
      <c r="Z877" s="92"/>
      <c r="AA877" s="92"/>
      <c r="AB877" s="92"/>
      <c r="AC877" s="92"/>
      <c r="AD877" s="92"/>
      <c r="AE877" s="92"/>
      <c r="AF877" s="92"/>
      <c r="AG877" s="92"/>
      <c r="AH877" s="92"/>
      <c r="AI877" s="92"/>
      <c r="AJ877" s="92"/>
      <c r="AK877" s="92"/>
      <c r="AL877" s="92"/>
      <c r="AM877" s="92"/>
      <c r="AN877" s="92"/>
      <c r="AO877" s="92"/>
      <c r="AP877" s="92"/>
      <c r="AQ877" s="92"/>
      <c r="AR877" s="92"/>
      <c r="AS877" s="92"/>
      <c r="AT877" s="92"/>
      <c r="AU877" s="92"/>
      <c r="AV877" s="92"/>
      <c r="AW877" s="92"/>
      <c r="AX877" s="92"/>
      <c r="AY877" s="92"/>
      <c r="AZ877" s="92"/>
      <c r="BA877" s="92"/>
      <c r="BB877" s="92"/>
      <c r="BC877" s="92"/>
      <c r="BD877" s="92"/>
      <c r="BE877" s="92"/>
      <c r="BF877" s="92"/>
      <c r="BG877" s="92"/>
      <c r="BH877" s="92"/>
      <c r="BI877" s="92"/>
    </row>
    <row r="878" ht="9.75" customHeight="1">
      <c r="A878" s="92"/>
      <c r="B878" s="92"/>
      <c r="C878" s="92"/>
      <c r="D878" s="92"/>
      <c r="E878" s="92"/>
      <c r="F878" s="92"/>
      <c r="G878" s="92"/>
      <c r="H878" s="92"/>
      <c r="I878" s="92"/>
      <c r="J878" s="92"/>
      <c r="K878" s="92"/>
      <c r="L878" s="92"/>
      <c r="M878" s="92"/>
      <c r="N878" s="92"/>
      <c r="O878" s="92"/>
      <c r="P878" s="92"/>
      <c r="Q878" s="92"/>
      <c r="R878" s="92"/>
      <c r="S878" s="92"/>
      <c r="T878" s="92"/>
      <c r="U878" s="92"/>
      <c r="V878" s="92"/>
      <c r="W878" s="92"/>
      <c r="X878" s="92"/>
      <c r="Y878" s="92"/>
      <c r="Z878" s="92"/>
      <c r="AA878" s="92"/>
      <c r="AB878" s="92"/>
      <c r="AC878" s="92"/>
      <c r="AD878" s="92"/>
      <c r="AE878" s="92"/>
      <c r="AF878" s="92"/>
      <c r="AG878" s="92"/>
      <c r="AH878" s="92"/>
      <c r="AI878" s="92"/>
      <c r="AJ878" s="92"/>
      <c r="AK878" s="92"/>
      <c r="AL878" s="92"/>
      <c r="AM878" s="92"/>
      <c r="AN878" s="92"/>
      <c r="AO878" s="92"/>
      <c r="AP878" s="92"/>
      <c r="AQ878" s="92"/>
      <c r="AR878" s="92"/>
      <c r="AS878" s="92"/>
      <c r="AT878" s="92"/>
      <c r="AU878" s="92"/>
      <c r="AV878" s="92"/>
      <c r="AW878" s="92"/>
      <c r="AX878" s="92"/>
      <c r="AY878" s="92"/>
      <c r="AZ878" s="92"/>
      <c r="BA878" s="92"/>
      <c r="BB878" s="92"/>
      <c r="BC878" s="92"/>
      <c r="BD878" s="92"/>
      <c r="BE878" s="92"/>
      <c r="BF878" s="92"/>
      <c r="BG878" s="92"/>
      <c r="BH878" s="92"/>
      <c r="BI878" s="92"/>
    </row>
    <row r="879" ht="9.75" customHeight="1">
      <c r="A879" s="92"/>
      <c r="B879" s="92"/>
      <c r="C879" s="92"/>
      <c r="D879" s="92"/>
      <c r="E879" s="92"/>
      <c r="F879" s="92"/>
      <c r="G879" s="92"/>
      <c r="H879" s="92"/>
      <c r="I879" s="92"/>
      <c r="J879" s="92"/>
      <c r="K879" s="92"/>
      <c r="L879" s="92"/>
      <c r="M879" s="92"/>
      <c r="N879" s="92"/>
      <c r="O879" s="92"/>
      <c r="P879" s="92"/>
      <c r="Q879" s="92"/>
      <c r="R879" s="92"/>
      <c r="S879" s="92"/>
      <c r="T879" s="92"/>
      <c r="U879" s="92"/>
      <c r="V879" s="92"/>
      <c r="W879" s="92"/>
      <c r="X879" s="92"/>
      <c r="Y879" s="92"/>
      <c r="Z879" s="92"/>
      <c r="AA879" s="92"/>
      <c r="AB879" s="92"/>
      <c r="AC879" s="92"/>
      <c r="AD879" s="92"/>
      <c r="AE879" s="92"/>
      <c r="AF879" s="92"/>
      <c r="AG879" s="92"/>
      <c r="AH879" s="92"/>
      <c r="AI879" s="92"/>
      <c r="AJ879" s="92"/>
      <c r="AK879" s="92"/>
      <c r="AL879" s="92"/>
      <c r="AM879" s="92"/>
      <c r="AN879" s="92"/>
      <c r="AO879" s="92"/>
      <c r="AP879" s="92"/>
      <c r="AQ879" s="92"/>
      <c r="AR879" s="92"/>
      <c r="AS879" s="92"/>
      <c r="AT879" s="92"/>
      <c r="AU879" s="92"/>
      <c r="AV879" s="92"/>
      <c r="AW879" s="92"/>
      <c r="AX879" s="92"/>
      <c r="AY879" s="92"/>
      <c r="AZ879" s="92"/>
      <c r="BA879" s="92"/>
      <c r="BB879" s="92"/>
      <c r="BC879" s="92"/>
      <c r="BD879" s="92"/>
      <c r="BE879" s="92"/>
      <c r="BF879" s="92"/>
      <c r="BG879" s="92"/>
      <c r="BH879" s="92"/>
      <c r="BI879" s="92"/>
    </row>
    <row r="880" ht="9.75" customHeight="1">
      <c r="A880" s="92"/>
      <c r="B880" s="92"/>
      <c r="C880" s="92"/>
      <c r="D880" s="92"/>
      <c r="E880" s="92"/>
      <c r="F880" s="92"/>
      <c r="G880" s="92"/>
      <c r="H880" s="92"/>
      <c r="I880" s="92"/>
      <c r="J880" s="92"/>
      <c r="K880" s="92"/>
      <c r="L880" s="92"/>
      <c r="M880" s="92"/>
      <c r="N880" s="92"/>
      <c r="O880" s="92"/>
      <c r="P880" s="92"/>
      <c r="Q880" s="92"/>
      <c r="R880" s="92"/>
      <c r="S880" s="92"/>
      <c r="T880" s="92"/>
      <c r="U880" s="92"/>
      <c r="V880" s="92"/>
      <c r="W880" s="92"/>
      <c r="X880" s="92"/>
      <c r="Y880" s="92"/>
      <c r="Z880" s="92"/>
      <c r="AA880" s="92"/>
      <c r="AB880" s="92"/>
      <c r="AC880" s="92"/>
      <c r="AD880" s="92"/>
      <c r="AE880" s="92"/>
      <c r="AF880" s="92"/>
      <c r="AG880" s="92"/>
      <c r="AH880" s="92"/>
      <c r="AI880" s="92"/>
      <c r="AJ880" s="92"/>
      <c r="AK880" s="92"/>
      <c r="AL880" s="92"/>
      <c r="AM880" s="92"/>
      <c r="AN880" s="92"/>
      <c r="AO880" s="92"/>
      <c r="AP880" s="92"/>
      <c r="AQ880" s="92"/>
      <c r="AR880" s="92"/>
      <c r="AS880" s="92"/>
      <c r="AT880" s="92"/>
      <c r="AU880" s="92"/>
      <c r="AV880" s="92"/>
      <c r="AW880" s="92"/>
      <c r="AX880" s="92"/>
      <c r="AY880" s="92"/>
      <c r="AZ880" s="92"/>
      <c r="BA880" s="92"/>
      <c r="BB880" s="92"/>
      <c r="BC880" s="92"/>
      <c r="BD880" s="92"/>
      <c r="BE880" s="92"/>
      <c r="BF880" s="92"/>
      <c r="BG880" s="92"/>
      <c r="BH880" s="92"/>
      <c r="BI880" s="92"/>
    </row>
    <row r="881" ht="9.75" customHeight="1">
      <c r="A881" s="92"/>
      <c r="B881" s="92"/>
      <c r="C881" s="92"/>
      <c r="D881" s="92"/>
      <c r="E881" s="92"/>
      <c r="F881" s="92"/>
      <c r="G881" s="92"/>
      <c r="H881" s="92"/>
      <c r="I881" s="92"/>
      <c r="J881" s="92"/>
      <c r="K881" s="92"/>
      <c r="L881" s="92"/>
      <c r="M881" s="92"/>
      <c r="N881" s="92"/>
      <c r="O881" s="92"/>
      <c r="P881" s="92"/>
      <c r="Q881" s="92"/>
      <c r="R881" s="92"/>
      <c r="S881" s="92"/>
      <c r="T881" s="92"/>
      <c r="U881" s="92"/>
      <c r="V881" s="92"/>
      <c r="W881" s="92"/>
      <c r="X881" s="92"/>
      <c r="Y881" s="92"/>
      <c r="Z881" s="92"/>
      <c r="AA881" s="92"/>
      <c r="AB881" s="92"/>
      <c r="AC881" s="92"/>
      <c r="AD881" s="92"/>
      <c r="AE881" s="92"/>
      <c r="AF881" s="92"/>
      <c r="AG881" s="92"/>
      <c r="AH881" s="92"/>
      <c r="AI881" s="92"/>
      <c r="AJ881" s="92"/>
      <c r="AK881" s="92"/>
      <c r="AL881" s="92"/>
      <c r="AM881" s="92"/>
      <c r="AN881" s="92"/>
      <c r="AO881" s="92"/>
      <c r="AP881" s="92"/>
      <c r="AQ881" s="92"/>
      <c r="AR881" s="92"/>
      <c r="AS881" s="92"/>
      <c r="AT881" s="92"/>
      <c r="AU881" s="92"/>
      <c r="AV881" s="92"/>
      <c r="AW881" s="92"/>
      <c r="AX881" s="92"/>
      <c r="AY881" s="92"/>
      <c r="AZ881" s="92"/>
      <c r="BA881" s="92"/>
      <c r="BB881" s="92"/>
      <c r="BC881" s="92"/>
      <c r="BD881" s="92"/>
      <c r="BE881" s="92"/>
      <c r="BF881" s="92"/>
      <c r="BG881" s="92"/>
      <c r="BH881" s="92"/>
      <c r="BI881" s="92"/>
    </row>
    <row r="882" ht="9.75" customHeight="1">
      <c r="A882" s="92"/>
      <c r="B882" s="92"/>
      <c r="C882" s="92"/>
      <c r="D882" s="92"/>
      <c r="E882" s="92"/>
      <c r="F882" s="92"/>
      <c r="G882" s="92"/>
      <c r="H882" s="92"/>
      <c r="I882" s="92"/>
      <c r="J882" s="92"/>
      <c r="K882" s="92"/>
      <c r="L882" s="92"/>
      <c r="M882" s="92"/>
      <c r="N882" s="92"/>
      <c r="O882" s="92"/>
      <c r="P882" s="92"/>
      <c r="Q882" s="92"/>
      <c r="R882" s="92"/>
      <c r="S882" s="92"/>
      <c r="T882" s="92"/>
      <c r="U882" s="92"/>
      <c r="V882" s="92"/>
      <c r="W882" s="92"/>
      <c r="X882" s="92"/>
      <c r="Y882" s="92"/>
      <c r="Z882" s="92"/>
      <c r="AA882" s="92"/>
      <c r="AB882" s="92"/>
      <c r="AC882" s="92"/>
      <c r="AD882" s="92"/>
      <c r="AE882" s="92"/>
      <c r="AF882" s="92"/>
      <c r="AG882" s="92"/>
      <c r="AH882" s="92"/>
      <c r="AI882" s="92"/>
      <c r="AJ882" s="92"/>
      <c r="AK882" s="92"/>
      <c r="AL882" s="92"/>
      <c r="AM882" s="92"/>
      <c r="AN882" s="92"/>
      <c r="AO882" s="92"/>
      <c r="AP882" s="92"/>
      <c r="AQ882" s="92"/>
      <c r="AR882" s="92"/>
      <c r="AS882" s="92"/>
      <c r="AT882" s="92"/>
      <c r="AU882" s="92"/>
      <c r="AV882" s="92"/>
      <c r="AW882" s="92"/>
      <c r="AX882" s="92"/>
      <c r="AY882" s="92"/>
      <c r="AZ882" s="92"/>
      <c r="BA882" s="92"/>
      <c r="BB882" s="92"/>
      <c r="BC882" s="92"/>
      <c r="BD882" s="92"/>
      <c r="BE882" s="92"/>
      <c r="BF882" s="92"/>
      <c r="BG882" s="92"/>
      <c r="BH882" s="92"/>
      <c r="BI882" s="92"/>
    </row>
    <row r="883" ht="9.75" customHeight="1">
      <c r="A883" s="92"/>
      <c r="B883" s="92"/>
      <c r="C883" s="92"/>
      <c r="D883" s="92"/>
      <c r="E883" s="92"/>
      <c r="F883" s="92"/>
      <c r="G883" s="92"/>
      <c r="H883" s="92"/>
      <c r="I883" s="92"/>
      <c r="J883" s="92"/>
      <c r="K883" s="92"/>
      <c r="L883" s="92"/>
      <c r="M883" s="92"/>
      <c r="N883" s="92"/>
      <c r="O883" s="92"/>
      <c r="P883" s="92"/>
      <c r="Q883" s="92"/>
      <c r="R883" s="92"/>
      <c r="S883" s="92"/>
      <c r="T883" s="92"/>
      <c r="U883" s="92"/>
      <c r="V883" s="92"/>
      <c r="W883" s="92"/>
      <c r="X883" s="92"/>
      <c r="Y883" s="92"/>
      <c r="Z883" s="92"/>
      <c r="AA883" s="92"/>
      <c r="AB883" s="92"/>
      <c r="AC883" s="92"/>
      <c r="AD883" s="92"/>
      <c r="AE883" s="92"/>
      <c r="AF883" s="92"/>
      <c r="AG883" s="92"/>
      <c r="AH883" s="92"/>
      <c r="AI883" s="92"/>
      <c r="AJ883" s="92"/>
      <c r="AK883" s="92"/>
      <c r="AL883" s="92"/>
      <c r="AM883" s="92"/>
      <c r="AN883" s="92"/>
      <c r="AO883" s="92"/>
      <c r="AP883" s="92"/>
      <c r="AQ883" s="92"/>
      <c r="AR883" s="92"/>
      <c r="AS883" s="92"/>
      <c r="AT883" s="92"/>
      <c r="AU883" s="92"/>
      <c r="AV883" s="92"/>
      <c r="AW883" s="92"/>
      <c r="AX883" s="92"/>
      <c r="AY883" s="92"/>
      <c r="AZ883" s="92"/>
      <c r="BA883" s="92"/>
      <c r="BB883" s="92"/>
      <c r="BC883" s="92"/>
      <c r="BD883" s="92"/>
      <c r="BE883" s="92"/>
      <c r="BF883" s="92"/>
      <c r="BG883" s="92"/>
      <c r="BH883" s="92"/>
      <c r="BI883" s="92"/>
    </row>
    <row r="884" ht="9.75" customHeight="1">
      <c r="A884" s="92"/>
      <c r="B884" s="92"/>
      <c r="C884" s="92"/>
      <c r="D884" s="92"/>
      <c r="E884" s="92"/>
      <c r="F884" s="92"/>
      <c r="G884" s="92"/>
      <c r="H884" s="92"/>
      <c r="I884" s="92"/>
      <c r="J884" s="92"/>
      <c r="K884" s="92"/>
      <c r="L884" s="92"/>
      <c r="M884" s="92"/>
      <c r="N884" s="92"/>
      <c r="O884" s="92"/>
      <c r="P884" s="92"/>
      <c r="Q884" s="92"/>
      <c r="R884" s="92"/>
      <c r="S884" s="92"/>
      <c r="T884" s="92"/>
      <c r="U884" s="92"/>
      <c r="V884" s="92"/>
      <c r="W884" s="92"/>
      <c r="X884" s="92"/>
      <c r="Y884" s="92"/>
      <c r="Z884" s="92"/>
      <c r="AA884" s="92"/>
      <c r="AB884" s="92"/>
      <c r="AC884" s="92"/>
      <c r="AD884" s="92"/>
      <c r="AE884" s="92"/>
      <c r="AF884" s="92"/>
      <c r="AG884" s="92"/>
      <c r="AH884" s="92"/>
      <c r="AI884" s="92"/>
      <c r="AJ884" s="92"/>
      <c r="AK884" s="92"/>
      <c r="AL884" s="92"/>
      <c r="AM884" s="92"/>
      <c r="AN884" s="92"/>
      <c r="AO884" s="92"/>
      <c r="AP884" s="92"/>
      <c r="AQ884" s="92"/>
      <c r="AR884" s="92"/>
      <c r="AS884" s="92"/>
      <c r="AT884" s="92"/>
      <c r="AU884" s="92"/>
      <c r="AV884" s="92"/>
      <c r="AW884" s="92"/>
      <c r="AX884" s="92"/>
      <c r="AY884" s="92"/>
      <c r="AZ884" s="92"/>
      <c r="BA884" s="92"/>
      <c r="BB884" s="92"/>
      <c r="BC884" s="92"/>
      <c r="BD884" s="92"/>
      <c r="BE884" s="92"/>
      <c r="BF884" s="92"/>
      <c r="BG884" s="92"/>
      <c r="BH884" s="92"/>
      <c r="BI884" s="92"/>
    </row>
    <row r="885" ht="9.75" customHeight="1">
      <c r="A885" s="92"/>
      <c r="B885" s="92"/>
      <c r="C885" s="92"/>
      <c r="D885" s="92"/>
      <c r="E885" s="92"/>
      <c r="F885" s="92"/>
      <c r="G885" s="92"/>
      <c r="H885" s="92"/>
      <c r="I885" s="92"/>
      <c r="J885" s="92"/>
      <c r="K885" s="92"/>
      <c r="L885" s="92"/>
      <c r="M885" s="92"/>
      <c r="N885" s="92"/>
      <c r="O885" s="92"/>
      <c r="P885" s="92"/>
      <c r="Q885" s="92"/>
      <c r="R885" s="92"/>
      <c r="S885" s="92"/>
      <c r="T885" s="92"/>
      <c r="U885" s="92"/>
      <c r="V885" s="92"/>
      <c r="W885" s="92"/>
      <c r="X885" s="92"/>
      <c r="Y885" s="92"/>
      <c r="Z885" s="92"/>
      <c r="AA885" s="92"/>
      <c r="AB885" s="92"/>
      <c r="AC885" s="92"/>
      <c r="AD885" s="92"/>
      <c r="AE885" s="92"/>
      <c r="AF885" s="92"/>
      <c r="AG885" s="92"/>
      <c r="AH885" s="92"/>
      <c r="AI885" s="92"/>
      <c r="AJ885" s="92"/>
      <c r="AK885" s="92"/>
      <c r="AL885" s="92"/>
      <c r="AM885" s="92"/>
      <c r="AN885" s="92"/>
      <c r="AO885" s="92"/>
      <c r="AP885" s="92"/>
      <c r="AQ885" s="92"/>
      <c r="AR885" s="92"/>
      <c r="AS885" s="92"/>
      <c r="AT885" s="92"/>
      <c r="AU885" s="92"/>
      <c r="AV885" s="92"/>
      <c r="AW885" s="92"/>
      <c r="AX885" s="92"/>
      <c r="AY885" s="92"/>
      <c r="AZ885" s="92"/>
      <c r="BA885" s="92"/>
      <c r="BB885" s="92"/>
      <c r="BC885" s="92"/>
      <c r="BD885" s="92"/>
      <c r="BE885" s="92"/>
      <c r="BF885" s="92"/>
      <c r="BG885" s="92"/>
      <c r="BH885" s="92"/>
      <c r="BI885" s="92"/>
    </row>
    <row r="886" ht="9.75" customHeight="1">
      <c r="A886" s="92"/>
      <c r="B886" s="92"/>
      <c r="C886" s="92"/>
      <c r="D886" s="92"/>
      <c r="E886" s="92"/>
      <c r="F886" s="92"/>
      <c r="G886" s="92"/>
      <c r="H886" s="92"/>
      <c r="I886" s="92"/>
      <c r="J886" s="92"/>
      <c r="K886" s="92"/>
      <c r="L886" s="92"/>
      <c r="M886" s="92"/>
      <c r="N886" s="92"/>
      <c r="O886" s="92"/>
      <c r="P886" s="92"/>
      <c r="Q886" s="92"/>
      <c r="R886" s="92"/>
      <c r="S886" s="92"/>
      <c r="T886" s="92"/>
      <c r="U886" s="92"/>
      <c r="V886" s="92"/>
      <c r="W886" s="92"/>
      <c r="X886" s="92"/>
      <c r="Y886" s="92"/>
      <c r="Z886" s="92"/>
      <c r="AA886" s="92"/>
      <c r="AB886" s="92"/>
      <c r="AC886" s="92"/>
      <c r="AD886" s="92"/>
      <c r="AE886" s="92"/>
      <c r="AF886" s="92"/>
      <c r="AG886" s="92"/>
      <c r="AH886" s="92"/>
      <c r="AI886" s="92"/>
      <c r="AJ886" s="92"/>
      <c r="AK886" s="92"/>
      <c r="AL886" s="92"/>
      <c r="AM886" s="92"/>
      <c r="AN886" s="92"/>
      <c r="AO886" s="92"/>
      <c r="AP886" s="92"/>
      <c r="AQ886" s="92"/>
      <c r="AR886" s="92"/>
      <c r="AS886" s="92"/>
      <c r="AT886" s="92"/>
      <c r="AU886" s="92"/>
      <c r="AV886" s="92"/>
      <c r="AW886" s="92"/>
      <c r="AX886" s="92"/>
      <c r="AY886" s="92"/>
      <c r="AZ886" s="92"/>
      <c r="BA886" s="92"/>
      <c r="BB886" s="92"/>
      <c r="BC886" s="92"/>
      <c r="BD886" s="92"/>
      <c r="BE886" s="92"/>
      <c r="BF886" s="92"/>
      <c r="BG886" s="92"/>
      <c r="BH886" s="92"/>
      <c r="BI886" s="92"/>
    </row>
    <row r="887" ht="9.75" customHeight="1">
      <c r="A887" s="92"/>
      <c r="B887" s="92"/>
      <c r="C887" s="92"/>
      <c r="D887" s="92"/>
      <c r="E887" s="92"/>
      <c r="F887" s="92"/>
      <c r="G887" s="92"/>
      <c r="H887" s="92"/>
      <c r="I887" s="92"/>
      <c r="J887" s="92"/>
      <c r="K887" s="92"/>
      <c r="L887" s="92"/>
      <c r="M887" s="92"/>
      <c r="N887" s="92"/>
      <c r="O887" s="92"/>
      <c r="P887" s="92"/>
      <c r="Q887" s="92"/>
      <c r="R887" s="92"/>
      <c r="S887" s="92"/>
      <c r="T887" s="92"/>
      <c r="U887" s="92"/>
      <c r="V887" s="92"/>
      <c r="W887" s="92"/>
      <c r="X887" s="92"/>
      <c r="Y887" s="92"/>
      <c r="Z887" s="92"/>
      <c r="AA887" s="92"/>
      <c r="AB887" s="92"/>
      <c r="AC887" s="92"/>
      <c r="AD887" s="92"/>
      <c r="AE887" s="92"/>
      <c r="AF887" s="92"/>
      <c r="AG887" s="92"/>
      <c r="AH887" s="92"/>
      <c r="AI887" s="92"/>
      <c r="AJ887" s="92"/>
      <c r="AK887" s="92"/>
      <c r="AL887" s="92"/>
      <c r="AM887" s="92"/>
      <c r="AN887" s="92"/>
      <c r="AO887" s="92"/>
      <c r="AP887" s="92"/>
      <c r="AQ887" s="92"/>
      <c r="AR887" s="92"/>
      <c r="AS887" s="92"/>
      <c r="AT887" s="92"/>
      <c r="AU887" s="92"/>
      <c r="AV887" s="92"/>
      <c r="AW887" s="92"/>
      <c r="AX887" s="92"/>
      <c r="AY887" s="92"/>
      <c r="AZ887" s="92"/>
      <c r="BA887" s="92"/>
      <c r="BB887" s="92"/>
      <c r="BC887" s="92"/>
      <c r="BD887" s="92"/>
      <c r="BE887" s="92"/>
      <c r="BF887" s="92"/>
      <c r="BG887" s="92"/>
      <c r="BH887" s="92"/>
      <c r="BI887" s="92"/>
    </row>
    <row r="888" ht="9.75" customHeight="1">
      <c r="A888" s="92"/>
      <c r="B888" s="92"/>
      <c r="C888" s="92"/>
      <c r="D888" s="92"/>
      <c r="E888" s="92"/>
      <c r="F888" s="92"/>
      <c r="G888" s="92"/>
      <c r="H888" s="92"/>
      <c r="I888" s="92"/>
      <c r="J888" s="92"/>
      <c r="K888" s="92"/>
      <c r="L888" s="92"/>
      <c r="M888" s="92"/>
      <c r="N888" s="92"/>
      <c r="O888" s="92"/>
      <c r="P888" s="92"/>
      <c r="Q888" s="92"/>
      <c r="R888" s="92"/>
      <c r="S888" s="92"/>
      <c r="T888" s="92"/>
      <c r="U888" s="92"/>
      <c r="V888" s="92"/>
      <c r="W888" s="92"/>
      <c r="X888" s="92"/>
      <c r="Y888" s="92"/>
      <c r="Z888" s="92"/>
      <c r="AA888" s="92"/>
      <c r="AB888" s="92"/>
      <c r="AC888" s="92"/>
      <c r="AD888" s="92"/>
      <c r="AE888" s="92"/>
      <c r="AF888" s="92"/>
      <c r="AG888" s="92"/>
      <c r="AH888" s="92"/>
      <c r="AI888" s="92"/>
      <c r="AJ888" s="92"/>
      <c r="AK888" s="92"/>
      <c r="AL888" s="92"/>
      <c r="AM888" s="92"/>
      <c r="AN888" s="92"/>
      <c r="AO888" s="92"/>
      <c r="AP888" s="92"/>
      <c r="AQ888" s="92"/>
      <c r="AR888" s="92"/>
      <c r="AS888" s="92"/>
      <c r="AT888" s="92"/>
      <c r="AU888" s="92"/>
      <c r="AV888" s="92"/>
      <c r="AW888" s="92"/>
      <c r="AX888" s="92"/>
      <c r="AY888" s="92"/>
      <c r="AZ888" s="92"/>
      <c r="BA888" s="92"/>
      <c r="BB888" s="92"/>
      <c r="BC888" s="92"/>
      <c r="BD888" s="92"/>
      <c r="BE888" s="92"/>
      <c r="BF888" s="92"/>
      <c r="BG888" s="92"/>
      <c r="BH888" s="92"/>
      <c r="BI888" s="92"/>
    </row>
    <row r="889" ht="9.75" customHeight="1">
      <c r="A889" s="92"/>
      <c r="B889" s="92"/>
      <c r="C889" s="92"/>
      <c r="D889" s="92"/>
      <c r="E889" s="92"/>
      <c r="F889" s="92"/>
      <c r="G889" s="92"/>
      <c r="H889" s="92"/>
      <c r="I889" s="92"/>
      <c r="J889" s="92"/>
      <c r="K889" s="92"/>
      <c r="L889" s="92"/>
      <c r="M889" s="92"/>
      <c r="N889" s="92"/>
      <c r="O889" s="92"/>
      <c r="P889" s="92"/>
      <c r="Q889" s="92"/>
      <c r="R889" s="92"/>
      <c r="S889" s="92"/>
      <c r="T889" s="92"/>
      <c r="U889" s="92"/>
      <c r="V889" s="92"/>
      <c r="W889" s="92"/>
      <c r="X889" s="92"/>
      <c r="Y889" s="92"/>
      <c r="Z889" s="92"/>
      <c r="AA889" s="92"/>
      <c r="AB889" s="92"/>
      <c r="AC889" s="92"/>
      <c r="AD889" s="92"/>
      <c r="AE889" s="92"/>
      <c r="AF889" s="92"/>
      <c r="AG889" s="92"/>
      <c r="AH889" s="92"/>
      <c r="AI889" s="92"/>
      <c r="AJ889" s="92"/>
      <c r="AK889" s="92"/>
      <c r="AL889" s="92"/>
      <c r="AM889" s="92"/>
      <c r="AN889" s="92"/>
      <c r="AO889" s="92"/>
      <c r="AP889" s="92"/>
      <c r="AQ889" s="92"/>
      <c r="AR889" s="92"/>
      <c r="AS889" s="92"/>
      <c r="AT889" s="92"/>
      <c r="AU889" s="92"/>
      <c r="AV889" s="92"/>
      <c r="AW889" s="92"/>
      <c r="AX889" s="92"/>
      <c r="AY889" s="92"/>
      <c r="AZ889" s="92"/>
      <c r="BA889" s="92"/>
      <c r="BB889" s="92"/>
      <c r="BC889" s="92"/>
      <c r="BD889" s="92"/>
      <c r="BE889" s="92"/>
      <c r="BF889" s="92"/>
      <c r="BG889" s="92"/>
      <c r="BH889" s="92"/>
      <c r="BI889" s="92"/>
    </row>
    <row r="890" ht="9.75" customHeight="1">
      <c r="A890" s="92"/>
      <c r="B890" s="92"/>
      <c r="C890" s="92"/>
      <c r="D890" s="92"/>
      <c r="E890" s="92"/>
      <c r="F890" s="92"/>
      <c r="G890" s="92"/>
      <c r="H890" s="92"/>
      <c r="I890" s="92"/>
      <c r="J890" s="92"/>
      <c r="K890" s="92"/>
      <c r="L890" s="92"/>
      <c r="M890" s="92"/>
      <c r="N890" s="92"/>
      <c r="O890" s="92"/>
      <c r="P890" s="92"/>
      <c r="Q890" s="92"/>
      <c r="R890" s="92"/>
      <c r="S890" s="92"/>
      <c r="T890" s="92"/>
      <c r="U890" s="92"/>
      <c r="V890" s="92"/>
      <c r="W890" s="92"/>
      <c r="X890" s="92"/>
      <c r="Y890" s="92"/>
      <c r="Z890" s="92"/>
      <c r="AA890" s="92"/>
      <c r="AB890" s="92"/>
      <c r="AC890" s="92"/>
      <c r="AD890" s="92"/>
      <c r="AE890" s="92"/>
      <c r="AF890" s="92"/>
      <c r="AG890" s="92"/>
      <c r="AH890" s="92"/>
      <c r="AI890" s="92"/>
      <c r="AJ890" s="92"/>
      <c r="AK890" s="92"/>
      <c r="AL890" s="92"/>
      <c r="AM890" s="92"/>
      <c r="AN890" s="92"/>
      <c r="AO890" s="92"/>
      <c r="AP890" s="92"/>
      <c r="AQ890" s="92"/>
      <c r="AR890" s="92"/>
      <c r="AS890" s="92"/>
      <c r="AT890" s="92"/>
      <c r="AU890" s="92"/>
      <c r="AV890" s="92"/>
      <c r="AW890" s="92"/>
      <c r="AX890" s="92"/>
      <c r="AY890" s="92"/>
      <c r="AZ890" s="92"/>
      <c r="BA890" s="92"/>
      <c r="BB890" s="92"/>
      <c r="BC890" s="92"/>
      <c r="BD890" s="92"/>
      <c r="BE890" s="92"/>
      <c r="BF890" s="92"/>
      <c r="BG890" s="92"/>
      <c r="BH890" s="92"/>
      <c r="BI890" s="92"/>
    </row>
    <row r="891" ht="9.75" customHeight="1">
      <c r="A891" s="92"/>
      <c r="B891" s="92"/>
      <c r="C891" s="92"/>
      <c r="D891" s="92"/>
      <c r="E891" s="92"/>
      <c r="F891" s="92"/>
      <c r="G891" s="92"/>
      <c r="H891" s="92"/>
      <c r="I891" s="92"/>
      <c r="J891" s="92"/>
      <c r="K891" s="92"/>
      <c r="L891" s="92"/>
      <c r="M891" s="92"/>
      <c r="N891" s="92"/>
      <c r="O891" s="92"/>
      <c r="P891" s="92"/>
      <c r="Q891" s="92"/>
      <c r="R891" s="92"/>
      <c r="S891" s="92"/>
      <c r="T891" s="92"/>
      <c r="U891" s="92"/>
      <c r="V891" s="92"/>
      <c r="W891" s="92"/>
      <c r="X891" s="92"/>
      <c r="Y891" s="92"/>
      <c r="Z891" s="92"/>
      <c r="AA891" s="92"/>
      <c r="AB891" s="92"/>
      <c r="AC891" s="92"/>
      <c r="AD891" s="92"/>
      <c r="AE891" s="92"/>
      <c r="AF891" s="92"/>
      <c r="AG891" s="92"/>
      <c r="AH891" s="92"/>
      <c r="AI891" s="92"/>
      <c r="AJ891" s="92"/>
      <c r="AK891" s="92"/>
      <c r="AL891" s="92"/>
      <c r="AM891" s="92"/>
      <c r="AN891" s="92"/>
      <c r="AO891" s="92"/>
      <c r="AP891" s="92"/>
      <c r="AQ891" s="92"/>
      <c r="AR891" s="92"/>
      <c r="AS891" s="92"/>
      <c r="AT891" s="92"/>
      <c r="AU891" s="92"/>
      <c r="AV891" s="92"/>
      <c r="AW891" s="92"/>
      <c r="AX891" s="92"/>
      <c r="AY891" s="92"/>
      <c r="AZ891" s="92"/>
      <c r="BA891" s="92"/>
      <c r="BB891" s="92"/>
      <c r="BC891" s="92"/>
      <c r="BD891" s="92"/>
      <c r="BE891" s="92"/>
      <c r="BF891" s="92"/>
      <c r="BG891" s="92"/>
      <c r="BH891" s="92"/>
      <c r="BI891" s="92"/>
    </row>
    <row r="892" ht="9.75" customHeight="1">
      <c r="A892" s="92"/>
      <c r="B892" s="92"/>
      <c r="C892" s="92"/>
      <c r="D892" s="92"/>
      <c r="E892" s="92"/>
      <c r="F892" s="92"/>
      <c r="G892" s="92"/>
      <c r="H892" s="92"/>
      <c r="I892" s="92"/>
      <c r="J892" s="92"/>
      <c r="K892" s="92"/>
      <c r="L892" s="92"/>
      <c r="M892" s="92"/>
      <c r="N892" s="92"/>
      <c r="O892" s="92"/>
      <c r="P892" s="92"/>
      <c r="Q892" s="92"/>
      <c r="R892" s="92"/>
      <c r="S892" s="92"/>
      <c r="T892" s="92"/>
      <c r="U892" s="92"/>
      <c r="V892" s="92"/>
      <c r="W892" s="92"/>
      <c r="X892" s="92"/>
      <c r="Y892" s="92"/>
      <c r="Z892" s="92"/>
      <c r="AA892" s="92"/>
      <c r="AB892" s="92"/>
      <c r="AC892" s="92"/>
      <c r="AD892" s="92"/>
      <c r="AE892" s="92"/>
      <c r="AF892" s="92"/>
      <c r="AG892" s="92"/>
      <c r="AH892" s="92"/>
      <c r="AI892" s="92"/>
      <c r="AJ892" s="92"/>
      <c r="AK892" s="92"/>
      <c r="AL892" s="92"/>
      <c r="AM892" s="92"/>
      <c r="AN892" s="92"/>
      <c r="AO892" s="92"/>
      <c r="AP892" s="92"/>
      <c r="AQ892" s="92"/>
      <c r="AR892" s="92"/>
      <c r="AS892" s="92"/>
      <c r="AT892" s="92"/>
      <c r="AU892" s="92"/>
      <c r="AV892" s="92"/>
      <c r="AW892" s="92"/>
      <c r="AX892" s="92"/>
      <c r="AY892" s="92"/>
      <c r="AZ892" s="92"/>
      <c r="BA892" s="92"/>
      <c r="BB892" s="92"/>
      <c r="BC892" s="92"/>
      <c r="BD892" s="92"/>
      <c r="BE892" s="92"/>
      <c r="BF892" s="92"/>
      <c r="BG892" s="92"/>
      <c r="BH892" s="92"/>
      <c r="BI892" s="92"/>
    </row>
    <row r="893" ht="9.75" customHeight="1">
      <c r="A893" s="92"/>
      <c r="B893" s="92"/>
      <c r="C893" s="92"/>
      <c r="D893" s="92"/>
      <c r="E893" s="92"/>
      <c r="F893" s="92"/>
      <c r="G893" s="92"/>
      <c r="H893" s="92"/>
      <c r="I893" s="92"/>
      <c r="J893" s="92"/>
      <c r="K893" s="92"/>
      <c r="L893" s="92"/>
      <c r="M893" s="92"/>
      <c r="N893" s="92"/>
      <c r="O893" s="92"/>
      <c r="P893" s="92"/>
      <c r="Q893" s="92"/>
      <c r="R893" s="92"/>
      <c r="S893" s="92"/>
      <c r="T893" s="92"/>
      <c r="U893" s="92"/>
      <c r="V893" s="92"/>
      <c r="W893" s="92"/>
      <c r="X893" s="92"/>
      <c r="Y893" s="92"/>
      <c r="Z893" s="92"/>
      <c r="AA893" s="92"/>
      <c r="AB893" s="92"/>
      <c r="AC893" s="92"/>
      <c r="AD893" s="92"/>
      <c r="AE893" s="92"/>
      <c r="AF893" s="92"/>
      <c r="AG893" s="92"/>
      <c r="AH893" s="92"/>
      <c r="AI893" s="92"/>
      <c r="AJ893" s="92"/>
      <c r="AK893" s="92"/>
      <c r="AL893" s="92"/>
      <c r="AM893" s="92"/>
      <c r="AN893" s="92"/>
      <c r="AO893" s="92"/>
      <c r="AP893" s="92"/>
      <c r="AQ893" s="92"/>
      <c r="AR893" s="92"/>
      <c r="AS893" s="92"/>
      <c r="AT893" s="92"/>
      <c r="AU893" s="92"/>
      <c r="AV893" s="92"/>
      <c r="AW893" s="92"/>
      <c r="AX893" s="92"/>
      <c r="AY893" s="92"/>
      <c r="AZ893" s="92"/>
      <c r="BA893" s="92"/>
      <c r="BB893" s="92"/>
      <c r="BC893" s="92"/>
      <c r="BD893" s="92"/>
      <c r="BE893" s="92"/>
      <c r="BF893" s="92"/>
      <c r="BG893" s="92"/>
      <c r="BH893" s="92"/>
      <c r="BI893" s="92"/>
    </row>
    <row r="894" ht="9.75" customHeight="1">
      <c r="A894" s="92"/>
      <c r="B894" s="92"/>
      <c r="C894" s="92"/>
      <c r="D894" s="92"/>
      <c r="E894" s="92"/>
      <c r="F894" s="92"/>
      <c r="G894" s="92"/>
      <c r="H894" s="92"/>
      <c r="I894" s="92"/>
      <c r="J894" s="92"/>
      <c r="K894" s="92"/>
      <c r="L894" s="92"/>
      <c r="M894" s="92"/>
      <c r="N894" s="92"/>
      <c r="O894" s="92"/>
      <c r="P894" s="92"/>
      <c r="Q894" s="92"/>
      <c r="R894" s="92"/>
      <c r="S894" s="92"/>
      <c r="T894" s="92"/>
      <c r="U894" s="92"/>
      <c r="V894" s="92"/>
      <c r="W894" s="92"/>
      <c r="X894" s="92"/>
      <c r="Y894" s="92"/>
      <c r="Z894" s="92"/>
      <c r="AA894" s="92"/>
      <c r="AB894" s="92"/>
      <c r="AC894" s="92"/>
      <c r="AD894" s="92"/>
      <c r="AE894" s="92"/>
      <c r="AF894" s="92"/>
      <c r="AG894" s="92"/>
      <c r="AH894" s="92"/>
      <c r="AI894" s="92"/>
      <c r="AJ894" s="92"/>
      <c r="AK894" s="92"/>
      <c r="AL894" s="92"/>
      <c r="AM894" s="92"/>
      <c r="AN894" s="92"/>
      <c r="AO894" s="92"/>
      <c r="AP894" s="92"/>
      <c r="AQ894" s="92"/>
      <c r="AR894" s="92"/>
      <c r="AS894" s="92"/>
      <c r="AT894" s="92"/>
      <c r="AU894" s="92"/>
      <c r="AV894" s="92"/>
      <c r="AW894" s="92"/>
      <c r="AX894" s="92"/>
      <c r="AY894" s="92"/>
      <c r="AZ894" s="92"/>
      <c r="BA894" s="92"/>
      <c r="BB894" s="92"/>
      <c r="BC894" s="92"/>
      <c r="BD894" s="92"/>
      <c r="BE894" s="92"/>
      <c r="BF894" s="92"/>
      <c r="BG894" s="92"/>
      <c r="BH894" s="92"/>
      <c r="BI894" s="92"/>
    </row>
    <row r="895" ht="9.75" customHeight="1">
      <c r="A895" s="92"/>
      <c r="B895" s="92"/>
      <c r="C895" s="92"/>
      <c r="D895" s="92"/>
      <c r="E895" s="92"/>
      <c r="F895" s="92"/>
      <c r="G895" s="92"/>
      <c r="H895" s="92"/>
      <c r="I895" s="92"/>
      <c r="J895" s="92"/>
      <c r="K895" s="92"/>
      <c r="L895" s="92"/>
      <c r="M895" s="92"/>
      <c r="N895" s="92"/>
      <c r="O895" s="92"/>
      <c r="P895" s="92"/>
      <c r="Q895" s="92"/>
      <c r="R895" s="92"/>
      <c r="S895" s="92"/>
      <c r="T895" s="92"/>
      <c r="U895" s="92"/>
      <c r="V895" s="92"/>
      <c r="W895" s="92"/>
      <c r="X895" s="92"/>
      <c r="Y895" s="92"/>
      <c r="Z895" s="92"/>
      <c r="AA895" s="92"/>
      <c r="AB895" s="92"/>
      <c r="AC895" s="92"/>
      <c r="AD895" s="92"/>
      <c r="AE895" s="92"/>
      <c r="AF895" s="92"/>
      <c r="AG895" s="92"/>
      <c r="AH895" s="92"/>
      <c r="AI895" s="92"/>
      <c r="AJ895" s="92"/>
      <c r="AK895" s="92"/>
      <c r="AL895" s="92"/>
      <c r="AM895" s="92"/>
      <c r="AN895" s="92"/>
      <c r="AO895" s="92"/>
      <c r="AP895" s="92"/>
      <c r="AQ895" s="92"/>
      <c r="AR895" s="92"/>
      <c r="AS895" s="92"/>
      <c r="AT895" s="92"/>
      <c r="AU895" s="92"/>
      <c r="AV895" s="92"/>
      <c r="AW895" s="92"/>
      <c r="AX895" s="92"/>
      <c r="AY895" s="92"/>
      <c r="AZ895" s="92"/>
      <c r="BA895" s="92"/>
      <c r="BB895" s="92"/>
      <c r="BC895" s="92"/>
      <c r="BD895" s="92"/>
      <c r="BE895" s="92"/>
      <c r="BF895" s="92"/>
      <c r="BG895" s="92"/>
      <c r="BH895" s="92"/>
      <c r="BI895" s="92"/>
    </row>
    <row r="896" ht="9.75" customHeight="1">
      <c r="A896" s="92"/>
      <c r="B896" s="92"/>
      <c r="C896" s="92"/>
      <c r="D896" s="92"/>
      <c r="E896" s="92"/>
      <c r="F896" s="92"/>
      <c r="G896" s="92"/>
      <c r="H896" s="92"/>
      <c r="I896" s="92"/>
      <c r="J896" s="92"/>
      <c r="K896" s="92"/>
      <c r="L896" s="92"/>
      <c r="M896" s="92"/>
      <c r="N896" s="92"/>
      <c r="O896" s="92"/>
      <c r="P896" s="92"/>
      <c r="Q896" s="92"/>
      <c r="R896" s="92"/>
      <c r="S896" s="92"/>
      <c r="T896" s="92"/>
      <c r="U896" s="92"/>
      <c r="V896" s="92"/>
      <c r="W896" s="92"/>
      <c r="X896" s="92"/>
      <c r="Y896" s="92"/>
      <c r="Z896" s="92"/>
      <c r="AA896" s="92"/>
      <c r="AB896" s="92"/>
      <c r="AC896" s="92"/>
      <c r="AD896" s="92"/>
      <c r="AE896" s="92"/>
      <c r="AF896" s="92"/>
      <c r="AG896" s="92"/>
      <c r="AH896" s="92"/>
      <c r="AI896" s="92"/>
      <c r="AJ896" s="92"/>
      <c r="AK896" s="92"/>
      <c r="AL896" s="92"/>
      <c r="AM896" s="92"/>
      <c r="AN896" s="92"/>
      <c r="AO896" s="92"/>
      <c r="AP896" s="92"/>
      <c r="AQ896" s="92"/>
      <c r="AR896" s="92"/>
      <c r="AS896" s="92"/>
      <c r="AT896" s="92"/>
      <c r="AU896" s="92"/>
      <c r="AV896" s="92"/>
      <c r="AW896" s="92"/>
      <c r="AX896" s="92"/>
      <c r="AY896" s="92"/>
      <c r="AZ896" s="92"/>
      <c r="BA896" s="92"/>
      <c r="BB896" s="92"/>
      <c r="BC896" s="92"/>
      <c r="BD896" s="92"/>
      <c r="BE896" s="92"/>
      <c r="BF896" s="92"/>
      <c r="BG896" s="92"/>
      <c r="BH896" s="92"/>
      <c r="BI896" s="92"/>
    </row>
    <row r="897" ht="9.75" customHeight="1">
      <c r="A897" s="92"/>
      <c r="B897" s="92"/>
      <c r="C897" s="92"/>
      <c r="D897" s="92"/>
      <c r="E897" s="92"/>
      <c r="F897" s="92"/>
      <c r="G897" s="92"/>
      <c r="H897" s="92"/>
      <c r="I897" s="92"/>
      <c r="J897" s="92"/>
      <c r="K897" s="92"/>
      <c r="L897" s="92"/>
      <c r="M897" s="92"/>
      <c r="N897" s="92"/>
      <c r="O897" s="92"/>
      <c r="P897" s="92"/>
      <c r="Q897" s="92"/>
      <c r="R897" s="92"/>
      <c r="S897" s="92"/>
      <c r="T897" s="92"/>
      <c r="U897" s="92"/>
      <c r="V897" s="92"/>
      <c r="W897" s="92"/>
      <c r="X897" s="92"/>
      <c r="Y897" s="92"/>
      <c r="Z897" s="92"/>
      <c r="AA897" s="92"/>
      <c r="AB897" s="92"/>
      <c r="AC897" s="92"/>
      <c r="AD897" s="92"/>
      <c r="AE897" s="92"/>
      <c r="AF897" s="92"/>
      <c r="AG897" s="92"/>
      <c r="AH897" s="92"/>
      <c r="AI897" s="92"/>
      <c r="AJ897" s="92"/>
      <c r="AK897" s="92"/>
      <c r="AL897" s="92"/>
      <c r="AM897" s="92"/>
      <c r="AN897" s="92"/>
      <c r="AO897" s="92"/>
      <c r="AP897" s="92"/>
      <c r="AQ897" s="92"/>
      <c r="AR897" s="92"/>
      <c r="AS897" s="92"/>
      <c r="AT897" s="92"/>
      <c r="AU897" s="92"/>
      <c r="AV897" s="92"/>
      <c r="AW897" s="92"/>
      <c r="AX897" s="92"/>
      <c r="AY897" s="92"/>
      <c r="AZ897" s="92"/>
      <c r="BA897" s="92"/>
      <c r="BB897" s="92"/>
      <c r="BC897" s="92"/>
      <c r="BD897" s="92"/>
      <c r="BE897" s="92"/>
      <c r="BF897" s="92"/>
      <c r="BG897" s="92"/>
      <c r="BH897" s="92"/>
      <c r="BI897" s="92"/>
    </row>
    <row r="898" ht="9.75" customHeight="1">
      <c r="A898" s="92"/>
      <c r="B898" s="92"/>
      <c r="C898" s="92"/>
      <c r="D898" s="92"/>
      <c r="E898" s="92"/>
      <c r="F898" s="92"/>
      <c r="G898" s="92"/>
      <c r="H898" s="92"/>
      <c r="I898" s="92"/>
      <c r="J898" s="92"/>
      <c r="K898" s="92"/>
      <c r="L898" s="92"/>
      <c r="M898" s="92"/>
      <c r="N898" s="92"/>
      <c r="O898" s="92"/>
      <c r="P898" s="92"/>
      <c r="Q898" s="92"/>
      <c r="R898" s="92"/>
      <c r="S898" s="92"/>
      <c r="T898" s="92"/>
      <c r="U898" s="92"/>
      <c r="V898" s="92"/>
      <c r="W898" s="92"/>
      <c r="X898" s="92"/>
      <c r="Y898" s="92"/>
      <c r="Z898" s="92"/>
      <c r="AA898" s="92"/>
      <c r="AB898" s="92"/>
      <c r="AC898" s="92"/>
      <c r="AD898" s="92"/>
      <c r="AE898" s="92"/>
      <c r="AF898" s="92"/>
      <c r="AG898" s="92"/>
      <c r="AH898" s="92"/>
      <c r="AI898" s="92"/>
      <c r="AJ898" s="92"/>
      <c r="AK898" s="92"/>
      <c r="AL898" s="92"/>
      <c r="AM898" s="92"/>
      <c r="AN898" s="92"/>
      <c r="AO898" s="92"/>
      <c r="AP898" s="92"/>
      <c r="AQ898" s="92"/>
      <c r="AR898" s="92"/>
      <c r="AS898" s="92"/>
      <c r="AT898" s="92"/>
      <c r="AU898" s="92"/>
      <c r="AV898" s="92"/>
      <c r="AW898" s="92"/>
      <c r="AX898" s="92"/>
      <c r="AY898" s="92"/>
      <c r="AZ898" s="92"/>
      <c r="BA898" s="92"/>
      <c r="BB898" s="92"/>
      <c r="BC898" s="92"/>
      <c r="BD898" s="92"/>
      <c r="BE898" s="92"/>
      <c r="BF898" s="92"/>
      <c r="BG898" s="92"/>
      <c r="BH898" s="92"/>
      <c r="BI898" s="92"/>
    </row>
    <row r="899" ht="9.75" customHeight="1">
      <c r="A899" s="92"/>
      <c r="B899" s="92"/>
      <c r="C899" s="92"/>
      <c r="D899" s="92"/>
      <c r="E899" s="92"/>
      <c r="F899" s="92"/>
      <c r="G899" s="92"/>
      <c r="H899" s="92"/>
      <c r="I899" s="92"/>
      <c r="J899" s="92"/>
      <c r="K899" s="92"/>
      <c r="L899" s="92"/>
      <c r="M899" s="92"/>
      <c r="N899" s="92"/>
      <c r="O899" s="92"/>
      <c r="P899" s="92"/>
      <c r="Q899" s="92"/>
      <c r="R899" s="92"/>
      <c r="S899" s="92"/>
      <c r="T899" s="92"/>
      <c r="U899" s="92"/>
      <c r="V899" s="92"/>
      <c r="W899" s="92"/>
      <c r="X899" s="92"/>
      <c r="Y899" s="92"/>
      <c r="Z899" s="92"/>
      <c r="AA899" s="92"/>
      <c r="AB899" s="92"/>
      <c r="AC899" s="92"/>
      <c r="AD899" s="92"/>
      <c r="AE899" s="92"/>
      <c r="AF899" s="92"/>
      <c r="AG899" s="92"/>
      <c r="AH899" s="92"/>
      <c r="AI899" s="92"/>
      <c r="AJ899" s="92"/>
      <c r="AK899" s="92"/>
      <c r="AL899" s="92"/>
      <c r="AM899" s="92"/>
      <c r="AN899" s="92"/>
      <c r="AO899" s="92"/>
      <c r="AP899" s="92"/>
      <c r="AQ899" s="92"/>
      <c r="AR899" s="92"/>
      <c r="AS899" s="92"/>
      <c r="AT899" s="92"/>
      <c r="AU899" s="92"/>
      <c r="AV899" s="92"/>
      <c r="AW899" s="92"/>
      <c r="AX899" s="92"/>
      <c r="AY899" s="92"/>
      <c r="AZ899" s="92"/>
      <c r="BA899" s="92"/>
      <c r="BB899" s="92"/>
      <c r="BC899" s="92"/>
      <c r="BD899" s="92"/>
      <c r="BE899" s="92"/>
      <c r="BF899" s="92"/>
      <c r="BG899" s="92"/>
      <c r="BH899" s="92"/>
      <c r="BI899" s="92"/>
    </row>
    <row r="900" ht="9.75" customHeight="1">
      <c r="A900" s="92"/>
      <c r="B900" s="92"/>
      <c r="C900" s="92"/>
      <c r="D900" s="92"/>
      <c r="E900" s="92"/>
      <c r="F900" s="92"/>
      <c r="G900" s="92"/>
      <c r="H900" s="92"/>
      <c r="I900" s="92"/>
      <c r="J900" s="92"/>
      <c r="K900" s="92"/>
      <c r="L900" s="92"/>
      <c r="M900" s="92"/>
      <c r="N900" s="92"/>
      <c r="O900" s="92"/>
      <c r="P900" s="92"/>
      <c r="Q900" s="92"/>
      <c r="R900" s="92"/>
      <c r="S900" s="92"/>
      <c r="T900" s="92"/>
      <c r="U900" s="92"/>
      <c r="V900" s="92"/>
      <c r="W900" s="92"/>
      <c r="X900" s="92"/>
      <c r="Y900" s="92"/>
      <c r="Z900" s="92"/>
      <c r="AA900" s="92"/>
      <c r="AB900" s="92"/>
      <c r="AC900" s="92"/>
      <c r="AD900" s="92"/>
      <c r="AE900" s="92"/>
      <c r="AF900" s="92"/>
      <c r="AG900" s="92"/>
      <c r="AH900" s="92"/>
      <c r="AI900" s="92"/>
      <c r="AJ900" s="92"/>
      <c r="AK900" s="92"/>
      <c r="AL900" s="92"/>
      <c r="AM900" s="92"/>
      <c r="AN900" s="92"/>
      <c r="AO900" s="92"/>
      <c r="AP900" s="92"/>
      <c r="AQ900" s="92"/>
      <c r="AR900" s="92"/>
      <c r="AS900" s="92"/>
      <c r="AT900" s="92"/>
      <c r="AU900" s="92"/>
      <c r="AV900" s="92"/>
      <c r="AW900" s="92"/>
      <c r="AX900" s="92"/>
      <c r="AY900" s="92"/>
      <c r="AZ900" s="92"/>
      <c r="BA900" s="92"/>
      <c r="BB900" s="92"/>
      <c r="BC900" s="92"/>
      <c r="BD900" s="92"/>
      <c r="BE900" s="92"/>
      <c r="BF900" s="92"/>
      <c r="BG900" s="92"/>
      <c r="BH900" s="92"/>
      <c r="BI900" s="92"/>
    </row>
    <row r="901" ht="9.75" customHeight="1">
      <c r="A901" s="92"/>
      <c r="B901" s="92"/>
      <c r="C901" s="92"/>
      <c r="D901" s="92"/>
      <c r="E901" s="92"/>
      <c r="F901" s="92"/>
      <c r="G901" s="92"/>
      <c r="H901" s="92"/>
      <c r="I901" s="92"/>
      <c r="J901" s="92"/>
      <c r="K901" s="92"/>
      <c r="L901" s="92"/>
      <c r="M901" s="92"/>
      <c r="N901" s="92"/>
      <c r="O901" s="92"/>
      <c r="P901" s="92"/>
      <c r="Q901" s="92"/>
      <c r="R901" s="92"/>
      <c r="S901" s="92"/>
      <c r="T901" s="92"/>
      <c r="U901" s="92"/>
      <c r="V901" s="92"/>
      <c r="W901" s="92"/>
      <c r="X901" s="92"/>
      <c r="Y901" s="92"/>
      <c r="Z901" s="92"/>
      <c r="AA901" s="92"/>
      <c r="AB901" s="92"/>
      <c r="AC901" s="92"/>
      <c r="AD901" s="92"/>
      <c r="AE901" s="92"/>
      <c r="AF901" s="92"/>
      <c r="AG901" s="92"/>
      <c r="AH901" s="92"/>
      <c r="AI901" s="92"/>
      <c r="AJ901" s="92"/>
      <c r="AK901" s="92"/>
      <c r="AL901" s="92"/>
      <c r="AM901" s="92"/>
      <c r="AN901" s="92"/>
      <c r="AO901" s="92"/>
      <c r="AP901" s="92"/>
      <c r="AQ901" s="92"/>
      <c r="AR901" s="92"/>
      <c r="AS901" s="92"/>
      <c r="AT901" s="92"/>
      <c r="AU901" s="92"/>
      <c r="AV901" s="92"/>
      <c r="AW901" s="92"/>
      <c r="AX901" s="92"/>
      <c r="AY901" s="92"/>
      <c r="AZ901" s="92"/>
      <c r="BA901" s="92"/>
      <c r="BB901" s="92"/>
      <c r="BC901" s="92"/>
      <c r="BD901" s="92"/>
      <c r="BE901" s="92"/>
      <c r="BF901" s="92"/>
      <c r="BG901" s="92"/>
      <c r="BH901" s="92"/>
      <c r="BI901" s="92"/>
    </row>
    <row r="902" ht="9.75" customHeight="1">
      <c r="A902" s="92"/>
      <c r="B902" s="92"/>
      <c r="C902" s="92"/>
      <c r="D902" s="92"/>
      <c r="E902" s="92"/>
      <c r="F902" s="92"/>
      <c r="G902" s="92"/>
      <c r="H902" s="92"/>
      <c r="I902" s="92"/>
      <c r="J902" s="92"/>
      <c r="K902" s="92"/>
      <c r="L902" s="92"/>
      <c r="M902" s="92"/>
      <c r="N902" s="92"/>
      <c r="O902" s="92"/>
      <c r="P902" s="92"/>
      <c r="Q902" s="92"/>
      <c r="R902" s="92"/>
      <c r="S902" s="92"/>
      <c r="T902" s="92"/>
      <c r="U902" s="92"/>
      <c r="V902" s="92"/>
      <c r="W902" s="92"/>
      <c r="X902" s="92"/>
      <c r="Y902" s="92"/>
      <c r="Z902" s="92"/>
      <c r="AA902" s="92"/>
      <c r="AB902" s="92"/>
      <c r="AC902" s="92"/>
      <c r="AD902" s="92"/>
      <c r="AE902" s="92"/>
      <c r="AF902" s="92"/>
      <c r="AG902" s="92"/>
      <c r="AH902" s="92"/>
      <c r="AI902" s="92"/>
      <c r="AJ902" s="92"/>
      <c r="AK902" s="92"/>
      <c r="AL902" s="92"/>
      <c r="AM902" s="92"/>
      <c r="AN902" s="92"/>
      <c r="AO902" s="92"/>
      <c r="AP902" s="92"/>
      <c r="AQ902" s="92"/>
      <c r="AR902" s="92"/>
      <c r="AS902" s="92"/>
      <c r="AT902" s="92"/>
      <c r="AU902" s="92"/>
      <c r="AV902" s="92"/>
      <c r="AW902" s="92"/>
      <c r="AX902" s="92"/>
      <c r="AY902" s="92"/>
      <c r="AZ902" s="92"/>
      <c r="BA902" s="92"/>
      <c r="BB902" s="92"/>
      <c r="BC902" s="92"/>
      <c r="BD902" s="92"/>
      <c r="BE902" s="92"/>
      <c r="BF902" s="92"/>
      <c r="BG902" s="92"/>
      <c r="BH902" s="92"/>
      <c r="BI902" s="92"/>
    </row>
    <row r="903" ht="9.75" customHeight="1">
      <c r="A903" s="92"/>
      <c r="B903" s="92"/>
      <c r="C903" s="92"/>
      <c r="D903" s="92"/>
      <c r="E903" s="92"/>
      <c r="F903" s="92"/>
      <c r="G903" s="92"/>
      <c r="H903" s="92"/>
      <c r="I903" s="92"/>
      <c r="J903" s="92"/>
      <c r="K903" s="92"/>
      <c r="L903" s="92"/>
      <c r="M903" s="92"/>
      <c r="N903" s="92"/>
      <c r="O903" s="92"/>
      <c r="P903" s="92"/>
      <c r="Q903" s="92"/>
      <c r="R903" s="92"/>
      <c r="S903" s="92"/>
      <c r="T903" s="92"/>
      <c r="U903" s="92"/>
      <c r="V903" s="92"/>
      <c r="W903" s="92"/>
      <c r="X903" s="92"/>
      <c r="Y903" s="92"/>
      <c r="Z903" s="92"/>
      <c r="AA903" s="92"/>
      <c r="AB903" s="92"/>
      <c r="AC903" s="92"/>
      <c r="AD903" s="92"/>
      <c r="AE903" s="92"/>
      <c r="AF903" s="92"/>
      <c r="AG903" s="92"/>
      <c r="AH903" s="92"/>
      <c r="AI903" s="92"/>
      <c r="AJ903" s="92"/>
      <c r="AK903" s="92"/>
      <c r="AL903" s="92"/>
      <c r="AM903" s="92"/>
      <c r="AN903" s="92"/>
      <c r="AO903" s="92"/>
      <c r="AP903" s="92"/>
      <c r="AQ903" s="92"/>
      <c r="AR903" s="92"/>
      <c r="AS903" s="92"/>
      <c r="AT903" s="92"/>
      <c r="AU903" s="92"/>
      <c r="AV903" s="92"/>
      <c r="AW903" s="92"/>
      <c r="AX903" s="92"/>
      <c r="AY903" s="92"/>
      <c r="AZ903" s="92"/>
      <c r="BA903" s="92"/>
      <c r="BB903" s="92"/>
      <c r="BC903" s="92"/>
      <c r="BD903" s="92"/>
      <c r="BE903" s="92"/>
      <c r="BF903" s="92"/>
      <c r="BG903" s="92"/>
      <c r="BH903" s="92"/>
      <c r="BI903" s="92"/>
    </row>
    <row r="904" ht="9.75" customHeight="1">
      <c r="A904" s="92"/>
      <c r="B904" s="92"/>
      <c r="C904" s="92"/>
      <c r="D904" s="92"/>
      <c r="E904" s="92"/>
      <c r="F904" s="92"/>
      <c r="G904" s="92"/>
      <c r="H904" s="92"/>
      <c r="I904" s="92"/>
      <c r="J904" s="92"/>
      <c r="K904" s="92"/>
      <c r="L904" s="92"/>
      <c r="M904" s="92"/>
      <c r="N904" s="92"/>
      <c r="O904" s="92"/>
      <c r="P904" s="92"/>
      <c r="Q904" s="92"/>
      <c r="R904" s="92"/>
      <c r="S904" s="92"/>
      <c r="T904" s="92"/>
      <c r="U904" s="92"/>
      <c r="V904" s="92"/>
      <c r="W904" s="92"/>
      <c r="X904" s="92"/>
      <c r="Y904" s="92"/>
      <c r="Z904" s="92"/>
      <c r="AA904" s="92"/>
      <c r="AB904" s="92"/>
      <c r="AC904" s="92"/>
      <c r="AD904" s="92"/>
      <c r="AE904" s="92"/>
      <c r="AF904" s="92"/>
      <c r="AG904" s="92"/>
      <c r="AH904" s="92"/>
      <c r="AI904" s="92"/>
      <c r="AJ904" s="92"/>
      <c r="AK904" s="92"/>
      <c r="AL904" s="92"/>
      <c r="AM904" s="92"/>
      <c r="AN904" s="92"/>
      <c r="AO904" s="92"/>
      <c r="AP904" s="92"/>
      <c r="AQ904" s="92"/>
      <c r="AR904" s="92"/>
      <c r="AS904" s="92"/>
      <c r="AT904" s="92"/>
      <c r="AU904" s="92"/>
      <c r="AV904" s="92"/>
      <c r="AW904" s="92"/>
      <c r="AX904" s="92"/>
      <c r="AY904" s="92"/>
      <c r="AZ904" s="92"/>
      <c r="BA904" s="92"/>
      <c r="BB904" s="92"/>
      <c r="BC904" s="92"/>
      <c r="BD904" s="92"/>
      <c r="BE904" s="92"/>
      <c r="BF904" s="92"/>
      <c r="BG904" s="92"/>
      <c r="BH904" s="92"/>
      <c r="BI904" s="92"/>
    </row>
    <row r="905" ht="9.75" customHeight="1">
      <c r="A905" s="92"/>
      <c r="B905" s="92"/>
      <c r="C905" s="92"/>
      <c r="D905" s="92"/>
      <c r="E905" s="92"/>
      <c r="F905" s="92"/>
      <c r="G905" s="92"/>
      <c r="H905" s="92"/>
      <c r="I905" s="92"/>
      <c r="J905" s="92"/>
      <c r="K905" s="92"/>
      <c r="L905" s="92"/>
      <c r="M905" s="92"/>
      <c r="N905" s="92"/>
      <c r="O905" s="92"/>
      <c r="P905" s="92"/>
      <c r="Q905" s="92"/>
      <c r="R905" s="92"/>
      <c r="S905" s="92"/>
      <c r="T905" s="92"/>
      <c r="U905" s="92"/>
      <c r="V905" s="92"/>
      <c r="W905" s="92"/>
      <c r="X905" s="92"/>
      <c r="Y905" s="92"/>
      <c r="Z905" s="92"/>
      <c r="AA905" s="92"/>
      <c r="AB905" s="92"/>
      <c r="AC905" s="92"/>
      <c r="AD905" s="92"/>
      <c r="AE905" s="92"/>
      <c r="AF905" s="92"/>
      <c r="AG905" s="92"/>
      <c r="AH905" s="92"/>
      <c r="AI905" s="92"/>
      <c r="AJ905" s="92"/>
      <c r="AK905" s="92"/>
      <c r="AL905" s="92"/>
      <c r="AM905" s="92"/>
      <c r="AN905" s="92"/>
      <c r="AO905" s="92"/>
      <c r="AP905" s="92"/>
      <c r="AQ905" s="92"/>
      <c r="AR905" s="92"/>
      <c r="AS905" s="92"/>
      <c r="AT905" s="92"/>
      <c r="AU905" s="92"/>
      <c r="AV905" s="92"/>
      <c r="AW905" s="92"/>
      <c r="AX905" s="92"/>
      <c r="AY905" s="92"/>
      <c r="AZ905" s="92"/>
      <c r="BA905" s="92"/>
      <c r="BB905" s="92"/>
      <c r="BC905" s="92"/>
      <c r="BD905" s="92"/>
      <c r="BE905" s="92"/>
      <c r="BF905" s="92"/>
      <c r="BG905" s="92"/>
      <c r="BH905" s="92"/>
      <c r="BI905" s="92"/>
    </row>
    <row r="906" ht="9.75" customHeight="1">
      <c r="A906" s="92"/>
      <c r="B906" s="92"/>
      <c r="C906" s="92"/>
      <c r="D906" s="92"/>
      <c r="E906" s="92"/>
      <c r="F906" s="92"/>
      <c r="G906" s="92"/>
      <c r="H906" s="92"/>
      <c r="I906" s="92"/>
      <c r="J906" s="92"/>
      <c r="K906" s="92"/>
      <c r="L906" s="92"/>
      <c r="M906" s="92"/>
      <c r="N906" s="92"/>
      <c r="O906" s="92"/>
      <c r="P906" s="92"/>
      <c r="Q906" s="92"/>
      <c r="R906" s="92"/>
      <c r="S906" s="92"/>
      <c r="T906" s="92"/>
      <c r="U906" s="92"/>
      <c r="V906" s="92"/>
      <c r="W906" s="92"/>
      <c r="X906" s="92"/>
      <c r="Y906" s="92"/>
      <c r="Z906" s="92"/>
      <c r="AA906" s="92"/>
      <c r="AB906" s="92"/>
      <c r="AC906" s="92"/>
      <c r="AD906" s="92"/>
      <c r="AE906" s="92"/>
      <c r="AF906" s="92"/>
      <c r="AG906" s="92"/>
      <c r="AH906" s="92"/>
      <c r="AI906" s="92"/>
      <c r="AJ906" s="92"/>
      <c r="AK906" s="92"/>
      <c r="AL906" s="92"/>
      <c r="AM906" s="92"/>
      <c r="AN906" s="92"/>
      <c r="AO906" s="92"/>
      <c r="AP906" s="92"/>
      <c r="AQ906" s="92"/>
      <c r="AR906" s="92"/>
      <c r="AS906" s="92"/>
      <c r="AT906" s="92"/>
      <c r="AU906" s="92"/>
      <c r="AV906" s="92"/>
      <c r="AW906" s="92"/>
      <c r="AX906" s="92"/>
      <c r="AY906" s="92"/>
      <c r="AZ906" s="92"/>
      <c r="BA906" s="92"/>
      <c r="BB906" s="92"/>
      <c r="BC906" s="92"/>
      <c r="BD906" s="92"/>
      <c r="BE906" s="92"/>
      <c r="BF906" s="92"/>
      <c r="BG906" s="92"/>
      <c r="BH906" s="92"/>
      <c r="BI906" s="92"/>
    </row>
    <row r="907" ht="9.75" customHeight="1">
      <c r="A907" s="92"/>
      <c r="B907" s="92"/>
      <c r="C907" s="92"/>
      <c r="D907" s="92"/>
      <c r="E907" s="92"/>
      <c r="F907" s="92"/>
      <c r="G907" s="92"/>
      <c r="H907" s="92"/>
      <c r="I907" s="92"/>
      <c r="J907" s="92"/>
      <c r="K907" s="92"/>
      <c r="L907" s="92"/>
      <c r="M907" s="92"/>
      <c r="N907" s="92"/>
      <c r="O907" s="92"/>
      <c r="P907" s="92"/>
      <c r="Q907" s="92"/>
      <c r="R907" s="92"/>
      <c r="S907" s="92"/>
      <c r="T907" s="92"/>
      <c r="U907" s="92"/>
      <c r="V907" s="92"/>
      <c r="W907" s="92"/>
      <c r="X907" s="92"/>
      <c r="Y907" s="92"/>
      <c r="Z907" s="92"/>
      <c r="AA907" s="92"/>
      <c r="AB907" s="92"/>
      <c r="AC907" s="92"/>
      <c r="AD907" s="92"/>
      <c r="AE907" s="92"/>
      <c r="AF907" s="92"/>
      <c r="AG907" s="92"/>
      <c r="AH907" s="92"/>
      <c r="AI907" s="92"/>
      <c r="AJ907" s="92"/>
      <c r="AK907" s="92"/>
      <c r="AL907" s="92"/>
      <c r="AM907" s="92"/>
      <c r="AN907" s="92"/>
      <c r="AO907" s="92"/>
      <c r="AP907" s="92"/>
      <c r="AQ907" s="92"/>
      <c r="AR907" s="92"/>
      <c r="AS907" s="92"/>
      <c r="AT907" s="92"/>
      <c r="AU907" s="92"/>
      <c r="AV907" s="92"/>
      <c r="AW907" s="92"/>
      <c r="AX907" s="92"/>
      <c r="AY907" s="92"/>
      <c r="AZ907" s="92"/>
      <c r="BA907" s="92"/>
      <c r="BB907" s="92"/>
      <c r="BC907" s="92"/>
      <c r="BD907" s="92"/>
      <c r="BE907" s="92"/>
      <c r="BF907" s="92"/>
      <c r="BG907" s="92"/>
      <c r="BH907" s="92"/>
      <c r="BI907" s="92"/>
    </row>
    <row r="908" ht="9.75" customHeight="1">
      <c r="A908" s="92"/>
      <c r="B908" s="92"/>
      <c r="C908" s="92"/>
      <c r="D908" s="92"/>
      <c r="E908" s="92"/>
      <c r="F908" s="92"/>
      <c r="G908" s="92"/>
      <c r="H908" s="92"/>
      <c r="I908" s="92"/>
      <c r="J908" s="92"/>
      <c r="K908" s="92"/>
      <c r="L908" s="92"/>
      <c r="M908" s="92"/>
      <c r="N908" s="92"/>
      <c r="O908" s="92"/>
      <c r="P908" s="92"/>
      <c r="Q908" s="92"/>
      <c r="R908" s="92"/>
      <c r="S908" s="92"/>
      <c r="T908" s="92"/>
      <c r="U908" s="92"/>
      <c r="V908" s="92"/>
      <c r="W908" s="92"/>
      <c r="X908" s="92"/>
      <c r="Y908" s="92"/>
      <c r="Z908" s="92"/>
      <c r="AA908" s="92"/>
      <c r="AB908" s="92"/>
      <c r="AC908" s="92"/>
      <c r="AD908" s="92"/>
      <c r="AE908" s="92"/>
      <c r="AF908" s="92"/>
      <c r="AG908" s="92"/>
      <c r="AH908" s="92"/>
      <c r="AI908" s="92"/>
      <c r="AJ908" s="92"/>
      <c r="AK908" s="92"/>
      <c r="AL908" s="92"/>
      <c r="AM908" s="92"/>
      <c r="AN908" s="92"/>
      <c r="AO908" s="92"/>
      <c r="AP908" s="92"/>
      <c r="AQ908" s="92"/>
      <c r="AR908" s="92"/>
      <c r="AS908" s="92"/>
      <c r="AT908" s="92"/>
      <c r="AU908" s="92"/>
      <c r="AV908" s="92"/>
      <c r="AW908" s="92"/>
      <c r="AX908" s="92"/>
      <c r="AY908" s="92"/>
      <c r="AZ908" s="92"/>
      <c r="BA908" s="92"/>
      <c r="BB908" s="92"/>
      <c r="BC908" s="92"/>
      <c r="BD908" s="92"/>
      <c r="BE908" s="92"/>
      <c r="BF908" s="92"/>
      <c r="BG908" s="92"/>
      <c r="BH908" s="92"/>
      <c r="BI908" s="92"/>
    </row>
    <row r="909" ht="9.75" customHeight="1">
      <c r="A909" s="92"/>
      <c r="B909" s="92"/>
      <c r="C909" s="92"/>
      <c r="D909" s="92"/>
      <c r="E909" s="92"/>
      <c r="F909" s="92"/>
      <c r="G909" s="92"/>
      <c r="H909" s="92"/>
      <c r="I909" s="92"/>
      <c r="J909" s="92"/>
      <c r="K909" s="92"/>
      <c r="L909" s="92"/>
      <c r="M909" s="92"/>
      <c r="N909" s="92"/>
      <c r="O909" s="92"/>
      <c r="P909" s="92"/>
      <c r="Q909" s="92"/>
      <c r="R909" s="92"/>
      <c r="S909" s="92"/>
      <c r="T909" s="92"/>
      <c r="U909" s="92"/>
      <c r="V909" s="92"/>
      <c r="W909" s="92"/>
      <c r="X909" s="92"/>
      <c r="Y909" s="92"/>
      <c r="Z909" s="92"/>
      <c r="AA909" s="92"/>
      <c r="AB909" s="92"/>
      <c r="AC909" s="92"/>
      <c r="AD909" s="92"/>
      <c r="AE909" s="92"/>
      <c r="AF909" s="92"/>
      <c r="AG909" s="92"/>
      <c r="AH909" s="92"/>
      <c r="AI909" s="92"/>
      <c r="AJ909" s="92"/>
      <c r="AK909" s="92"/>
      <c r="AL909" s="92"/>
      <c r="AM909" s="92"/>
      <c r="AN909" s="92"/>
      <c r="AO909" s="92"/>
      <c r="AP909" s="92"/>
      <c r="AQ909" s="92"/>
      <c r="AR909" s="92"/>
      <c r="AS909" s="92"/>
      <c r="AT909" s="92"/>
      <c r="AU909" s="92"/>
      <c r="AV909" s="92"/>
      <c r="AW909" s="92"/>
      <c r="AX909" s="92"/>
      <c r="AY909" s="92"/>
      <c r="AZ909" s="92"/>
      <c r="BA909" s="92"/>
      <c r="BB909" s="92"/>
      <c r="BC909" s="92"/>
      <c r="BD909" s="92"/>
      <c r="BE909" s="92"/>
      <c r="BF909" s="92"/>
      <c r="BG909" s="92"/>
      <c r="BH909" s="92"/>
      <c r="BI909" s="92"/>
    </row>
    <row r="910" ht="9.75" customHeight="1">
      <c r="A910" s="92"/>
      <c r="B910" s="92"/>
      <c r="C910" s="92"/>
      <c r="D910" s="92"/>
      <c r="E910" s="92"/>
      <c r="F910" s="92"/>
      <c r="G910" s="92"/>
      <c r="H910" s="92"/>
      <c r="I910" s="92"/>
      <c r="J910" s="92"/>
      <c r="K910" s="92"/>
      <c r="L910" s="92"/>
      <c r="M910" s="92"/>
      <c r="N910" s="92"/>
      <c r="O910" s="92"/>
      <c r="P910" s="92"/>
      <c r="Q910" s="92"/>
      <c r="R910" s="92"/>
      <c r="S910" s="92"/>
      <c r="T910" s="92"/>
      <c r="U910" s="92"/>
      <c r="V910" s="92"/>
      <c r="W910" s="92"/>
      <c r="X910" s="92"/>
      <c r="Y910" s="92"/>
      <c r="Z910" s="92"/>
      <c r="AA910" s="92"/>
      <c r="AB910" s="92"/>
      <c r="AC910" s="92"/>
      <c r="AD910" s="92"/>
      <c r="AE910" s="92"/>
      <c r="AF910" s="92"/>
      <c r="AG910" s="92"/>
      <c r="AH910" s="92"/>
      <c r="AI910" s="92"/>
      <c r="AJ910" s="92"/>
      <c r="AK910" s="92"/>
      <c r="AL910" s="92"/>
      <c r="AM910" s="92"/>
      <c r="AN910" s="92"/>
      <c r="AO910" s="92"/>
      <c r="AP910" s="92"/>
      <c r="AQ910" s="92"/>
      <c r="AR910" s="92"/>
      <c r="AS910" s="92"/>
      <c r="AT910" s="92"/>
      <c r="AU910" s="92"/>
      <c r="AV910" s="92"/>
      <c r="AW910" s="92"/>
      <c r="AX910" s="92"/>
      <c r="AY910" s="92"/>
      <c r="AZ910" s="92"/>
      <c r="BA910" s="92"/>
      <c r="BB910" s="92"/>
      <c r="BC910" s="92"/>
      <c r="BD910" s="92"/>
      <c r="BE910" s="92"/>
      <c r="BF910" s="92"/>
      <c r="BG910" s="92"/>
      <c r="BH910" s="92"/>
      <c r="BI910" s="92"/>
    </row>
    <row r="911" ht="9.75" customHeight="1">
      <c r="A911" s="92"/>
      <c r="B911" s="92"/>
      <c r="C911" s="92"/>
      <c r="D911" s="92"/>
      <c r="E911" s="92"/>
      <c r="F911" s="92"/>
      <c r="G911" s="92"/>
      <c r="H911" s="92"/>
      <c r="I911" s="92"/>
      <c r="J911" s="92"/>
      <c r="K911" s="92"/>
      <c r="L911" s="92"/>
      <c r="M911" s="92"/>
      <c r="N911" s="92"/>
      <c r="O911" s="92"/>
      <c r="P911" s="92"/>
      <c r="Q911" s="92"/>
      <c r="R911" s="92"/>
      <c r="S911" s="92"/>
      <c r="T911" s="92"/>
      <c r="U911" s="92"/>
      <c r="V911" s="92"/>
      <c r="W911" s="92"/>
      <c r="X911" s="92"/>
      <c r="Y911" s="92"/>
      <c r="Z911" s="92"/>
      <c r="AA911" s="92"/>
      <c r="AB911" s="92"/>
      <c r="AC911" s="92"/>
      <c r="AD911" s="92"/>
      <c r="AE911" s="92"/>
      <c r="AF911" s="92"/>
      <c r="AG911" s="92"/>
      <c r="AH911" s="92"/>
      <c r="AI911" s="92"/>
      <c r="AJ911" s="92"/>
      <c r="AK911" s="92"/>
      <c r="AL911" s="92"/>
      <c r="AM911" s="92"/>
      <c r="AN911" s="92"/>
      <c r="AO911" s="92"/>
      <c r="AP911" s="92"/>
      <c r="AQ911" s="92"/>
      <c r="AR911" s="92"/>
      <c r="AS911" s="92"/>
      <c r="AT911" s="92"/>
      <c r="AU911" s="92"/>
      <c r="AV911" s="92"/>
      <c r="AW911" s="92"/>
      <c r="AX911" s="92"/>
      <c r="AY911" s="92"/>
      <c r="AZ911" s="92"/>
      <c r="BA911" s="92"/>
      <c r="BB911" s="92"/>
      <c r="BC911" s="92"/>
      <c r="BD911" s="92"/>
      <c r="BE911" s="92"/>
      <c r="BF911" s="92"/>
      <c r="BG911" s="92"/>
      <c r="BH911" s="92"/>
      <c r="BI911" s="92"/>
    </row>
    <row r="912" ht="9.75" customHeight="1">
      <c r="A912" s="92"/>
      <c r="B912" s="92"/>
      <c r="C912" s="92"/>
      <c r="D912" s="92"/>
      <c r="E912" s="92"/>
      <c r="F912" s="92"/>
      <c r="G912" s="92"/>
      <c r="H912" s="92"/>
      <c r="I912" s="92"/>
      <c r="J912" s="92"/>
      <c r="K912" s="92"/>
      <c r="L912" s="92"/>
      <c r="M912" s="92"/>
      <c r="N912" s="92"/>
      <c r="O912" s="92"/>
      <c r="P912" s="92"/>
      <c r="Q912" s="92"/>
      <c r="R912" s="92"/>
      <c r="S912" s="92"/>
      <c r="T912" s="92"/>
      <c r="U912" s="92"/>
      <c r="V912" s="92"/>
      <c r="W912" s="92"/>
      <c r="X912" s="92"/>
      <c r="Y912" s="92"/>
      <c r="Z912" s="92"/>
      <c r="AA912" s="92"/>
      <c r="AB912" s="92"/>
      <c r="AC912" s="92"/>
      <c r="AD912" s="92"/>
      <c r="AE912" s="92"/>
      <c r="AF912" s="92"/>
      <c r="AG912" s="92"/>
      <c r="AH912" s="92"/>
      <c r="AI912" s="92"/>
      <c r="AJ912" s="92"/>
      <c r="AK912" s="92"/>
      <c r="AL912" s="92"/>
      <c r="AM912" s="92"/>
      <c r="AN912" s="92"/>
      <c r="AO912" s="92"/>
      <c r="AP912" s="92"/>
      <c r="AQ912" s="92"/>
      <c r="AR912" s="92"/>
      <c r="AS912" s="92"/>
      <c r="AT912" s="92"/>
      <c r="AU912" s="92"/>
      <c r="AV912" s="92"/>
      <c r="AW912" s="92"/>
      <c r="AX912" s="92"/>
      <c r="AY912" s="92"/>
      <c r="AZ912" s="92"/>
      <c r="BA912" s="92"/>
      <c r="BB912" s="92"/>
      <c r="BC912" s="92"/>
      <c r="BD912" s="92"/>
      <c r="BE912" s="92"/>
      <c r="BF912" s="92"/>
      <c r="BG912" s="92"/>
      <c r="BH912" s="92"/>
      <c r="BI912" s="92"/>
    </row>
    <row r="913" ht="9.75" customHeight="1">
      <c r="A913" s="92"/>
      <c r="B913" s="92"/>
      <c r="C913" s="92"/>
      <c r="D913" s="92"/>
      <c r="E913" s="92"/>
      <c r="F913" s="92"/>
      <c r="G913" s="92"/>
      <c r="H913" s="92"/>
      <c r="I913" s="92"/>
      <c r="J913" s="92"/>
      <c r="K913" s="92"/>
      <c r="L913" s="92"/>
      <c r="M913" s="92"/>
      <c r="N913" s="92"/>
      <c r="O913" s="92"/>
      <c r="P913" s="92"/>
      <c r="Q913" s="92"/>
      <c r="R913" s="92"/>
      <c r="S913" s="92"/>
      <c r="T913" s="92"/>
      <c r="U913" s="92"/>
      <c r="V913" s="92"/>
      <c r="W913" s="92"/>
      <c r="X913" s="92"/>
      <c r="Y913" s="92"/>
      <c r="Z913" s="92"/>
      <c r="AA913" s="92"/>
      <c r="AB913" s="92"/>
      <c r="AC913" s="92"/>
      <c r="AD913" s="92"/>
      <c r="AE913" s="92"/>
      <c r="AF913" s="92"/>
      <c r="AG913" s="92"/>
      <c r="AH913" s="92"/>
      <c r="AI913" s="92"/>
      <c r="AJ913" s="92"/>
      <c r="AK913" s="92"/>
      <c r="AL913" s="92"/>
      <c r="AM913" s="92"/>
      <c r="AN913" s="92"/>
      <c r="AO913" s="92"/>
      <c r="AP913" s="92"/>
      <c r="AQ913" s="92"/>
      <c r="AR913" s="92"/>
      <c r="AS913" s="92"/>
      <c r="AT913" s="92"/>
      <c r="AU913" s="92"/>
      <c r="AV913" s="92"/>
      <c r="AW913" s="92"/>
      <c r="AX913" s="92"/>
      <c r="AY913" s="92"/>
      <c r="AZ913" s="92"/>
      <c r="BA913" s="92"/>
      <c r="BB913" s="92"/>
      <c r="BC913" s="92"/>
      <c r="BD913" s="92"/>
      <c r="BE913" s="92"/>
      <c r="BF913" s="92"/>
      <c r="BG913" s="92"/>
      <c r="BH913" s="92"/>
      <c r="BI913" s="92"/>
    </row>
    <row r="914" ht="9.75" customHeight="1">
      <c r="A914" s="92"/>
      <c r="B914" s="92"/>
      <c r="C914" s="92"/>
      <c r="D914" s="92"/>
      <c r="E914" s="92"/>
      <c r="F914" s="92"/>
      <c r="G914" s="92"/>
      <c r="H914" s="92"/>
      <c r="I914" s="92"/>
      <c r="J914" s="92"/>
      <c r="K914" s="92"/>
      <c r="L914" s="92"/>
      <c r="M914" s="92"/>
      <c r="N914" s="92"/>
      <c r="O914" s="92"/>
      <c r="P914" s="92"/>
      <c r="Q914" s="92"/>
      <c r="R914" s="92"/>
      <c r="S914" s="92"/>
      <c r="T914" s="92"/>
      <c r="U914" s="92"/>
      <c r="V914" s="92"/>
      <c r="W914" s="92"/>
      <c r="X914" s="92"/>
      <c r="Y914" s="92"/>
      <c r="Z914" s="92"/>
      <c r="AA914" s="92"/>
      <c r="AB914" s="92"/>
      <c r="AC914" s="92"/>
      <c r="AD914" s="92"/>
      <c r="AE914" s="92"/>
      <c r="AF914" s="92"/>
      <c r="AG914" s="92"/>
      <c r="AH914" s="92"/>
      <c r="AI914" s="92"/>
      <c r="AJ914" s="92"/>
      <c r="AK914" s="92"/>
      <c r="AL914" s="92"/>
      <c r="AM914" s="92"/>
      <c r="AN914" s="92"/>
      <c r="AO914" s="92"/>
      <c r="AP914" s="92"/>
      <c r="AQ914" s="92"/>
      <c r="AR914" s="92"/>
      <c r="AS914" s="92"/>
      <c r="AT914" s="92"/>
      <c r="AU914" s="92"/>
      <c r="AV914" s="92"/>
      <c r="AW914" s="92"/>
      <c r="AX914" s="92"/>
      <c r="AY914" s="92"/>
      <c r="AZ914" s="92"/>
      <c r="BA914" s="92"/>
      <c r="BB914" s="92"/>
      <c r="BC914" s="92"/>
      <c r="BD914" s="92"/>
      <c r="BE914" s="92"/>
      <c r="BF914" s="92"/>
      <c r="BG914" s="92"/>
      <c r="BH914" s="92"/>
      <c r="BI914" s="92"/>
    </row>
    <row r="915" ht="9.75" customHeight="1">
      <c r="A915" s="92"/>
      <c r="B915" s="92"/>
      <c r="C915" s="92"/>
      <c r="D915" s="92"/>
      <c r="E915" s="92"/>
      <c r="F915" s="92"/>
      <c r="G915" s="92"/>
      <c r="H915" s="92"/>
      <c r="I915" s="92"/>
      <c r="J915" s="92"/>
      <c r="K915" s="92"/>
      <c r="L915" s="92"/>
      <c r="M915" s="92"/>
      <c r="N915" s="92"/>
      <c r="O915" s="92"/>
      <c r="P915" s="92"/>
      <c r="Q915" s="92"/>
      <c r="R915" s="92"/>
      <c r="S915" s="92"/>
      <c r="T915" s="92"/>
      <c r="U915" s="92"/>
      <c r="V915" s="92"/>
      <c r="W915" s="92"/>
      <c r="X915" s="92"/>
      <c r="Y915" s="92"/>
      <c r="Z915" s="92"/>
      <c r="AA915" s="92"/>
      <c r="AB915" s="92"/>
      <c r="AC915" s="92"/>
      <c r="AD915" s="92"/>
      <c r="AE915" s="92"/>
      <c r="AF915" s="92"/>
      <c r="AG915" s="92"/>
      <c r="AH915" s="92"/>
      <c r="AI915" s="92"/>
      <c r="AJ915" s="92"/>
      <c r="AK915" s="92"/>
      <c r="AL915" s="92"/>
      <c r="AM915" s="92"/>
      <c r="AN915" s="92"/>
      <c r="AO915" s="92"/>
      <c r="AP915" s="92"/>
      <c r="AQ915" s="92"/>
      <c r="AR915" s="92"/>
      <c r="AS915" s="92"/>
      <c r="AT915" s="92"/>
      <c r="AU915" s="92"/>
      <c r="AV915" s="92"/>
      <c r="AW915" s="92"/>
      <c r="AX915" s="92"/>
      <c r="AY915" s="92"/>
      <c r="AZ915" s="92"/>
      <c r="BA915" s="92"/>
      <c r="BB915" s="92"/>
      <c r="BC915" s="92"/>
      <c r="BD915" s="92"/>
      <c r="BE915" s="92"/>
      <c r="BF915" s="92"/>
      <c r="BG915" s="92"/>
      <c r="BH915" s="92"/>
      <c r="BI915" s="92"/>
    </row>
    <row r="916" ht="9.75" customHeight="1">
      <c r="A916" s="92"/>
      <c r="B916" s="92"/>
      <c r="C916" s="92"/>
      <c r="D916" s="92"/>
      <c r="E916" s="92"/>
      <c r="F916" s="92"/>
      <c r="G916" s="92"/>
      <c r="H916" s="92"/>
      <c r="I916" s="92"/>
      <c r="J916" s="92"/>
      <c r="K916" s="92"/>
      <c r="L916" s="92"/>
      <c r="M916" s="92"/>
      <c r="N916" s="92"/>
      <c r="O916" s="92"/>
      <c r="P916" s="92"/>
      <c r="Q916" s="92"/>
      <c r="R916" s="92"/>
      <c r="S916" s="92"/>
      <c r="T916" s="92"/>
      <c r="U916" s="92"/>
      <c r="V916" s="92"/>
      <c r="W916" s="92"/>
      <c r="X916" s="92"/>
      <c r="Y916" s="92"/>
      <c r="Z916" s="92"/>
      <c r="AA916" s="92"/>
      <c r="AB916" s="92"/>
      <c r="AC916" s="92"/>
      <c r="AD916" s="92"/>
      <c r="AE916" s="92"/>
      <c r="AF916" s="92"/>
      <c r="AG916" s="92"/>
      <c r="AH916" s="92"/>
      <c r="AI916" s="92"/>
      <c r="AJ916" s="92"/>
      <c r="AK916" s="92"/>
      <c r="AL916" s="92"/>
      <c r="AM916" s="92"/>
      <c r="AN916" s="92"/>
      <c r="AO916" s="92"/>
      <c r="AP916" s="92"/>
      <c r="AQ916" s="92"/>
      <c r="AR916" s="92"/>
      <c r="AS916" s="92"/>
      <c r="AT916" s="92"/>
      <c r="AU916" s="92"/>
      <c r="AV916" s="92"/>
      <c r="AW916" s="92"/>
      <c r="AX916" s="92"/>
      <c r="AY916" s="92"/>
      <c r="AZ916" s="92"/>
      <c r="BA916" s="92"/>
      <c r="BB916" s="92"/>
      <c r="BC916" s="92"/>
      <c r="BD916" s="92"/>
      <c r="BE916" s="92"/>
      <c r="BF916" s="92"/>
      <c r="BG916" s="92"/>
      <c r="BH916" s="92"/>
      <c r="BI916" s="92"/>
    </row>
    <row r="917" ht="9.75" customHeight="1">
      <c r="A917" s="92"/>
      <c r="B917" s="92"/>
      <c r="C917" s="92"/>
      <c r="D917" s="92"/>
      <c r="E917" s="92"/>
      <c r="F917" s="92"/>
      <c r="G917" s="92"/>
      <c r="H917" s="92"/>
      <c r="I917" s="92"/>
      <c r="J917" s="92"/>
      <c r="K917" s="92"/>
      <c r="L917" s="92"/>
      <c r="M917" s="92"/>
      <c r="N917" s="92"/>
      <c r="O917" s="92"/>
      <c r="P917" s="92"/>
      <c r="Q917" s="92"/>
      <c r="R917" s="92"/>
      <c r="S917" s="92"/>
      <c r="T917" s="92"/>
      <c r="U917" s="92"/>
      <c r="V917" s="92"/>
      <c r="W917" s="92"/>
      <c r="X917" s="92"/>
      <c r="Y917" s="92"/>
      <c r="Z917" s="92"/>
      <c r="AA917" s="92"/>
      <c r="AB917" s="92"/>
      <c r="AC917" s="92"/>
      <c r="AD917" s="92"/>
      <c r="AE917" s="92"/>
      <c r="AF917" s="92"/>
      <c r="AG917" s="92"/>
      <c r="AH917" s="92"/>
      <c r="AI917" s="92"/>
      <c r="AJ917" s="92"/>
      <c r="AK917" s="92"/>
      <c r="AL917" s="92"/>
      <c r="AM917" s="92"/>
      <c r="AN917" s="92"/>
      <c r="AO917" s="92"/>
      <c r="AP917" s="92"/>
      <c r="AQ917" s="92"/>
      <c r="AR917" s="92"/>
      <c r="AS917" s="92"/>
      <c r="AT917" s="92"/>
      <c r="AU917" s="92"/>
      <c r="AV917" s="92"/>
      <c r="AW917" s="92"/>
      <c r="AX917" s="92"/>
      <c r="AY917" s="92"/>
      <c r="AZ917" s="92"/>
      <c r="BA917" s="92"/>
      <c r="BB917" s="92"/>
      <c r="BC917" s="92"/>
      <c r="BD917" s="92"/>
      <c r="BE917" s="92"/>
      <c r="BF917" s="92"/>
      <c r="BG917" s="92"/>
      <c r="BH917" s="92"/>
      <c r="BI917" s="92"/>
    </row>
    <row r="918" ht="9.75" customHeight="1">
      <c r="A918" s="92"/>
      <c r="B918" s="92"/>
      <c r="C918" s="92"/>
      <c r="D918" s="92"/>
      <c r="E918" s="92"/>
      <c r="F918" s="92"/>
      <c r="G918" s="92"/>
      <c r="H918" s="92"/>
      <c r="I918" s="92"/>
      <c r="J918" s="92"/>
      <c r="K918" s="92"/>
      <c r="L918" s="92"/>
      <c r="M918" s="92"/>
      <c r="N918" s="92"/>
      <c r="O918" s="92"/>
      <c r="P918" s="92"/>
      <c r="Q918" s="92"/>
      <c r="R918" s="92"/>
      <c r="S918" s="92"/>
      <c r="T918" s="92"/>
      <c r="U918" s="92"/>
      <c r="V918" s="92"/>
      <c r="W918" s="92"/>
      <c r="X918" s="92"/>
      <c r="Y918" s="92"/>
      <c r="Z918" s="92"/>
      <c r="AA918" s="92"/>
      <c r="AB918" s="92"/>
      <c r="AC918" s="92"/>
      <c r="AD918" s="92"/>
      <c r="AE918" s="92"/>
      <c r="AF918" s="92"/>
      <c r="AG918" s="92"/>
      <c r="AH918" s="92"/>
      <c r="AI918" s="92"/>
      <c r="AJ918" s="92"/>
      <c r="AK918" s="92"/>
      <c r="AL918" s="92"/>
      <c r="AM918" s="92"/>
      <c r="AN918" s="92"/>
      <c r="AO918" s="92"/>
      <c r="AP918" s="92"/>
      <c r="AQ918" s="92"/>
      <c r="AR918" s="92"/>
      <c r="AS918" s="92"/>
      <c r="AT918" s="92"/>
      <c r="AU918" s="92"/>
      <c r="AV918" s="92"/>
      <c r="AW918" s="92"/>
      <c r="AX918" s="92"/>
      <c r="AY918" s="92"/>
      <c r="AZ918" s="92"/>
      <c r="BA918" s="92"/>
      <c r="BB918" s="92"/>
      <c r="BC918" s="92"/>
      <c r="BD918" s="92"/>
      <c r="BE918" s="92"/>
      <c r="BF918" s="92"/>
      <c r="BG918" s="92"/>
      <c r="BH918" s="92"/>
      <c r="BI918" s="92"/>
    </row>
    <row r="919" ht="9.75" customHeight="1">
      <c r="A919" s="92"/>
      <c r="B919" s="92"/>
      <c r="C919" s="92"/>
      <c r="D919" s="92"/>
      <c r="E919" s="92"/>
      <c r="F919" s="92"/>
      <c r="G919" s="92"/>
      <c r="H919" s="92"/>
      <c r="I919" s="92"/>
      <c r="J919" s="92"/>
      <c r="K919" s="92"/>
      <c r="L919" s="92"/>
      <c r="M919" s="92"/>
      <c r="N919" s="92"/>
      <c r="O919" s="92"/>
      <c r="P919" s="92"/>
      <c r="Q919" s="92"/>
      <c r="R919" s="92"/>
      <c r="S919" s="92"/>
      <c r="T919" s="92"/>
      <c r="U919" s="92"/>
      <c r="V919" s="92"/>
      <c r="W919" s="92"/>
      <c r="X919" s="92"/>
      <c r="Y919" s="92"/>
      <c r="Z919" s="92"/>
      <c r="AA919" s="92"/>
      <c r="AB919" s="92"/>
      <c r="AC919" s="92"/>
      <c r="AD919" s="92"/>
      <c r="AE919" s="92"/>
      <c r="AF919" s="92"/>
      <c r="AG919" s="92"/>
      <c r="AH919" s="92"/>
      <c r="AI919" s="92"/>
      <c r="AJ919" s="92"/>
      <c r="AK919" s="92"/>
      <c r="AL919" s="92"/>
      <c r="AM919" s="92"/>
      <c r="AN919" s="92"/>
      <c r="AO919" s="92"/>
      <c r="AP919" s="92"/>
      <c r="AQ919" s="92"/>
      <c r="AR919" s="92"/>
      <c r="AS919" s="92"/>
      <c r="AT919" s="92"/>
      <c r="AU919" s="92"/>
      <c r="AV919" s="92"/>
      <c r="AW919" s="92"/>
      <c r="AX919" s="92"/>
      <c r="AY919" s="92"/>
      <c r="AZ919" s="92"/>
      <c r="BA919" s="92"/>
      <c r="BB919" s="92"/>
      <c r="BC919" s="92"/>
      <c r="BD919" s="92"/>
      <c r="BE919" s="92"/>
      <c r="BF919" s="92"/>
      <c r="BG919" s="92"/>
      <c r="BH919" s="92"/>
      <c r="BI919" s="92"/>
    </row>
    <row r="920" ht="9.75" customHeight="1">
      <c r="A920" s="92"/>
      <c r="B920" s="92"/>
      <c r="C920" s="92"/>
      <c r="D920" s="92"/>
      <c r="E920" s="92"/>
      <c r="F920" s="92"/>
      <c r="G920" s="92"/>
      <c r="H920" s="92"/>
      <c r="I920" s="92"/>
      <c r="J920" s="92"/>
      <c r="K920" s="92"/>
      <c r="L920" s="92"/>
      <c r="M920" s="92"/>
      <c r="N920" s="92"/>
      <c r="O920" s="92"/>
      <c r="P920" s="92"/>
      <c r="Q920" s="92"/>
      <c r="R920" s="92"/>
      <c r="S920" s="92"/>
      <c r="T920" s="92"/>
      <c r="U920" s="92"/>
      <c r="V920" s="92"/>
      <c r="W920" s="92"/>
      <c r="X920" s="92"/>
      <c r="Y920" s="92"/>
      <c r="Z920" s="92"/>
      <c r="AA920" s="92"/>
      <c r="AB920" s="92"/>
      <c r="AC920" s="92"/>
      <c r="AD920" s="92"/>
      <c r="AE920" s="92"/>
      <c r="AF920" s="92"/>
      <c r="AG920" s="92"/>
      <c r="AH920" s="92"/>
      <c r="AI920" s="92"/>
      <c r="AJ920" s="92"/>
      <c r="AK920" s="92"/>
      <c r="AL920" s="92"/>
      <c r="AM920" s="92"/>
      <c r="AN920" s="92"/>
      <c r="AO920" s="92"/>
      <c r="AP920" s="92"/>
      <c r="AQ920" s="92"/>
      <c r="AR920" s="92"/>
      <c r="AS920" s="92"/>
      <c r="AT920" s="92"/>
      <c r="AU920" s="92"/>
      <c r="AV920" s="92"/>
      <c r="AW920" s="92"/>
      <c r="AX920" s="92"/>
      <c r="AY920" s="92"/>
      <c r="AZ920" s="92"/>
      <c r="BA920" s="92"/>
      <c r="BB920" s="92"/>
      <c r="BC920" s="92"/>
      <c r="BD920" s="92"/>
      <c r="BE920" s="92"/>
      <c r="BF920" s="92"/>
      <c r="BG920" s="92"/>
      <c r="BH920" s="92"/>
      <c r="BI920" s="92"/>
    </row>
    <row r="921" ht="9.75" customHeight="1">
      <c r="A921" s="92"/>
      <c r="B921" s="92"/>
      <c r="C921" s="92"/>
      <c r="D921" s="92"/>
      <c r="E921" s="92"/>
      <c r="F921" s="92"/>
      <c r="G921" s="92"/>
      <c r="H921" s="92"/>
      <c r="I921" s="92"/>
      <c r="J921" s="92"/>
      <c r="K921" s="92"/>
      <c r="L921" s="92"/>
      <c r="M921" s="92"/>
      <c r="N921" s="92"/>
      <c r="O921" s="92"/>
      <c r="P921" s="92"/>
      <c r="Q921" s="92"/>
      <c r="R921" s="92"/>
      <c r="S921" s="92"/>
      <c r="T921" s="92"/>
      <c r="U921" s="92"/>
      <c r="V921" s="92"/>
      <c r="W921" s="92"/>
      <c r="X921" s="92"/>
      <c r="Y921" s="92"/>
      <c r="Z921" s="92"/>
      <c r="AA921" s="92"/>
      <c r="AB921" s="92"/>
      <c r="AC921" s="92"/>
      <c r="AD921" s="92"/>
      <c r="AE921" s="92"/>
      <c r="AF921" s="92"/>
      <c r="AG921" s="92"/>
      <c r="AH921" s="92"/>
      <c r="AI921" s="92"/>
      <c r="AJ921" s="92"/>
      <c r="AK921" s="92"/>
      <c r="AL921" s="92"/>
      <c r="AM921" s="92"/>
      <c r="AN921" s="92"/>
      <c r="AO921" s="92"/>
      <c r="AP921" s="92"/>
      <c r="AQ921" s="92"/>
      <c r="AR921" s="92"/>
      <c r="AS921" s="92"/>
      <c r="AT921" s="92"/>
      <c r="AU921" s="92"/>
      <c r="AV921" s="92"/>
      <c r="AW921" s="92"/>
      <c r="AX921" s="92"/>
      <c r="AY921" s="92"/>
      <c r="AZ921" s="92"/>
      <c r="BA921" s="92"/>
      <c r="BB921" s="92"/>
      <c r="BC921" s="92"/>
      <c r="BD921" s="92"/>
      <c r="BE921" s="92"/>
      <c r="BF921" s="92"/>
      <c r="BG921" s="92"/>
      <c r="BH921" s="92"/>
      <c r="BI921" s="92"/>
    </row>
    <row r="922" ht="9.75" customHeight="1">
      <c r="A922" s="92"/>
      <c r="B922" s="92"/>
      <c r="C922" s="92"/>
      <c r="D922" s="92"/>
      <c r="E922" s="92"/>
      <c r="F922" s="92"/>
      <c r="G922" s="92"/>
      <c r="H922" s="92"/>
      <c r="I922" s="92"/>
      <c r="J922" s="92"/>
      <c r="K922" s="92"/>
      <c r="L922" s="92"/>
      <c r="M922" s="92"/>
      <c r="N922" s="92"/>
      <c r="O922" s="92"/>
      <c r="P922" s="92"/>
      <c r="Q922" s="92"/>
      <c r="R922" s="92"/>
      <c r="S922" s="92"/>
      <c r="T922" s="92"/>
      <c r="U922" s="92"/>
      <c r="V922" s="92"/>
      <c r="W922" s="92"/>
      <c r="X922" s="92"/>
      <c r="Y922" s="92"/>
      <c r="Z922" s="92"/>
      <c r="AA922" s="92"/>
      <c r="AB922" s="92"/>
      <c r="AC922" s="92"/>
      <c r="AD922" s="92"/>
      <c r="AE922" s="92"/>
      <c r="AF922" s="92"/>
      <c r="AG922" s="92"/>
      <c r="AH922" s="92"/>
      <c r="AI922" s="92"/>
      <c r="AJ922" s="92"/>
      <c r="AK922" s="92"/>
      <c r="AL922" s="92"/>
      <c r="AM922" s="92"/>
      <c r="AN922" s="92"/>
      <c r="AO922" s="92"/>
      <c r="AP922" s="92"/>
      <c r="AQ922" s="92"/>
      <c r="AR922" s="92"/>
      <c r="AS922" s="92"/>
      <c r="AT922" s="92"/>
      <c r="AU922" s="92"/>
      <c r="AV922" s="92"/>
      <c r="AW922" s="92"/>
      <c r="AX922" s="92"/>
      <c r="AY922" s="92"/>
      <c r="AZ922" s="92"/>
      <c r="BA922" s="92"/>
      <c r="BB922" s="92"/>
      <c r="BC922" s="92"/>
      <c r="BD922" s="92"/>
      <c r="BE922" s="92"/>
      <c r="BF922" s="92"/>
      <c r="BG922" s="92"/>
      <c r="BH922" s="92"/>
      <c r="BI922" s="92"/>
    </row>
    <row r="923" ht="9.75" customHeight="1">
      <c r="A923" s="92"/>
      <c r="B923" s="92"/>
      <c r="C923" s="92"/>
      <c r="D923" s="92"/>
      <c r="E923" s="92"/>
      <c r="F923" s="92"/>
      <c r="G923" s="92"/>
      <c r="H923" s="92"/>
      <c r="I923" s="92"/>
      <c r="J923" s="92"/>
      <c r="K923" s="92"/>
      <c r="L923" s="92"/>
      <c r="M923" s="92"/>
      <c r="N923" s="92"/>
      <c r="O923" s="92"/>
      <c r="P923" s="92"/>
      <c r="Q923" s="92"/>
      <c r="R923" s="92"/>
      <c r="S923" s="92"/>
      <c r="T923" s="92"/>
      <c r="U923" s="92"/>
      <c r="V923" s="92"/>
      <c r="W923" s="92"/>
      <c r="X923" s="92"/>
      <c r="Y923" s="92"/>
      <c r="Z923" s="92"/>
      <c r="AA923" s="92"/>
      <c r="AB923" s="92"/>
      <c r="AC923" s="92"/>
      <c r="AD923" s="92"/>
      <c r="AE923" s="92"/>
      <c r="AF923" s="92"/>
      <c r="AG923" s="92"/>
      <c r="AH923" s="92"/>
      <c r="AI923" s="92"/>
      <c r="AJ923" s="92"/>
      <c r="AK923" s="92"/>
      <c r="AL923" s="92"/>
      <c r="AM923" s="92"/>
      <c r="AN923" s="92"/>
      <c r="AO923" s="92"/>
      <c r="AP923" s="92"/>
      <c r="AQ923" s="92"/>
      <c r="AR923" s="92"/>
      <c r="AS923" s="92"/>
      <c r="AT923" s="92"/>
      <c r="AU923" s="92"/>
      <c r="AV923" s="92"/>
      <c r="AW923" s="92"/>
      <c r="AX923" s="92"/>
      <c r="AY923" s="92"/>
      <c r="AZ923" s="92"/>
      <c r="BA923" s="92"/>
      <c r="BB923" s="92"/>
      <c r="BC923" s="92"/>
      <c r="BD923" s="92"/>
      <c r="BE923" s="92"/>
      <c r="BF923" s="92"/>
      <c r="BG923" s="92"/>
      <c r="BH923" s="92"/>
      <c r="BI923" s="92"/>
    </row>
    <row r="924" ht="9.75" customHeight="1">
      <c r="A924" s="92"/>
      <c r="B924" s="92"/>
      <c r="C924" s="92"/>
      <c r="D924" s="92"/>
      <c r="E924" s="92"/>
      <c r="F924" s="92"/>
      <c r="G924" s="92"/>
      <c r="H924" s="92"/>
      <c r="I924" s="92"/>
      <c r="J924" s="92"/>
      <c r="K924" s="92"/>
      <c r="L924" s="92"/>
      <c r="M924" s="92"/>
      <c r="N924" s="92"/>
      <c r="O924" s="92"/>
      <c r="P924" s="92"/>
      <c r="Q924" s="92"/>
      <c r="R924" s="92"/>
      <c r="S924" s="92"/>
      <c r="T924" s="92"/>
      <c r="U924" s="92"/>
      <c r="V924" s="92"/>
      <c r="W924" s="92"/>
      <c r="X924" s="92"/>
      <c r="Y924" s="92"/>
      <c r="Z924" s="92"/>
      <c r="AA924" s="92"/>
      <c r="AB924" s="92"/>
      <c r="AC924" s="92"/>
      <c r="AD924" s="92"/>
      <c r="AE924" s="92"/>
      <c r="AF924" s="92"/>
      <c r="AG924" s="92"/>
      <c r="AH924" s="92"/>
      <c r="AI924" s="92"/>
      <c r="AJ924" s="92"/>
      <c r="AK924" s="92"/>
      <c r="AL924" s="92"/>
      <c r="AM924" s="92"/>
      <c r="AN924" s="92"/>
      <c r="AO924" s="92"/>
      <c r="AP924" s="92"/>
      <c r="AQ924" s="92"/>
      <c r="AR924" s="92"/>
      <c r="AS924" s="92"/>
      <c r="AT924" s="92"/>
      <c r="AU924" s="92"/>
      <c r="AV924" s="92"/>
      <c r="AW924" s="92"/>
      <c r="AX924" s="92"/>
      <c r="AY924" s="92"/>
      <c r="AZ924" s="92"/>
      <c r="BA924" s="92"/>
      <c r="BB924" s="92"/>
      <c r="BC924" s="92"/>
      <c r="BD924" s="92"/>
      <c r="BE924" s="92"/>
      <c r="BF924" s="92"/>
      <c r="BG924" s="92"/>
      <c r="BH924" s="92"/>
      <c r="BI924" s="92"/>
    </row>
    <row r="925" ht="9.75" customHeight="1">
      <c r="A925" s="92"/>
      <c r="B925" s="92"/>
      <c r="C925" s="92"/>
      <c r="D925" s="92"/>
      <c r="E925" s="92"/>
      <c r="F925" s="92"/>
      <c r="G925" s="92"/>
      <c r="H925" s="92"/>
      <c r="I925" s="92"/>
      <c r="J925" s="92"/>
      <c r="K925" s="92"/>
      <c r="L925" s="92"/>
      <c r="M925" s="92"/>
      <c r="N925" s="92"/>
      <c r="O925" s="92"/>
      <c r="P925" s="92"/>
      <c r="Q925" s="92"/>
      <c r="R925" s="92"/>
      <c r="S925" s="92"/>
      <c r="T925" s="92"/>
      <c r="U925" s="92"/>
      <c r="V925" s="92"/>
      <c r="W925" s="92"/>
      <c r="X925" s="92"/>
      <c r="Y925" s="92"/>
      <c r="Z925" s="92"/>
      <c r="AA925" s="92"/>
      <c r="AB925" s="92"/>
      <c r="AC925" s="92"/>
      <c r="AD925" s="92"/>
      <c r="AE925" s="92"/>
      <c r="AF925" s="92"/>
      <c r="AG925" s="92"/>
      <c r="AH925" s="92"/>
      <c r="AI925" s="92"/>
      <c r="AJ925" s="92"/>
      <c r="AK925" s="92"/>
      <c r="AL925" s="92"/>
      <c r="AM925" s="92"/>
      <c r="AN925" s="92"/>
      <c r="AO925" s="92"/>
      <c r="AP925" s="92"/>
      <c r="AQ925" s="92"/>
      <c r="AR925" s="92"/>
      <c r="AS925" s="92"/>
      <c r="AT925" s="92"/>
      <c r="AU925" s="92"/>
      <c r="AV925" s="92"/>
      <c r="AW925" s="92"/>
      <c r="AX925" s="92"/>
      <c r="AY925" s="92"/>
      <c r="AZ925" s="92"/>
      <c r="BA925" s="92"/>
      <c r="BB925" s="92"/>
      <c r="BC925" s="92"/>
      <c r="BD925" s="92"/>
      <c r="BE925" s="92"/>
      <c r="BF925" s="92"/>
      <c r="BG925" s="92"/>
      <c r="BH925" s="92"/>
      <c r="BI925" s="92"/>
    </row>
    <row r="926" ht="9.75" customHeight="1">
      <c r="A926" s="92"/>
      <c r="B926" s="92"/>
      <c r="C926" s="92"/>
      <c r="D926" s="92"/>
      <c r="E926" s="92"/>
      <c r="F926" s="92"/>
      <c r="G926" s="92"/>
      <c r="H926" s="92"/>
      <c r="I926" s="92"/>
      <c r="J926" s="92"/>
      <c r="K926" s="92"/>
      <c r="L926" s="92"/>
      <c r="M926" s="92"/>
      <c r="N926" s="92"/>
      <c r="O926" s="92"/>
      <c r="P926" s="92"/>
      <c r="Q926" s="92"/>
      <c r="R926" s="92"/>
      <c r="S926" s="92"/>
      <c r="T926" s="92"/>
      <c r="U926" s="92"/>
      <c r="V926" s="92"/>
      <c r="W926" s="92"/>
      <c r="X926" s="92"/>
      <c r="Y926" s="92"/>
      <c r="Z926" s="92"/>
      <c r="AA926" s="92"/>
      <c r="AB926" s="92"/>
      <c r="AC926" s="92"/>
      <c r="AD926" s="92"/>
      <c r="AE926" s="92"/>
      <c r="AF926" s="92"/>
      <c r="AG926" s="92"/>
      <c r="AH926" s="92"/>
      <c r="AI926" s="92"/>
      <c r="AJ926" s="92"/>
      <c r="AK926" s="92"/>
      <c r="AL926" s="92"/>
      <c r="AM926" s="92"/>
      <c r="AN926" s="92"/>
      <c r="AO926" s="92"/>
      <c r="AP926" s="92"/>
      <c r="AQ926" s="92"/>
      <c r="AR926" s="92"/>
      <c r="AS926" s="92"/>
      <c r="AT926" s="92"/>
      <c r="AU926" s="92"/>
      <c r="AV926" s="92"/>
      <c r="AW926" s="92"/>
      <c r="AX926" s="92"/>
      <c r="AY926" s="92"/>
      <c r="AZ926" s="92"/>
      <c r="BA926" s="92"/>
      <c r="BB926" s="92"/>
      <c r="BC926" s="92"/>
      <c r="BD926" s="92"/>
      <c r="BE926" s="92"/>
      <c r="BF926" s="92"/>
      <c r="BG926" s="92"/>
      <c r="BH926" s="92"/>
      <c r="BI926" s="92"/>
    </row>
    <row r="927" ht="9.75" customHeight="1">
      <c r="A927" s="92"/>
      <c r="B927" s="92"/>
      <c r="C927" s="92"/>
      <c r="D927" s="92"/>
      <c r="E927" s="92"/>
      <c r="F927" s="92"/>
      <c r="G927" s="92"/>
      <c r="H927" s="92"/>
      <c r="I927" s="92"/>
      <c r="J927" s="92"/>
      <c r="K927" s="92"/>
      <c r="L927" s="92"/>
      <c r="M927" s="92"/>
      <c r="N927" s="92"/>
      <c r="O927" s="92"/>
      <c r="P927" s="92"/>
      <c r="Q927" s="92"/>
      <c r="R927" s="92"/>
      <c r="S927" s="92"/>
      <c r="T927" s="92"/>
      <c r="U927" s="92"/>
      <c r="V927" s="92"/>
      <c r="W927" s="92"/>
      <c r="X927" s="92"/>
      <c r="Y927" s="92"/>
      <c r="Z927" s="92"/>
      <c r="AA927" s="92"/>
      <c r="AB927" s="92"/>
      <c r="AC927" s="92"/>
      <c r="AD927" s="92"/>
      <c r="AE927" s="92"/>
      <c r="AF927" s="92"/>
      <c r="AG927" s="92"/>
      <c r="AH927" s="92"/>
      <c r="AI927" s="92"/>
      <c r="AJ927" s="92"/>
      <c r="AK927" s="92"/>
      <c r="AL927" s="92"/>
      <c r="AM927" s="92"/>
      <c r="AN927" s="92"/>
      <c r="AO927" s="92"/>
      <c r="AP927" s="92"/>
      <c r="AQ927" s="92"/>
      <c r="AR927" s="92"/>
      <c r="AS927" s="92"/>
      <c r="AT927" s="92"/>
      <c r="AU927" s="92"/>
      <c r="AV927" s="92"/>
      <c r="AW927" s="92"/>
      <c r="AX927" s="92"/>
      <c r="AY927" s="92"/>
      <c r="AZ927" s="92"/>
      <c r="BA927" s="92"/>
      <c r="BB927" s="92"/>
      <c r="BC927" s="92"/>
      <c r="BD927" s="92"/>
      <c r="BE927" s="92"/>
      <c r="BF927" s="92"/>
      <c r="BG927" s="92"/>
      <c r="BH927" s="92"/>
      <c r="BI927" s="92"/>
    </row>
    <row r="928" ht="9.75" customHeight="1">
      <c r="A928" s="92"/>
      <c r="B928" s="92"/>
      <c r="C928" s="92"/>
      <c r="D928" s="92"/>
      <c r="E928" s="92"/>
      <c r="F928" s="92"/>
      <c r="G928" s="92"/>
      <c r="H928" s="92"/>
      <c r="I928" s="92"/>
      <c r="J928" s="92"/>
      <c r="K928" s="92"/>
      <c r="L928" s="92"/>
      <c r="M928" s="92"/>
      <c r="N928" s="92"/>
      <c r="O928" s="92"/>
      <c r="P928" s="92"/>
      <c r="Q928" s="92"/>
      <c r="R928" s="92"/>
      <c r="S928" s="92"/>
      <c r="T928" s="92"/>
      <c r="U928" s="92"/>
      <c r="V928" s="92"/>
      <c r="W928" s="92"/>
      <c r="X928" s="92"/>
      <c r="Y928" s="92"/>
      <c r="Z928" s="92"/>
      <c r="AA928" s="92"/>
      <c r="AB928" s="92"/>
      <c r="AC928" s="92"/>
      <c r="AD928" s="92"/>
      <c r="AE928" s="92"/>
      <c r="AF928" s="92"/>
      <c r="AG928" s="92"/>
      <c r="AH928" s="92"/>
      <c r="AI928" s="92"/>
      <c r="AJ928" s="92"/>
      <c r="AK928" s="92"/>
      <c r="AL928" s="92"/>
      <c r="AM928" s="92"/>
      <c r="AN928" s="92"/>
      <c r="AO928" s="92"/>
      <c r="AP928" s="92"/>
      <c r="AQ928" s="92"/>
      <c r="AR928" s="92"/>
      <c r="AS928" s="92"/>
      <c r="AT928" s="92"/>
      <c r="AU928" s="92"/>
      <c r="AV928" s="92"/>
      <c r="AW928" s="92"/>
      <c r="AX928" s="92"/>
      <c r="AY928" s="92"/>
      <c r="AZ928" s="92"/>
      <c r="BA928" s="92"/>
      <c r="BB928" s="92"/>
      <c r="BC928" s="92"/>
      <c r="BD928" s="92"/>
      <c r="BE928" s="92"/>
      <c r="BF928" s="92"/>
      <c r="BG928" s="92"/>
      <c r="BH928" s="92"/>
      <c r="BI928" s="92"/>
    </row>
    <row r="929" ht="9.75" customHeight="1">
      <c r="A929" s="92"/>
      <c r="B929" s="92"/>
      <c r="C929" s="92"/>
      <c r="D929" s="92"/>
      <c r="E929" s="92"/>
      <c r="F929" s="92"/>
      <c r="G929" s="92"/>
      <c r="H929" s="92"/>
      <c r="I929" s="92"/>
      <c r="J929" s="92"/>
      <c r="K929" s="92"/>
      <c r="L929" s="92"/>
      <c r="M929" s="92"/>
      <c r="N929" s="92"/>
      <c r="O929" s="92"/>
      <c r="P929" s="92"/>
      <c r="Q929" s="92"/>
      <c r="R929" s="92"/>
      <c r="S929" s="92"/>
      <c r="T929" s="92"/>
      <c r="U929" s="92"/>
      <c r="V929" s="92"/>
      <c r="W929" s="92"/>
      <c r="X929" s="92"/>
      <c r="Y929" s="92"/>
      <c r="Z929" s="92"/>
      <c r="AA929" s="92"/>
      <c r="AB929" s="92"/>
      <c r="AC929" s="92"/>
      <c r="AD929" s="92"/>
      <c r="AE929" s="92"/>
      <c r="AF929" s="92"/>
      <c r="AG929" s="92"/>
      <c r="AH929" s="92"/>
      <c r="AI929" s="92"/>
      <c r="AJ929" s="92"/>
      <c r="AK929" s="92"/>
      <c r="AL929" s="92"/>
      <c r="AM929" s="92"/>
      <c r="AN929" s="92"/>
      <c r="AO929" s="92"/>
      <c r="AP929" s="92"/>
      <c r="AQ929" s="92"/>
      <c r="AR929" s="92"/>
      <c r="AS929" s="92"/>
      <c r="AT929" s="92"/>
      <c r="AU929" s="92"/>
      <c r="AV929" s="92"/>
      <c r="AW929" s="92"/>
      <c r="AX929" s="92"/>
      <c r="AY929" s="92"/>
      <c r="AZ929" s="92"/>
      <c r="BA929" s="92"/>
      <c r="BB929" s="92"/>
      <c r="BC929" s="92"/>
      <c r="BD929" s="92"/>
      <c r="BE929" s="92"/>
      <c r="BF929" s="92"/>
      <c r="BG929" s="92"/>
      <c r="BH929" s="92"/>
      <c r="BI929" s="92"/>
    </row>
    <row r="930" ht="9.75" customHeight="1">
      <c r="A930" s="92"/>
      <c r="B930" s="92"/>
      <c r="C930" s="92"/>
      <c r="D930" s="92"/>
      <c r="E930" s="92"/>
      <c r="F930" s="92"/>
      <c r="G930" s="92"/>
      <c r="H930" s="92"/>
      <c r="I930" s="92"/>
      <c r="J930" s="92"/>
      <c r="K930" s="92"/>
      <c r="L930" s="92"/>
      <c r="M930" s="92"/>
      <c r="N930" s="92"/>
      <c r="O930" s="92"/>
      <c r="P930" s="92"/>
      <c r="Q930" s="92"/>
      <c r="R930" s="92"/>
      <c r="S930" s="92"/>
      <c r="T930" s="92"/>
      <c r="U930" s="92"/>
      <c r="V930" s="92"/>
      <c r="W930" s="92"/>
      <c r="X930" s="92"/>
      <c r="Y930" s="92"/>
      <c r="Z930" s="92"/>
      <c r="AA930" s="92"/>
      <c r="AB930" s="92"/>
      <c r="AC930" s="92"/>
      <c r="AD930" s="92"/>
      <c r="AE930" s="92"/>
      <c r="AF930" s="92"/>
      <c r="AG930" s="92"/>
      <c r="AH930" s="92"/>
      <c r="AI930" s="92"/>
      <c r="AJ930" s="92"/>
      <c r="AK930" s="92"/>
      <c r="AL930" s="92"/>
      <c r="AM930" s="92"/>
      <c r="AN930" s="92"/>
      <c r="AO930" s="92"/>
      <c r="AP930" s="92"/>
      <c r="AQ930" s="92"/>
      <c r="AR930" s="92"/>
      <c r="AS930" s="92"/>
      <c r="AT930" s="92"/>
      <c r="AU930" s="92"/>
      <c r="AV930" s="92"/>
      <c r="AW930" s="92"/>
      <c r="AX930" s="92"/>
      <c r="AY930" s="92"/>
      <c r="AZ930" s="92"/>
      <c r="BA930" s="92"/>
      <c r="BB930" s="92"/>
      <c r="BC930" s="92"/>
      <c r="BD930" s="92"/>
      <c r="BE930" s="92"/>
      <c r="BF930" s="92"/>
      <c r="BG930" s="92"/>
      <c r="BH930" s="92"/>
      <c r="BI930" s="92"/>
    </row>
    <row r="931" ht="9.75" customHeight="1">
      <c r="A931" s="92"/>
      <c r="B931" s="92"/>
      <c r="C931" s="92"/>
      <c r="D931" s="92"/>
      <c r="E931" s="92"/>
      <c r="F931" s="92"/>
      <c r="G931" s="92"/>
      <c r="H931" s="92"/>
      <c r="I931" s="92"/>
      <c r="J931" s="92"/>
      <c r="K931" s="92"/>
      <c r="L931" s="92"/>
      <c r="M931" s="92"/>
      <c r="N931" s="92"/>
      <c r="O931" s="92"/>
      <c r="P931" s="92"/>
      <c r="Q931" s="92"/>
      <c r="R931" s="92"/>
      <c r="S931" s="92"/>
      <c r="T931" s="92"/>
      <c r="U931" s="92"/>
      <c r="V931" s="92"/>
      <c r="W931" s="92"/>
      <c r="X931" s="92"/>
      <c r="Y931" s="92"/>
      <c r="Z931" s="92"/>
      <c r="AA931" s="92"/>
      <c r="AB931" s="92"/>
      <c r="AC931" s="92"/>
      <c r="AD931" s="92"/>
      <c r="AE931" s="92"/>
      <c r="AF931" s="92"/>
      <c r="AG931" s="92"/>
      <c r="AH931" s="92"/>
      <c r="AI931" s="92"/>
      <c r="AJ931" s="92"/>
      <c r="AK931" s="92"/>
      <c r="AL931" s="92"/>
      <c r="AM931" s="92"/>
      <c r="AN931" s="92"/>
      <c r="AO931" s="92"/>
      <c r="AP931" s="92"/>
      <c r="AQ931" s="92"/>
      <c r="AR931" s="92"/>
      <c r="AS931" s="92"/>
      <c r="AT931" s="92"/>
      <c r="AU931" s="92"/>
      <c r="AV931" s="92"/>
      <c r="AW931" s="92"/>
      <c r="AX931" s="92"/>
      <c r="AY931" s="92"/>
      <c r="AZ931" s="92"/>
      <c r="BA931" s="92"/>
      <c r="BB931" s="92"/>
      <c r="BC931" s="92"/>
      <c r="BD931" s="92"/>
      <c r="BE931" s="92"/>
      <c r="BF931" s="92"/>
      <c r="BG931" s="92"/>
      <c r="BH931" s="92"/>
      <c r="BI931" s="92"/>
    </row>
    <row r="932" ht="9.75" customHeight="1">
      <c r="A932" s="92"/>
      <c r="B932" s="92"/>
      <c r="C932" s="92"/>
      <c r="D932" s="92"/>
      <c r="E932" s="92"/>
      <c r="F932" s="92"/>
      <c r="G932" s="92"/>
      <c r="H932" s="92"/>
      <c r="I932" s="92"/>
      <c r="J932" s="92"/>
      <c r="K932" s="92"/>
      <c r="L932" s="92"/>
      <c r="M932" s="92"/>
      <c r="N932" s="92"/>
      <c r="O932" s="92"/>
      <c r="P932" s="92"/>
      <c r="Q932" s="92"/>
      <c r="R932" s="92"/>
      <c r="S932" s="92"/>
      <c r="T932" s="92"/>
      <c r="U932" s="92"/>
      <c r="V932" s="92"/>
      <c r="W932" s="92"/>
      <c r="X932" s="92"/>
      <c r="Y932" s="92"/>
      <c r="Z932" s="92"/>
      <c r="AA932" s="92"/>
      <c r="AB932" s="92"/>
      <c r="AC932" s="92"/>
      <c r="AD932" s="92"/>
      <c r="AE932" s="92"/>
      <c r="AF932" s="92"/>
      <c r="AG932" s="92"/>
      <c r="AH932" s="92"/>
      <c r="AI932" s="92"/>
      <c r="AJ932" s="92"/>
      <c r="AK932" s="92"/>
      <c r="AL932" s="92"/>
      <c r="AM932" s="92"/>
      <c r="AN932" s="92"/>
      <c r="AO932" s="92"/>
      <c r="AP932" s="92"/>
      <c r="AQ932" s="92"/>
      <c r="AR932" s="92"/>
      <c r="AS932" s="92"/>
      <c r="AT932" s="92"/>
      <c r="AU932" s="92"/>
      <c r="AV932" s="92"/>
      <c r="AW932" s="92"/>
      <c r="AX932" s="92"/>
      <c r="AY932" s="92"/>
      <c r="AZ932" s="92"/>
      <c r="BA932" s="92"/>
      <c r="BB932" s="92"/>
      <c r="BC932" s="92"/>
      <c r="BD932" s="92"/>
      <c r="BE932" s="92"/>
      <c r="BF932" s="92"/>
      <c r="BG932" s="92"/>
      <c r="BH932" s="92"/>
      <c r="BI932" s="92"/>
    </row>
    <row r="933" ht="9.75" customHeight="1">
      <c r="A933" s="92"/>
      <c r="B933" s="92"/>
      <c r="C933" s="92"/>
      <c r="D933" s="92"/>
      <c r="E933" s="92"/>
      <c r="F933" s="92"/>
      <c r="G933" s="92"/>
      <c r="H933" s="92"/>
      <c r="I933" s="92"/>
      <c r="J933" s="92"/>
      <c r="K933" s="92"/>
      <c r="L933" s="92"/>
      <c r="M933" s="92"/>
      <c r="N933" s="92"/>
      <c r="O933" s="92"/>
      <c r="P933" s="92"/>
      <c r="Q933" s="92"/>
      <c r="R933" s="92"/>
      <c r="S933" s="92"/>
      <c r="T933" s="92"/>
      <c r="U933" s="92"/>
      <c r="V933" s="92"/>
      <c r="W933" s="92"/>
      <c r="X933" s="92"/>
      <c r="Y933" s="92"/>
      <c r="Z933" s="92"/>
      <c r="AA933" s="92"/>
      <c r="AB933" s="92"/>
      <c r="AC933" s="92"/>
      <c r="AD933" s="92"/>
      <c r="AE933" s="92"/>
      <c r="AF933" s="92"/>
      <c r="AG933" s="92"/>
      <c r="AH933" s="92"/>
      <c r="AI933" s="92"/>
      <c r="AJ933" s="92"/>
      <c r="AK933" s="92"/>
      <c r="AL933" s="92"/>
      <c r="AM933" s="92"/>
      <c r="AN933" s="92"/>
      <c r="AO933" s="92"/>
      <c r="AP933" s="92"/>
      <c r="AQ933" s="92"/>
      <c r="AR933" s="92"/>
      <c r="AS933" s="92"/>
      <c r="AT933" s="92"/>
      <c r="AU933" s="92"/>
      <c r="AV933" s="92"/>
      <c r="AW933" s="92"/>
      <c r="AX933" s="92"/>
      <c r="AY933" s="92"/>
      <c r="AZ933" s="92"/>
      <c r="BA933" s="92"/>
      <c r="BB933" s="92"/>
      <c r="BC933" s="92"/>
      <c r="BD933" s="92"/>
      <c r="BE933" s="92"/>
      <c r="BF933" s="92"/>
      <c r="BG933" s="92"/>
      <c r="BH933" s="92"/>
      <c r="BI933" s="92"/>
    </row>
    <row r="934" ht="9.75" customHeight="1">
      <c r="A934" s="92"/>
      <c r="B934" s="92"/>
      <c r="C934" s="92"/>
      <c r="D934" s="92"/>
      <c r="E934" s="92"/>
      <c r="F934" s="92"/>
      <c r="G934" s="92"/>
      <c r="H934" s="92"/>
      <c r="I934" s="92"/>
      <c r="J934" s="92"/>
      <c r="K934" s="92"/>
      <c r="L934" s="92"/>
      <c r="M934" s="92"/>
      <c r="N934" s="92"/>
      <c r="O934" s="92"/>
      <c r="P934" s="92"/>
      <c r="Q934" s="92"/>
      <c r="R934" s="92"/>
      <c r="S934" s="92"/>
      <c r="T934" s="92"/>
      <c r="U934" s="92"/>
      <c r="V934" s="92"/>
      <c r="W934" s="92"/>
      <c r="X934" s="92"/>
      <c r="Y934" s="92"/>
      <c r="Z934" s="92"/>
      <c r="AA934" s="92"/>
      <c r="AB934" s="92"/>
      <c r="AC934" s="92"/>
      <c r="AD934" s="92"/>
      <c r="AE934" s="92"/>
      <c r="AF934" s="92"/>
      <c r="AG934" s="92"/>
      <c r="AH934" s="92"/>
      <c r="AI934" s="92"/>
      <c r="AJ934" s="92"/>
      <c r="AK934" s="92"/>
      <c r="AL934" s="92"/>
      <c r="AM934" s="92"/>
      <c r="AN934" s="92"/>
      <c r="AO934" s="92"/>
      <c r="AP934" s="92"/>
      <c r="AQ934" s="92"/>
      <c r="AR934" s="92"/>
      <c r="AS934" s="92"/>
      <c r="AT934" s="92"/>
      <c r="AU934" s="92"/>
      <c r="AV934" s="92"/>
      <c r="AW934" s="92"/>
      <c r="AX934" s="92"/>
      <c r="AY934" s="92"/>
      <c r="AZ934" s="92"/>
      <c r="BA934" s="92"/>
      <c r="BB934" s="92"/>
      <c r="BC934" s="92"/>
      <c r="BD934" s="92"/>
      <c r="BE934" s="92"/>
      <c r="BF934" s="92"/>
      <c r="BG934" s="92"/>
      <c r="BH934" s="92"/>
      <c r="BI934" s="92"/>
    </row>
    <row r="935" ht="9.75" customHeight="1">
      <c r="A935" s="92"/>
      <c r="B935" s="92"/>
      <c r="C935" s="92"/>
      <c r="D935" s="92"/>
      <c r="E935" s="92"/>
      <c r="F935" s="92"/>
      <c r="G935" s="92"/>
      <c r="H935" s="92"/>
      <c r="I935" s="92"/>
      <c r="J935" s="92"/>
      <c r="K935" s="92"/>
      <c r="L935" s="92"/>
      <c r="M935" s="92"/>
      <c r="N935" s="92"/>
      <c r="O935" s="92"/>
      <c r="P935" s="92"/>
      <c r="Q935" s="92"/>
      <c r="R935" s="92"/>
      <c r="S935" s="92"/>
      <c r="T935" s="92"/>
      <c r="U935" s="92"/>
      <c r="V935" s="92"/>
      <c r="W935" s="92"/>
      <c r="X935" s="92"/>
      <c r="Y935" s="92"/>
      <c r="Z935" s="92"/>
      <c r="AA935" s="92"/>
      <c r="AB935" s="92"/>
      <c r="AC935" s="92"/>
      <c r="AD935" s="92"/>
      <c r="AE935" s="92"/>
      <c r="AF935" s="92"/>
      <c r="AG935" s="92"/>
      <c r="AH935" s="92"/>
      <c r="AI935" s="92"/>
      <c r="AJ935" s="92"/>
      <c r="AK935" s="92"/>
      <c r="AL935" s="92"/>
      <c r="AM935" s="92"/>
      <c r="AN935" s="92"/>
      <c r="AO935" s="92"/>
      <c r="AP935" s="92"/>
      <c r="AQ935" s="92"/>
      <c r="AR935" s="92"/>
      <c r="AS935" s="92"/>
      <c r="AT935" s="92"/>
      <c r="AU935" s="92"/>
      <c r="AV935" s="92"/>
      <c r="AW935" s="92"/>
      <c r="AX935" s="92"/>
      <c r="AY935" s="92"/>
      <c r="AZ935" s="92"/>
      <c r="BA935" s="92"/>
      <c r="BB935" s="92"/>
      <c r="BC935" s="92"/>
      <c r="BD935" s="92"/>
      <c r="BE935" s="92"/>
      <c r="BF935" s="92"/>
      <c r="BG935" s="92"/>
      <c r="BH935" s="92"/>
      <c r="BI935" s="92"/>
    </row>
    <row r="936" ht="9.75" customHeight="1">
      <c r="A936" s="92"/>
      <c r="B936" s="92"/>
      <c r="C936" s="92"/>
      <c r="D936" s="92"/>
      <c r="E936" s="92"/>
      <c r="F936" s="92"/>
      <c r="G936" s="92"/>
      <c r="H936" s="92"/>
      <c r="I936" s="92"/>
      <c r="J936" s="92"/>
      <c r="K936" s="92"/>
      <c r="L936" s="92"/>
      <c r="M936" s="92"/>
      <c r="N936" s="92"/>
      <c r="O936" s="92"/>
      <c r="P936" s="92"/>
      <c r="Q936" s="92"/>
      <c r="R936" s="92"/>
      <c r="S936" s="92"/>
      <c r="T936" s="92"/>
      <c r="U936" s="92"/>
      <c r="V936" s="92"/>
      <c r="W936" s="92"/>
      <c r="X936" s="92"/>
      <c r="Y936" s="92"/>
      <c r="Z936" s="92"/>
      <c r="AA936" s="92"/>
      <c r="AB936" s="92"/>
      <c r="AC936" s="92"/>
      <c r="AD936" s="92"/>
      <c r="AE936" s="92"/>
      <c r="AF936" s="92"/>
      <c r="AG936" s="92"/>
      <c r="AH936" s="92"/>
      <c r="AI936" s="92"/>
      <c r="AJ936" s="92"/>
      <c r="AK936" s="92"/>
      <c r="AL936" s="92"/>
      <c r="AM936" s="92"/>
      <c r="AN936" s="92"/>
      <c r="AO936" s="92"/>
      <c r="AP936" s="92"/>
      <c r="AQ936" s="92"/>
      <c r="AR936" s="92"/>
      <c r="AS936" s="92"/>
      <c r="AT936" s="92"/>
      <c r="AU936" s="92"/>
      <c r="AV936" s="92"/>
      <c r="AW936" s="92"/>
      <c r="AX936" s="92"/>
      <c r="AY936" s="92"/>
      <c r="AZ936" s="92"/>
      <c r="BA936" s="92"/>
      <c r="BB936" s="92"/>
      <c r="BC936" s="92"/>
      <c r="BD936" s="92"/>
      <c r="BE936" s="92"/>
      <c r="BF936" s="92"/>
      <c r="BG936" s="92"/>
      <c r="BH936" s="92"/>
      <c r="BI936" s="92"/>
    </row>
    <row r="937" ht="9.75" customHeight="1">
      <c r="A937" s="92"/>
      <c r="B937" s="92"/>
      <c r="C937" s="92"/>
      <c r="D937" s="92"/>
      <c r="E937" s="92"/>
      <c r="F937" s="92"/>
      <c r="G937" s="92"/>
      <c r="H937" s="92"/>
      <c r="I937" s="92"/>
      <c r="J937" s="92"/>
      <c r="K937" s="92"/>
      <c r="L937" s="92"/>
      <c r="M937" s="92"/>
      <c r="N937" s="92"/>
      <c r="O937" s="92"/>
      <c r="P937" s="92"/>
      <c r="Q937" s="92"/>
      <c r="R937" s="92"/>
      <c r="S937" s="92"/>
      <c r="T937" s="92"/>
      <c r="U937" s="92"/>
      <c r="V937" s="92"/>
      <c r="W937" s="92"/>
      <c r="X937" s="92"/>
      <c r="Y937" s="92"/>
      <c r="Z937" s="92"/>
      <c r="AA937" s="92"/>
      <c r="AB937" s="92"/>
      <c r="AC937" s="92"/>
      <c r="AD937" s="92"/>
      <c r="AE937" s="92"/>
      <c r="AF937" s="92"/>
      <c r="AG937" s="92"/>
      <c r="AH937" s="92"/>
      <c r="AI937" s="92"/>
      <c r="AJ937" s="92"/>
      <c r="AK937" s="92"/>
      <c r="AL937" s="92"/>
      <c r="AM937" s="92"/>
      <c r="AN937" s="92"/>
      <c r="AO937" s="92"/>
      <c r="AP937" s="92"/>
      <c r="AQ937" s="92"/>
      <c r="AR937" s="92"/>
      <c r="AS937" s="92"/>
      <c r="AT937" s="92"/>
      <c r="AU937" s="92"/>
      <c r="AV937" s="92"/>
      <c r="AW937" s="92"/>
      <c r="AX937" s="92"/>
      <c r="AY937" s="92"/>
      <c r="AZ937" s="92"/>
      <c r="BA937" s="92"/>
      <c r="BB937" s="92"/>
      <c r="BC937" s="92"/>
      <c r="BD937" s="92"/>
      <c r="BE937" s="92"/>
      <c r="BF937" s="92"/>
      <c r="BG937" s="92"/>
      <c r="BH937" s="92"/>
      <c r="BI937" s="92"/>
    </row>
    <row r="938" ht="9.75" customHeight="1">
      <c r="A938" s="92"/>
      <c r="B938" s="92"/>
      <c r="C938" s="92"/>
      <c r="D938" s="92"/>
      <c r="E938" s="92"/>
      <c r="F938" s="92"/>
      <c r="G938" s="92"/>
      <c r="H938" s="92"/>
      <c r="I938" s="92"/>
      <c r="J938" s="92"/>
      <c r="K938" s="92"/>
      <c r="L938" s="92"/>
      <c r="M938" s="92"/>
      <c r="N938" s="92"/>
      <c r="O938" s="92"/>
      <c r="P938" s="92"/>
      <c r="Q938" s="92"/>
      <c r="R938" s="92"/>
      <c r="S938" s="92"/>
      <c r="T938" s="92"/>
      <c r="U938" s="92"/>
      <c r="V938" s="92"/>
      <c r="W938" s="92"/>
      <c r="X938" s="92"/>
      <c r="Y938" s="92"/>
      <c r="Z938" s="92"/>
      <c r="AA938" s="92"/>
      <c r="AB938" s="92"/>
      <c r="AC938" s="92"/>
      <c r="AD938" s="92"/>
      <c r="AE938" s="92"/>
      <c r="AF938" s="92"/>
      <c r="AG938" s="92"/>
      <c r="AH938" s="92"/>
      <c r="AI938" s="92"/>
      <c r="AJ938" s="92"/>
      <c r="AK938" s="92"/>
      <c r="AL938" s="92"/>
      <c r="AM938" s="92"/>
      <c r="AN938" s="92"/>
      <c r="AO938" s="92"/>
      <c r="AP938" s="92"/>
      <c r="AQ938" s="92"/>
      <c r="AR938" s="92"/>
      <c r="AS938" s="92"/>
      <c r="AT938" s="92"/>
      <c r="AU938" s="92"/>
      <c r="AV938" s="92"/>
      <c r="AW938" s="92"/>
      <c r="AX938" s="92"/>
      <c r="AY938" s="92"/>
      <c r="AZ938" s="92"/>
      <c r="BA938" s="92"/>
      <c r="BB938" s="92"/>
      <c r="BC938" s="92"/>
      <c r="BD938" s="92"/>
      <c r="BE938" s="92"/>
      <c r="BF938" s="92"/>
      <c r="BG938" s="92"/>
      <c r="BH938" s="92"/>
      <c r="BI938" s="92"/>
    </row>
    <row r="939" ht="9.75" customHeight="1">
      <c r="A939" s="92"/>
      <c r="B939" s="92"/>
      <c r="C939" s="92"/>
      <c r="D939" s="92"/>
      <c r="E939" s="92"/>
      <c r="F939" s="92"/>
      <c r="G939" s="92"/>
      <c r="H939" s="92"/>
      <c r="I939" s="92"/>
      <c r="J939" s="92"/>
      <c r="K939" s="92"/>
      <c r="L939" s="92"/>
      <c r="M939" s="92"/>
      <c r="N939" s="92"/>
      <c r="O939" s="92"/>
      <c r="P939" s="92"/>
      <c r="Q939" s="92"/>
      <c r="R939" s="92"/>
      <c r="S939" s="92"/>
      <c r="T939" s="92"/>
      <c r="U939" s="92"/>
      <c r="V939" s="92"/>
      <c r="W939" s="92"/>
      <c r="X939" s="92"/>
      <c r="Y939" s="92"/>
      <c r="Z939" s="92"/>
      <c r="AA939" s="92"/>
      <c r="AB939" s="92"/>
      <c r="AC939" s="92"/>
      <c r="AD939" s="92"/>
      <c r="AE939" s="92"/>
      <c r="AF939" s="92"/>
      <c r="AG939" s="92"/>
      <c r="AH939" s="92"/>
      <c r="AI939" s="92"/>
      <c r="AJ939" s="92"/>
      <c r="AK939" s="92"/>
      <c r="AL939" s="92"/>
      <c r="AM939" s="92"/>
      <c r="AN939" s="92"/>
      <c r="AO939" s="92"/>
      <c r="AP939" s="92"/>
      <c r="AQ939" s="92"/>
      <c r="AR939" s="92"/>
      <c r="AS939" s="92"/>
      <c r="AT939" s="92"/>
      <c r="AU939" s="92"/>
      <c r="AV939" s="92"/>
      <c r="AW939" s="92"/>
      <c r="AX939" s="92"/>
      <c r="AY939" s="92"/>
      <c r="AZ939" s="92"/>
      <c r="BA939" s="92"/>
      <c r="BB939" s="92"/>
      <c r="BC939" s="92"/>
      <c r="BD939" s="92"/>
      <c r="BE939" s="92"/>
      <c r="BF939" s="92"/>
      <c r="BG939" s="92"/>
      <c r="BH939" s="92"/>
      <c r="BI939" s="92"/>
    </row>
    <row r="940" ht="9.75" customHeight="1">
      <c r="A940" s="92"/>
      <c r="B940" s="92"/>
      <c r="C940" s="92"/>
      <c r="D940" s="92"/>
      <c r="E940" s="92"/>
      <c r="F940" s="92"/>
      <c r="G940" s="92"/>
      <c r="H940" s="92"/>
      <c r="I940" s="92"/>
      <c r="J940" s="92"/>
      <c r="K940" s="92"/>
      <c r="L940" s="92"/>
      <c r="M940" s="92"/>
      <c r="N940" s="92"/>
      <c r="O940" s="92"/>
      <c r="P940" s="92"/>
      <c r="Q940" s="92"/>
      <c r="R940" s="92"/>
      <c r="S940" s="92"/>
      <c r="T940" s="92"/>
      <c r="U940" s="92"/>
      <c r="V940" s="92"/>
      <c r="W940" s="92"/>
      <c r="X940" s="92"/>
      <c r="Y940" s="92"/>
      <c r="Z940" s="92"/>
      <c r="AA940" s="92"/>
      <c r="AB940" s="92"/>
      <c r="AC940" s="92"/>
      <c r="AD940" s="92"/>
      <c r="AE940" s="92"/>
      <c r="AF940" s="92"/>
      <c r="AG940" s="92"/>
      <c r="AH940" s="92"/>
      <c r="AI940" s="92"/>
      <c r="AJ940" s="92"/>
      <c r="AK940" s="92"/>
      <c r="AL940" s="92"/>
      <c r="AM940" s="92"/>
      <c r="AN940" s="92"/>
      <c r="AO940" s="92"/>
      <c r="AP940" s="92"/>
      <c r="AQ940" s="92"/>
      <c r="AR940" s="92"/>
      <c r="AS940" s="92"/>
      <c r="AT940" s="92"/>
      <c r="AU940" s="92"/>
      <c r="AV940" s="92"/>
      <c r="AW940" s="92"/>
      <c r="AX940" s="92"/>
      <c r="AY940" s="92"/>
      <c r="AZ940" s="92"/>
      <c r="BA940" s="92"/>
      <c r="BB940" s="92"/>
      <c r="BC940" s="92"/>
      <c r="BD940" s="92"/>
      <c r="BE940" s="92"/>
      <c r="BF940" s="92"/>
      <c r="BG940" s="92"/>
      <c r="BH940" s="92"/>
      <c r="BI940" s="92"/>
    </row>
    <row r="941" ht="9.75" customHeight="1">
      <c r="A941" s="92"/>
      <c r="B941" s="92"/>
      <c r="C941" s="92"/>
      <c r="D941" s="92"/>
      <c r="E941" s="92"/>
      <c r="F941" s="92"/>
      <c r="G941" s="92"/>
      <c r="H941" s="92"/>
      <c r="I941" s="92"/>
      <c r="J941" s="92"/>
      <c r="K941" s="92"/>
      <c r="L941" s="92"/>
      <c r="M941" s="92"/>
      <c r="N941" s="92"/>
      <c r="O941" s="92"/>
      <c r="P941" s="92"/>
      <c r="Q941" s="92"/>
      <c r="R941" s="92"/>
      <c r="S941" s="92"/>
      <c r="T941" s="92"/>
      <c r="U941" s="92"/>
      <c r="V941" s="92"/>
      <c r="W941" s="92"/>
      <c r="X941" s="92"/>
      <c r="Y941" s="92"/>
      <c r="Z941" s="92"/>
      <c r="AA941" s="92"/>
      <c r="AB941" s="92"/>
      <c r="AC941" s="92"/>
      <c r="AD941" s="92"/>
      <c r="AE941" s="92"/>
      <c r="AF941" s="92"/>
      <c r="AG941" s="92"/>
      <c r="AH941" s="92"/>
      <c r="AI941" s="92"/>
      <c r="AJ941" s="92"/>
      <c r="AK941" s="92"/>
      <c r="AL941" s="92"/>
      <c r="AM941" s="92"/>
      <c r="AN941" s="92"/>
      <c r="AO941" s="92"/>
      <c r="AP941" s="92"/>
      <c r="AQ941" s="92"/>
      <c r="AR941" s="92"/>
      <c r="AS941" s="92"/>
      <c r="AT941" s="92"/>
      <c r="AU941" s="92"/>
      <c r="AV941" s="92"/>
      <c r="AW941" s="92"/>
      <c r="AX941" s="92"/>
      <c r="AY941" s="92"/>
      <c r="AZ941" s="92"/>
      <c r="BA941" s="92"/>
      <c r="BB941" s="92"/>
      <c r="BC941" s="92"/>
      <c r="BD941" s="92"/>
      <c r="BE941" s="92"/>
      <c r="BF941" s="92"/>
      <c r="BG941" s="92"/>
      <c r="BH941" s="92"/>
      <c r="BI941" s="92"/>
    </row>
    <row r="942" ht="9.75" customHeight="1">
      <c r="A942" s="92"/>
      <c r="B942" s="92"/>
      <c r="C942" s="92"/>
      <c r="D942" s="92"/>
      <c r="E942" s="92"/>
      <c r="F942" s="92"/>
      <c r="G942" s="92"/>
      <c r="H942" s="92"/>
      <c r="I942" s="92"/>
      <c r="J942" s="92"/>
      <c r="K942" s="92"/>
      <c r="L942" s="92"/>
      <c r="M942" s="92"/>
      <c r="N942" s="92"/>
      <c r="O942" s="92"/>
      <c r="P942" s="92"/>
      <c r="Q942" s="92"/>
      <c r="R942" s="92"/>
      <c r="S942" s="92"/>
      <c r="T942" s="92"/>
      <c r="U942" s="92"/>
      <c r="V942" s="92"/>
      <c r="W942" s="92"/>
      <c r="X942" s="92"/>
      <c r="Y942" s="92"/>
      <c r="Z942" s="92"/>
      <c r="AA942" s="92"/>
      <c r="AB942" s="92"/>
      <c r="AC942" s="92"/>
      <c r="AD942" s="92"/>
      <c r="AE942" s="92"/>
      <c r="AF942" s="92"/>
      <c r="AG942" s="92"/>
      <c r="AH942" s="92"/>
      <c r="AI942" s="92"/>
      <c r="AJ942" s="92"/>
      <c r="AK942" s="92"/>
      <c r="AL942" s="92"/>
      <c r="AM942" s="92"/>
      <c r="AN942" s="92"/>
      <c r="AO942" s="92"/>
      <c r="AP942" s="92"/>
      <c r="AQ942" s="92"/>
      <c r="AR942" s="92"/>
      <c r="AS942" s="92"/>
      <c r="AT942" s="92"/>
      <c r="AU942" s="92"/>
      <c r="AV942" s="92"/>
      <c r="AW942" s="92"/>
      <c r="AX942" s="92"/>
      <c r="AY942" s="92"/>
      <c r="AZ942" s="92"/>
      <c r="BA942" s="92"/>
      <c r="BB942" s="92"/>
      <c r="BC942" s="92"/>
      <c r="BD942" s="92"/>
      <c r="BE942" s="92"/>
      <c r="BF942" s="92"/>
      <c r="BG942" s="92"/>
      <c r="BH942" s="92"/>
      <c r="BI942" s="92"/>
    </row>
    <row r="943" ht="9.75" customHeight="1">
      <c r="A943" s="92"/>
      <c r="B943" s="92"/>
      <c r="C943" s="92"/>
      <c r="D943" s="92"/>
      <c r="E943" s="92"/>
      <c r="F943" s="92"/>
      <c r="G943" s="92"/>
      <c r="H943" s="92"/>
      <c r="I943" s="92"/>
      <c r="J943" s="92"/>
      <c r="K943" s="92"/>
      <c r="L943" s="92"/>
      <c r="M943" s="92"/>
      <c r="N943" s="92"/>
      <c r="O943" s="92"/>
      <c r="P943" s="92"/>
      <c r="Q943" s="92"/>
      <c r="R943" s="92"/>
      <c r="S943" s="92"/>
      <c r="T943" s="92"/>
      <c r="U943" s="92"/>
      <c r="V943" s="92"/>
      <c r="W943" s="92"/>
      <c r="X943" s="92"/>
      <c r="Y943" s="92"/>
      <c r="Z943" s="92"/>
      <c r="AA943" s="92"/>
      <c r="AB943" s="92"/>
      <c r="AC943" s="92"/>
      <c r="AD943" s="92"/>
      <c r="AE943" s="92"/>
      <c r="AF943" s="92"/>
      <c r="AG943" s="92"/>
      <c r="AH943" s="92"/>
      <c r="AI943" s="92"/>
      <c r="AJ943" s="92"/>
      <c r="AK943" s="92"/>
      <c r="AL943" s="92"/>
      <c r="AM943" s="92"/>
      <c r="AN943" s="92"/>
      <c r="AO943" s="92"/>
      <c r="AP943" s="92"/>
      <c r="AQ943" s="92"/>
      <c r="AR943" s="92"/>
      <c r="AS943" s="92"/>
      <c r="AT943" s="92"/>
      <c r="AU943" s="92"/>
      <c r="AV943" s="92"/>
      <c r="AW943" s="92"/>
      <c r="AX943" s="92"/>
      <c r="AY943" s="92"/>
      <c r="AZ943" s="92"/>
      <c r="BA943" s="92"/>
      <c r="BB943" s="92"/>
      <c r="BC943" s="92"/>
      <c r="BD943" s="92"/>
      <c r="BE943" s="92"/>
      <c r="BF943" s="92"/>
      <c r="BG943" s="92"/>
      <c r="BH943" s="92"/>
      <c r="BI943" s="92"/>
    </row>
    <row r="944" ht="9.75" customHeight="1">
      <c r="A944" s="92"/>
      <c r="B944" s="92"/>
      <c r="C944" s="92"/>
      <c r="D944" s="92"/>
      <c r="E944" s="92"/>
      <c r="F944" s="92"/>
      <c r="G944" s="92"/>
      <c r="H944" s="92"/>
      <c r="I944" s="92"/>
      <c r="J944" s="92"/>
      <c r="K944" s="92"/>
      <c r="L944" s="92"/>
      <c r="M944" s="92"/>
      <c r="N944" s="92"/>
      <c r="O944" s="92"/>
      <c r="P944" s="92"/>
      <c r="Q944" s="92"/>
      <c r="R944" s="92"/>
      <c r="S944" s="92"/>
      <c r="T944" s="92"/>
      <c r="U944" s="92"/>
      <c r="V944" s="92"/>
      <c r="W944" s="92"/>
      <c r="X944" s="92"/>
      <c r="Y944" s="92"/>
      <c r="Z944" s="92"/>
      <c r="AA944" s="92"/>
      <c r="AB944" s="92"/>
      <c r="AC944" s="92"/>
      <c r="AD944" s="92"/>
      <c r="AE944" s="92"/>
      <c r="AF944" s="92"/>
      <c r="AG944" s="92"/>
      <c r="AH944" s="92"/>
      <c r="AI944" s="92"/>
      <c r="AJ944" s="92"/>
      <c r="AK944" s="92"/>
      <c r="AL944" s="92"/>
      <c r="AM944" s="92"/>
      <c r="AN944" s="92"/>
      <c r="AO944" s="92"/>
      <c r="AP944" s="92"/>
      <c r="AQ944" s="92"/>
      <c r="AR944" s="92"/>
      <c r="AS944" s="92"/>
      <c r="AT944" s="92"/>
      <c r="AU944" s="92"/>
      <c r="AV944" s="92"/>
      <c r="AW944" s="92"/>
      <c r="AX944" s="92"/>
      <c r="AY944" s="92"/>
      <c r="AZ944" s="92"/>
      <c r="BA944" s="92"/>
      <c r="BB944" s="92"/>
      <c r="BC944" s="92"/>
      <c r="BD944" s="92"/>
      <c r="BE944" s="92"/>
      <c r="BF944" s="92"/>
      <c r="BG944" s="92"/>
      <c r="BH944" s="92"/>
      <c r="BI944" s="92"/>
    </row>
    <row r="945" ht="9.75" customHeight="1">
      <c r="A945" s="92"/>
      <c r="B945" s="92"/>
      <c r="C945" s="92"/>
      <c r="D945" s="92"/>
      <c r="E945" s="92"/>
      <c r="F945" s="92"/>
      <c r="G945" s="92"/>
      <c r="H945" s="92"/>
      <c r="I945" s="92"/>
      <c r="J945" s="92"/>
      <c r="K945" s="92"/>
      <c r="L945" s="92"/>
      <c r="M945" s="92"/>
      <c r="N945" s="92"/>
      <c r="O945" s="92"/>
      <c r="P945" s="92"/>
      <c r="Q945" s="92"/>
      <c r="R945" s="92"/>
      <c r="S945" s="92"/>
      <c r="T945" s="92"/>
      <c r="U945" s="92"/>
      <c r="V945" s="92"/>
      <c r="W945" s="92"/>
      <c r="X945" s="92"/>
      <c r="Y945" s="92"/>
      <c r="Z945" s="92"/>
      <c r="AA945" s="92"/>
      <c r="AB945" s="92"/>
      <c r="AC945" s="92"/>
      <c r="AD945" s="92"/>
      <c r="AE945" s="92"/>
      <c r="AF945" s="92"/>
      <c r="AG945" s="92"/>
      <c r="AH945" s="92"/>
      <c r="AI945" s="92"/>
      <c r="AJ945" s="92"/>
      <c r="AK945" s="92"/>
      <c r="AL945" s="92"/>
      <c r="AM945" s="92"/>
      <c r="AN945" s="92"/>
      <c r="AO945" s="92"/>
      <c r="AP945" s="92"/>
      <c r="AQ945" s="92"/>
      <c r="AR945" s="92"/>
      <c r="AS945" s="92"/>
      <c r="AT945" s="92"/>
      <c r="AU945" s="92"/>
      <c r="AV945" s="92"/>
      <c r="AW945" s="92"/>
      <c r="AX945" s="92"/>
      <c r="AY945" s="92"/>
      <c r="AZ945" s="92"/>
      <c r="BA945" s="92"/>
      <c r="BB945" s="92"/>
      <c r="BC945" s="92"/>
      <c r="BD945" s="92"/>
      <c r="BE945" s="92"/>
      <c r="BF945" s="92"/>
      <c r="BG945" s="92"/>
      <c r="BH945" s="92"/>
      <c r="BI945" s="92"/>
    </row>
    <row r="946" ht="9.75" customHeight="1">
      <c r="A946" s="92"/>
      <c r="B946" s="92"/>
      <c r="C946" s="92"/>
      <c r="D946" s="92"/>
      <c r="E946" s="92"/>
      <c r="F946" s="92"/>
      <c r="G946" s="92"/>
      <c r="H946" s="92"/>
      <c r="I946" s="92"/>
      <c r="J946" s="92"/>
      <c r="K946" s="92"/>
      <c r="L946" s="92"/>
      <c r="M946" s="92"/>
      <c r="N946" s="92"/>
      <c r="O946" s="92"/>
      <c r="P946" s="92"/>
      <c r="Q946" s="92"/>
      <c r="R946" s="92"/>
      <c r="S946" s="92"/>
      <c r="T946" s="92"/>
      <c r="U946" s="92"/>
      <c r="V946" s="92"/>
      <c r="W946" s="92"/>
      <c r="X946" s="92"/>
      <c r="Y946" s="92"/>
      <c r="Z946" s="92"/>
      <c r="AA946" s="92"/>
      <c r="AB946" s="92"/>
      <c r="AC946" s="92"/>
      <c r="AD946" s="92"/>
      <c r="AE946" s="92"/>
      <c r="AF946" s="92"/>
      <c r="AG946" s="92"/>
      <c r="AH946" s="92"/>
      <c r="AI946" s="92"/>
      <c r="AJ946" s="92"/>
      <c r="AK946" s="92"/>
      <c r="AL946" s="92"/>
      <c r="AM946" s="92"/>
      <c r="AN946" s="92"/>
      <c r="AO946" s="92"/>
      <c r="AP946" s="92"/>
      <c r="AQ946" s="92"/>
      <c r="AR946" s="92"/>
      <c r="AS946" s="92"/>
      <c r="AT946" s="92"/>
      <c r="AU946" s="92"/>
      <c r="AV946" s="92"/>
      <c r="AW946" s="92"/>
      <c r="AX946" s="92"/>
      <c r="AY946" s="92"/>
      <c r="AZ946" s="92"/>
      <c r="BA946" s="92"/>
      <c r="BB946" s="92"/>
      <c r="BC946" s="92"/>
      <c r="BD946" s="92"/>
      <c r="BE946" s="92"/>
      <c r="BF946" s="92"/>
      <c r="BG946" s="92"/>
      <c r="BH946" s="92"/>
      <c r="BI946" s="92"/>
    </row>
    <row r="947" ht="9.75" customHeight="1">
      <c r="A947" s="92"/>
      <c r="B947" s="92"/>
      <c r="C947" s="92"/>
      <c r="D947" s="92"/>
      <c r="E947" s="92"/>
      <c r="F947" s="92"/>
      <c r="G947" s="92"/>
      <c r="H947" s="92"/>
      <c r="I947" s="92"/>
      <c r="J947" s="92"/>
      <c r="K947" s="92"/>
      <c r="L947" s="92"/>
      <c r="M947" s="92"/>
      <c r="N947" s="92"/>
      <c r="O947" s="92"/>
      <c r="P947" s="92"/>
      <c r="Q947" s="92"/>
      <c r="R947" s="92"/>
      <c r="S947" s="92"/>
      <c r="T947" s="92"/>
      <c r="U947" s="92"/>
      <c r="V947" s="92"/>
      <c r="W947" s="92"/>
      <c r="X947" s="92"/>
      <c r="Y947" s="92"/>
      <c r="Z947" s="92"/>
      <c r="AA947" s="92"/>
      <c r="AB947" s="92"/>
      <c r="AC947" s="92"/>
      <c r="AD947" s="92"/>
      <c r="AE947" s="92"/>
      <c r="AF947" s="92"/>
      <c r="AG947" s="92"/>
      <c r="AH947" s="92"/>
      <c r="AI947" s="92"/>
      <c r="AJ947" s="92"/>
      <c r="AK947" s="92"/>
      <c r="AL947" s="92"/>
      <c r="AM947" s="92"/>
      <c r="AN947" s="92"/>
      <c r="AO947" s="92"/>
      <c r="AP947" s="92"/>
      <c r="AQ947" s="92"/>
      <c r="AR947" s="92"/>
      <c r="AS947" s="92"/>
      <c r="AT947" s="92"/>
      <c r="AU947" s="92"/>
      <c r="AV947" s="92"/>
      <c r="AW947" s="92"/>
      <c r="AX947" s="92"/>
      <c r="AY947" s="92"/>
      <c r="AZ947" s="92"/>
      <c r="BA947" s="92"/>
      <c r="BB947" s="92"/>
      <c r="BC947" s="92"/>
      <c r="BD947" s="92"/>
      <c r="BE947" s="92"/>
      <c r="BF947" s="92"/>
      <c r="BG947" s="92"/>
      <c r="BH947" s="92"/>
      <c r="BI947" s="92"/>
    </row>
    <row r="948" ht="9.75" customHeight="1">
      <c r="A948" s="92"/>
      <c r="B948" s="92"/>
      <c r="C948" s="92"/>
      <c r="D948" s="92"/>
      <c r="E948" s="92"/>
      <c r="F948" s="92"/>
      <c r="G948" s="92"/>
      <c r="H948" s="92"/>
      <c r="I948" s="92"/>
      <c r="J948" s="92"/>
      <c r="K948" s="92"/>
      <c r="L948" s="92"/>
      <c r="M948" s="92"/>
      <c r="N948" s="92"/>
      <c r="O948" s="92"/>
      <c r="P948" s="92"/>
      <c r="Q948" s="92"/>
      <c r="R948" s="92"/>
      <c r="S948" s="92"/>
      <c r="T948" s="92"/>
      <c r="U948" s="92"/>
      <c r="V948" s="92"/>
      <c r="W948" s="92"/>
      <c r="X948" s="92"/>
      <c r="Y948" s="92"/>
      <c r="Z948" s="92"/>
      <c r="AA948" s="92"/>
      <c r="AB948" s="92"/>
      <c r="AC948" s="92"/>
      <c r="AD948" s="92"/>
      <c r="AE948" s="92"/>
      <c r="AF948" s="92"/>
      <c r="AG948" s="92"/>
      <c r="AH948" s="92"/>
      <c r="AI948" s="92"/>
      <c r="AJ948" s="92"/>
      <c r="AK948" s="92"/>
      <c r="AL948" s="92"/>
      <c r="AM948" s="92"/>
      <c r="AN948" s="92"/>
      <c r="AO948" s="92"/>
      <c r="AP948" s="92"/>
      <c r="AQ948" s="92"/>
      <c r="AR948" s="92"/>
      <c r="AS948" s="92"/>
      <c r="AT948" s="92"/>
      <c r="AU948" s="92"/>
      <c r="AV948" s="92"/>
      <c r="AW948" s="92"/>
      <c r="AX948" s="92"/>
      <c r="AY948" s="92"/>
      <c r="AZ948" s="92"/>
      <c r="BA948" s="92"/>
      <c r="BB948" s="92"/>
      <c r="BC948" s="92"/>
      <c r="BD948" s="92"/>
      <c r="BE948" s="92"/>
      <c r="BF948" s="92"/>
      <c r="BG948" s="92"/>
      <c r="BH948" s="92"/>
      <c r="BI948" s="92"/>
    </row>
    <row r="949" ht="9.75" customHeight="1">
      <c r="A949" s="92"/>
      <c r="B949" s="92"/>
      <c r="C949" s="92"/>
      <c r="D949" s="92"/>
      <c r="E949" s="92"/>
      <c r="F949" s="92"/>
      <c r="G949" s="92"/>
      <c r="H949" s="92"/>
      <c r="I949" s="92"/>
      <c r="J949" s="92"/>
      <c r="K949" s="92"/>
      <c r="L949" s="92"/>
      <c r="M949" s="92"/>
      <c r="N949" s="92"/>
      <c r="O949" s="92"/>
      <c r="P949" s="92"/>
      <c r="Q949" s="92"/>
      <c r="R949" s="92"/>
      <c r="S949" s="92"/>
      <c r="T949" s="92"/>
      <c r="U949" s="92"/>
      <c r="V949" s="92"/>
      <c r="W949" s="92"/>
      <c r="X949" s="92"/>
      <c r="Y949" s="92"/>
      <c r="Z949" s="92"/>
      <c r="AA949" s="92"/>
      <c r="AB949" s="92"/>
      <c r="AC949" s="92"/>
      <c r="AD949" s="92"/>
      <c r="AE949" s="92"/>
      <c r="AF949" s="92"/>
      <c r="AG949" s="92"/>
      <c r="AH949" s="92"/>
      <c r="AI949" s="92"/>
      <c r="AJ949" s="92"/>
      <c r="AK949" s="92"/>
      <c r="AL949" s="92"/>
      <c r="AM949" s="92"/>
      <c r="AN949" s="92"/>
      <c r="AO949" s="92"/>
      <c r="AP949" s="92"/>
      <c r="AQ949" s="92"/>
      <c r="AR949" s="92"/>
      <c r="AS949" s="92"/>
      <c r="AT949" s="92"/>
      <c r="AU949" s="92"/>
      <c r="AV949" s="92"/>
      <c r="AW949" s="92"/>
      <c r="AX949" s="92"/>
      <c r="AY949" s="92"/>
      <c r="AZ949" s="92"/>
      <c r="BA949" s="92"/>
      <c r="BB949" s="92"/>
      <c r="BC949" s="92"/>
      <c r="BD949" s="92"/>
      <c r="BE949" s="92"/>
      <c r="BF949" s="92"/>
      <c r="BG949" s="92"/>
      <c r="BH949" s="92"/>
      <c r="BI949" s="92"/>
    </row>
    <row r="950" ht="9.75" customHeight="1">
      <c r="A950" s="92"/>
      <c r="B950" s="92"/>
      <c r="C950" s="92"/>
      <c r="D950" s="92"/>
      <c r="E950" s="92"/>
      <c r="F950" s="92"/>
      <c r="G950" s="92"/>
      <c r="H950" s="92"/>
      <c r="I950" s="92"/>
      <c r="J950" s="92"/>
      <c r="K950" s="92"/>
      <c r="L950" s="92"/>
      <c r="M950" s="92"/>
      <c r="N950" s="92"/>
      <c r="O950" s="92"/>
      <c r="P950" s="92"/>
      <c r="Q950" s="92"/>
      <c r="R950" s="92"/>
      <c r="S950" s="92"/>
      <c r="T950" s="92"/>
      <c r="U950" s="92"/>
      <c r="V950" s="92"/>
      <c r="W950" s="92"/>
      <c r="X950" s="92"/>
      <c r="Y950" s="92"/>
      <c r="Z950" s="92"/>
      <c r="AA950" s="92"/>
      <c r="AB950" s="92"/>
      <c r="AC950" s="92"/>
      <c r="AD950" s="92"/>
      <c r="AE950" s="92"/>
      <c r="AF950" s="92"/>
      <c r="AG950" s="92"/>
      <c r="AH950" s="92"/>
      <c r="AI950" s="92"/>
      <c r="AJ950" s="92"/>
      <c r="AK950" s="92"/>
      <c r="AL950" s="92"/>
      <c r="AM950" s="92"/>
      <c r="AN950" s="92"/>
      <c r="AO950" s="92"/>
      <c r="AP950" s="92"/>
      <c r="AQ950" s="92"/>
      <c r="AR950" s="92"/>
      <c r="AS950" s="92"/>
      <c r="AT950" s="92"/>
      <c r="AU950" s="92"/>
      <c r="AV950" s="92"/>
      <c r="AW950" s="92"/>
      <c r="AX950" s="92"/>
      <c r="AY950" s="92"/>
      <c r="AZ950" s="92"/>
      <c r="BA950" s="92"/>
      <c r="BB950" s="92"/>
      <c r="BC950" s="92"/>
      <c r="BD950" s="92"/>
      <c r="BE950" s="92"/>
      <c r="BF950" s="92"/>
      <c r="BG950" s="92"/>
      <c r="BH950" s="92"/>
      <c r="BI950" s="92"/>
    </row>
    <row r="951" ht="9.75" customHeight="1">
      <c r="A951" s="92"/>
      <c r="B951" s="92"/>
      <c r="C951" s="92"/>
      <c r="D951" s="92"/>
      <c r="E951" s="92"/>
      <c r="F951" s="92"/>
      <c r="G951" s="92"/>
      <c r="H951" s="92"/>
      <c r="I951" s="92"/>
      <c r="J951" s="92"/>
      <c r="K951" s="92"/>
      <c r="L951" s="92"/>
      <c r="M951" s="92"/>
      <c r="N951" s="92"/>
      <c r="O951" s="92"/>
      <c r="P951" s="92"/>
      <c r="Q951" s="92"/>
      <c r="R951" s="92"/>
      <c r="S951" s="92"/>
      <c r="T951" s="92"/>
      <c r="U951" s="92"/>
      <c r="V951" s="92"/>
      <c r="W951" s="92"/>
      <c r="X951" s="92"/>
      <c r="Y951" s="92"/>
      <c r="Z951" s="92"/>
      <c r="AA951" s="92"/>
      <c r="AB951" s="92"/>
      <c r="AC951" s="92"/>
      <c r="AD951" s="92"/>
      <c r="AE951" s="92"/>
      <c r="AF951" s="92"/>
      <c r="AG951" s="92"/>
      <c r="AH951" s="92"/>
      <c r="AI951" s="92"/>
      <c r="AJ951" s="92"/>
      <c r="AK951" s="92"/>
      <c r="AL951" s="92"/>
      <c r="AM951" s="92"/>
      <c r="AN951" s="92"/>
      <c r="AO951" s="92"/>
      <c r="AP951" s="92"/>
      <c r="AQ951" s="92"/>
      <c r="AR951" s="92"/>
      <c r="AS951" s="92"/>
      <c r="AT951" s="92"/>
      <c r="AU951" s="92"/>
      <c r="AV951" s="92"/>
      <c r="AW951" s="92"/>
      <c r="AX951" s="92"/>
      <c r="AY951" s="92"/>
      <c r="AZ951" s="92"/>
      <c r="BA951" s="92"/>
      <c r="BB951" s="92"/>
      <c r="BC951" s="92"/>
      <c r="BD951" s="92"/>
      <c r="BE951" s="92"/>
      <c r="BF951" s="92"/>
      <c r="BG951" s="92"/>
      <c r="BH951" s="92"/>
      <c r="BI951" s="92"/>
    </row>
    <row r="952" ht="9.75" customHeight="1">
      <c r="A952" s="92"/>
      <c r="B952" s="92"/>
      <c r="C952" s="92"/>
      <c r="D952" s="92"/>
      <c r="E952" s="92"/>
      <c r="F952" s="92"/>
      <c r="G952" s="92"/>
      <c r="H952" s="92"/>
      <c r="I952" s="92"/>
      <c r="J952" s="92"/>
      <c r="K952" s="92"/>
      <c r="L952" s="92"/>
      <c r="M952" s="92"/>
      <c r="N952" s="92"/>
      <c r="O952" s="92"/>
      <c r="P952" s="92"/>
      <c r="Q952" s="92"/>
      <c r="R952" s="92"/>
      <c r="S952" s="92"/>
      <c r="T952" s="92"/>
      <c r="U952" s="92"/>
      <c r="V952" s="92"/>
      <c r="W952" s="92"/>
      <c r="X952" s="92"/>
      <c r="Y952" s="92"/>
      <c r="Z952" s="92"/>
      <c r="AA952" s="92"/>
      <c r="AB952" s="92"/>
      <c r="AC952" s="92"/>
      <c r="AD952" s="92"/>
      <c r="AE952" s="92"/>
      <c r="AF952" s="92"/>
      <c r="AG952" s="92"/>
      <c r="AH952" s="92"/>
      <c r="AI952" s="92"/>
      <c r="AJ952" s="92"/>
      <c r="AK952" s="92"/>
      <c r="AL952" s="92"/>
      <c r="AM952" s="92"/>
      <c r="AN952" s="92"/>
      <c r="AO952" s="92"/>
      <c r="AP952" s="92"/>
      <c r="AQ952" s="92"/>
      <c r="AR952" s="92"/>
      <c r="AS952" s="92"/>
      <c r="AT952" s="92"/>
      <c r="AU952" s="92"/>
      <c r="AV952" s="92"/>
      <c r="AW952" s="92"/>
      <c r="AX952" s="92"/>
      <c r="AY952" s="92"/>
      <c r="AZ952" s="92"/>
      <c r="BA952" s="92"/>
      <c r="BB952" s="92"/>
      <c r="BC952" s="92"/>
      <c r="BD952" s="92"/>
      <c r="BE952" s="92"/>
      <c r="BF952" s="92"/>
      <c r="BG952" s="92"/>
      <c r="BH952" s="92"/>
      <c r="BI952" s="92"/>
    </row>
    <row r="953" ht="9.75" customHeight="1">
      <c r="A953" s="92"/>
      <c r="B953" s="92"/>
      <c r="C953" s="92"/>
      <c r="D953" s="92"/>
      <c r="E953" s="92"/>
      <c r="F953" s="92"/>
      <c r="G953" s="92"/>
      <c r="H953" s="92"/>
      <c r="I953" s="92"/>
      <c r="J953" s="92"/>
      <c r="K953" s="92"/>
      <c r="L953" s="92"/>
      <c r="M953" s="92"/>
      <c r="N953" s="92"/>
      <c r="O953" s="92"/>
      <c r="P953" s="92"/>
      <c r="Q953" s="92"/>
      <c r="R953" s="92"/>
      <c r="S953" s="92"/>
      <c r="T953" s="92"/>
      <c r="U953" s="92"/>
      <c r="V953" s="92"/>
      <c r="W953" s="92"/>
      <c r="X953" s="92"/>
      <c r="Y953" s="92"/>
      <c r="Z953" s="92"/>
      <c r="AA953" s="92"/>
      <c r="AB953" s="92"/>
      <c r="AC953" s="92"/>
      <c r="AD953" s="92"/>
      <c r="AE953" s="92"/>
      <c r="AF953" s="92"/>
      <c r="AG953" s="92"/>
      <c r="AH953" s="92"/>
      <c r="AI953" s="92"/>
      <c r="AJ953" s="92"/>
      <c r="AK953" s="92"/>
      <c r="AL953" s="92"/>
      <c r="AM953" s="92"/>
      <c r="AN953" s="92"/>
      <c r="AO953" s="92"/>
      <c r="AP953" s="92"/>
      <c r="AQ953" s="92"/>
      <c r="AR953" s="92"/>
      <c r="AS953" s="92"/>
      <c r="AT953" s="92"/>
      <c r="AU953" s="92"/>
      <c r="AV953" s="92"/>
      <c r="AW953" s="92"/>
      <c r="AX953" s="92"/>
      <c r="AY953" s="92"/>
      <c r="AZ953" s="92"/>
      <c r="BA953" s="92"/>
      <c r="BB953" s="92"/>
      <c r="BC953" s="92"/>
      <c r="BD953" s="92"/>
      <c r="BE953" s="92"/>
      <c r="BF953" s="92"/>
      <c r="BG953" s="92"/>
      <c r="BH953" s="92"/>
      <c r="BI953" s="92"/>
    </row>
    <row r="954" ht="9.75" customHeight="1">
      <c r="A954" s="92"/>
      <c r="B954" s="92"/>
      <c r="C954" s="92"/>
      <c r="D954" s="92"/>
      <c r="E954" s="92"/>
      <c r="F954" s="92"/>
      <c r="G954" s="92"/>
      <c r="H954" s="92"/>
      <c r="I954" s="92"/>
      <c r="J954" s="92"/>
      <c r="K954" s="92"/>
      <c r="L954" s="92"/>
      <c r="M954" s="92"/>
      <c r="N954" s="92"/>
      <c r="O954" s="92"/>
      <c r="P954" s="92"/>
      <c r="Q954" s="92"/>
      <c r="R954" s="92"/>
      <c r="S954" s="92"/>
      <c r="T954" s="92"/>
      <c r="U954" s="92"/>
      <c r="V954" s="92"/>
      <c r="W954" s="92"/>
      <c r="X954" s="92"/>
      <c r="Y954" s="92"/>
      <c r="Z954" s="92"/>
      <c r="AA954" s="92"/>
      <c r="AB954" s="92"/>
      <c r="AC954" s="92"/>
      <c r="AD954" s="92"/>
      <c r="AE954" s="92"/>
      <c r="AF954" s="92"/>
      <c r="AG954" s="92"/>
      <c r="AH954" s="92"/>
      <c r="AI954" s="92"/>
      <c r="AJ954" s="92"/>
      <c r="AK954" s="92"/>
      <c r="AL954" s="92"/>
      <c r="AM954" s="92"/>
      <c r="AN954" s="92"/>
      <c r="AO954" s="92"/>
      <c r="AP954" s="92"/>
      <c r="AQ954" s="92"/>
      <c r="AR954" s="92"/>
      <c r="AS954" s="92"/>
      <c r="AT954" s="92"/>
      <c r="AU954" s="92"/>
      <c r="AV954" s="92"/>
      <c r="AW954" s="92"/>
      <c r="AX954" s="92"/>
      <c r="AY954" s="92"/>
      <c r="AZ954" s="92"/>
      <c r="BA954" s="92"/>
      <c r="BB954" s="92"/>
      <c r="BC954" s="92"/>
      <c r="BD954" s="92"/>
      <c r="BE954" s="92"/>
      <c r="BF954" s="92"/>
      <c r="BG954" s="92"/>
      <c r="BH954" s="92"/>
      <c r="BI954" s="92"/>
    </row>
    <row r="955" ht="9.75" customHeight="1">
      <c r="A955" s="92"/>
      <c r="B955" s="92"/>
      <c r="C955" s="92"/>
      <c r="D955" s="92"/>
      <c r="E955" s="92"/>
      <c r="F955" s="92"/>
      <c r="G955" s="92"/>
      <c r="H955" s="92"/>
      <c r="I955" s="92"/>
      <c r="J955" s="92"/>
      <c r="K955" s="92"/>
      <c r="L955" s="92"/>
      <c r="M955" s="92"/>
      <c r="N955" s="92"/>
      <c r="O955" s="92"/>
      <c r="P955" s="92"/>
      <c r="Q955" s="92"/>
      <c r="R955" s="92"/>
      <c r="S955" s="92"/>
      <c r="T955" s="92"/>
      <c r="U955" s="92"/>
      <c r="V955" s="92"/>
      <c r="W955" s="92"/>
      <c r="X955" s="92"/>
      <c r="Y955" s="92"/>
      <c r="Z955" s="92"/>
      <c r="AA955" s="92"/>
      <c r="AB955" s="92"/>
      <c r="AC955" s="92"/>
      <c r="AD955" s="92"/>
      <c r="AE955" s="92"/>
      <c r="AF955" s="92"/>
      <c r="AG955" s="92"/>
      <c r="AH955" s="92"/>
      <c r="AI955" s="92"/>
      <c r="AJ955" s="92"/>
      <c r="AK955" s="92"/>
      <c r="AL955" s="92"/>
      <c r="AM955" s="92"/>
      <c r="AN955" s="92"/>
      <c r="AO955" s="92"/>
      <c r="AP955" s="92"/>
      <c r="AQ955" s="92"/>
      <c r="AR955" s="92"/>
      <c r="AS955" s="92"/>
      <c r="AT955" s="92"/>
      <c r="AU955" s="92"/>
      <c r="AV955" s="92"/>
      <c r="AW955" s="92"/>
      <c r="AX955" s="92"/>
      <c r="AY955" s="92"/>
      <c r="AZ955" s="92"/>
      <c r="BA955" s="92"/>
      <c r="BB955" s="92"/>
      <c r="BC955" s="92"/>
      <c r="BD955" s="92"/>
      <c r="BE955" s="92"/>
      <c r="BF955" s="92"/>
      <c r="BG955" s="92"/>
      <c r="BH955" s="92"/>
      <c r="BI955" s="92"/>
    </row>
    <row r="956" ht="9.75" customHeight="1">
      <c r="A956" s="92"/>
      <c r="B956" s="92"/>
      <c r="C956" s="92"/>
      <c r="D956" s="92"/>
      <c r="E956" s="92"/>
      <c r="F956" s="92"/>
      <c r="G956" s="92"/>
      <c r="H956" s="92"/>
      <c r="I956" s="92"/>
      <c r="J956" s="92"/>
      <c r="K956" s="92"/>
      <c r="L956" s="92"/>
      <c r="M956" s="92"/>
      <c r="N956" s="92"/>
      <c r="O956" s="92"/>
      <c r="P956" s="92"/>
      <c r="Q956" s="92"/>
      <c r="R956" s="92"/>
      <c r="S956" s="92"/>
      <c r="T956" s="92"/>
      <c r="U956" s="92"/>
      <c r="V956" s="92"/>
      <c r="W956" s="92"/>
      <c r="X956" s="92"/>
      <c r="Y956" s="92"/>
      <c r="Z956" s="92"/>
      <c r="AA956" s="92"/>
      <c r="AB956" s="92"/>
      <c r="AC956" s="92"/>
      <c r="AD956" s="92"/>
      <c r="AE956" s="92"/>
      <c r="AF956" s="92"/>
      <c r="AG956" s="92"/>
      <c r="AH956" s="92"/>
      <c r="AI956" s="92"/>
      <c r="AJ956" s="92"/>
      <c r="AK956" s="92"/>
      <c r="AL956" s="92"/>
      <c r="AM956" s="92"/>
      <c r="AN956" s="92"/>
      <c r="AO956" s="92"/>
      <c r="AP956" s="92"/>
      <c r="AQ956" s="92"/>
      <c r="AR956" s="92"/>
      <c r="AS956" s="92"/>
      <c r="AT956" s="92"/>
      <c r="AU956" s="92"/>
      <c r="AV956" s="92"/>
      <c r="AW956" s="92"/>
      <c r="AX956" s="92"/>
      <c r="AY956" s="92"/>
      <c r="AZ956" s="92"/>
      <c r="BA956" s="92"/>
      <c r="BB956" s="92"/>
      <c r="BC956" s="92"/>
      <c r="BD956" s="92"/>
      <c r="BE956" s="92"/>
      <c r="BF956" s="92"/>
      <c r="BG956" s="92"/>
      <c r="BH956" s="92"/>
      <c r="BI956" s="92"/>
    </row>
    <row r="957" ht="9.75" customHeight="1">
      <c r="A957" s="92"/>
      <c r="B957" s="92"/>
      <c r="C957" s="92"/>
      <c r="D957" s="92"/>
      <c r="E957" s="92"/>
      <c r="F957" s="92"/>
      <c r="G957" s="92"/>
      <c r="H957" s="92"/>
      <c r="I957" s="92"/>
      <c r="J957" s="92"/>
      <c r="K957" s="92"/>
      <c r="L957" s="92"/>
      <c r="M957" s="92"/>
      <c r="N957" s="92"/>
      <c r="O957" s="92"/>
      <c r="P957" s="92"/>
      <c r="Q957" s="92"/>
      <c r="R957" s="92"/>
      <c r="S957" s="92"/>
      <c r="T957" s="92"/>
      <c r="U957" s="92"/>
      <c r="V957" s="92"/>
      <c r="W957" s="92"/>
      <c r="X957" s="92"/>
      <c r="Y957" s="92"/>
      <c r="Z957" s="92"/>
      <c r="AA957" s="92"/>
      <c r="AB957" s="92"/>
      <c r="AC957" s="92"/>
      <c r="AD957" s="92"/>
      <c r="AE957" s="92"/>
      <c r="AF957" s="92"/>
      <c r="AG957" s="92"/>
      <c r="AH957" s="92"/>
      <c r="AI957" s="92"/>
      <c r="AJ957" s="92"/>
      <c r="AK957" s="92"/>
      <c r="AL957" s="92"/>
      <c r="AM957" s="92"/>
      <c r="AN957" s="92"/>
      <c r="AO957" s="92"/>
      <c r="AP957" s="92"/>
      <c r="AQ957" s="92"/>
      <c r="AR957" s="92"/>
      <c r="AS957" s="92"/>
      <c r="AT957" s="92"/>
      <c r="AU957" s="92"/>
      <c r="AV957" s="92"/>
      <c r="AW957" s="92"/>
      <c r="AX957" s="92"/>
      <c r="AY957" s="92"/>
      <c r="AZ957" s="92"/>
      <c r="BA957" s="92"/>
      <c r="BB957" s="92"/>
      <c r="BC957" s="92"/>
      <c r="BD957" s="92"/>
      <c r="BE957" s="92"/>
      <c r="BF957" s="92"/>
      <c r="BG957" s="92"/>
      <c r="BH957" s="92"/>
      <c r="BI957" s="92"/>
    </row>
    <row r="958" ht="9.75" customHeight="1">
      <c r="A958" s="92"/>
      <c r="B958" s="92"/>
      <c r="C958" s="92"/>
      <c r="D958" s="92"/>
      <c r="E958" s="92"/>
      <c r="F958" s="92"/>
      <c r="G958" s="92"/>
      <c r="H958" s="92"/>
      <c r="I958" s="92"/>
      <c r="J958" s="92"/>
      <c r="K958" s="92"/>
      <c r="L958" s="92"/>
      <c r="M958" s="92"/>
      <c r="N958" s="92"/>
      <c r="O958" s="92"/>
      <c r="P958" s="92"/>
      <c r="Q958" s="92"/>
      <c r="R958" s="92"/>
      <c r="S958" s="92"/>
      <c r="T958" s="92"/>
      <c r="U958" s="92"/>
      <c r="V958" s="92"/>
      <c r="W958" s="92"/>
      <c r="X958" s="92"/>
      <c r="Y958" s="92"/>
      <c r="Z958" s="92"/>
      <c r="AA958" s="92"/>
      <c r="AB958" s="92"/>
      <c r="AC958" s="92"/>
      <c r="AD958" s="92"/>
      <c r="AE958" s="92"/>
      <c r="AF958" s="92"/>
      <c r="AG958" s="92"/>
      <c r="AH958" s="92"/>
      <c r="AI958" s="92"/>
      <c r="AJ958" s="92"/>
      <c r="AK958" s="92"/>
      <c r="AL958" s="92"/>
      <c r="AM958" s="92"/>
      <c r="AN958" s="92"/>
      <c r="AO958" s="92"/>
      <c r="AP958" s="92"/>
      <c r="AQ958" s="92"/>
      <c r="AR958" s="92"/>
      <c r="AS958" s="92"/>
      <c r="AT958" s="92"/>
      <c r="AU958" s="92"/>
      <c r="AV958" s="92"/>
      <c r="AW958" s="92"/>
      <c r="AX958" s="92"/>
      <c r="AY958" s="92"/>
      <c r="AZ958" s="92"/>
      <c r="BA958" s="92"/>
      <c r="BB958" s="92"/>
      <c r="BC958" s="92"/>
      <c r="BD958" s="92"/>
      <c r="BE958" s="92"/>
      <c r="BF958" s="92"/>
      <c r="BG958" s="92"/>
      <c r="BH958" s="92"/>
      <c r="BI958" s="92"/>
    </row>
    <row r="959" ht="9.75" customHeight="1">
      <c r="A959" s="92"/>
      <c r="B959" s="92"/>
      <c r="C959" s="92"/>
      <c r="D959" s="92"/>
      <c r="E959" s="92"/>
      <c r="F959" s="92"/>
      <c r="G959" s="92"/>
      <c r="H959" s="92"/>
      <c r="I959" s="92"/>
      <c r="J959" s="92"/>
      <c r="K959" s="92"/>
      <c r="L959" s="92"/>
      <c r="M959" s="92"/>
      <c r="N959" s="92"/>
      <c r="O959" s="92"/>
      <c r="P959" s="92"/>
      <c r="Q959" s="92"/>
      <c r="R959" s="92"/>
      <c r="S959" s="92"/>
      <c r="T959" s="92"/>
      <c r="U959" s="92"/>
      <c r="V959" s="92"/>
      <c r="W959" s="92"/>
      <c r="X959" s="92"/>
      <c r="Y959" s="92"/>
      <c r="Z959" s="92"/>
      <c r="AA959" s="92"/>
      <c r="AB959" s="92"/>
      <c r="AC959" s="92"/>
      <c r="AD959" s="92"/>
      <c r="AE959" s="92"/>
      <c r="AF959" s="92"/>
      <c r="AG959" s="92"/>
      <c r="AH959" s="92"/>
      <c r="AI959" s="92"/>
      <c r="AJ959" s="92"/>
      <c r="AK959" s="92"/>
      <c r="AL959" s="92"/>
      <c r="AM959" s="92"/>
      <c r="AN959" s="92"/>
      <c r="AO959" s="92"/>
      <c r="AP959" s="92"/>
      <c r="AQ959" s="92"/>
      <c r="AR959" s="92"/>
      <c r="AS959" s="92"/>
      <c r="AT959" s="92"/>
      <c r="AU959" s="92"/>
      <c r="AV959" s="92"/>
      <c r="AW959" s="92"/>
      <c r="AX959" s="92"/>
      <c r="AY959" s="92"/>
      <c r="AZ959" s="92"/>
      <c r="BA959" s="92"/>
      <c r="BB959" s="92"/>
      <c r="BC959" s="92"/>
      <c r="BD959" s="92"/>
      <c r="BE959" s="92"/>
      <c r="BF959" s="92"/>
      <c r="BG959" s="92"/>
      <c r="BH959" s="92"/>
      <c r="BI959" s="92"/>
    </row>
    <row r="960" ht="9.75" customHeight="1">
      <c r="A960" s="92"/>
      <c r="B960" s="92"/>
      <c r="C960" s="92"/>
      <c r="D960" s="92"/>
      <c r="E960" s="92"/>
      <c r="F960" s="92"/>
      <c r="G960" s="92"/>
      <c r="H960" s="92"/>
      <c r="I960" s="92"/>
      <c r="J960" s="92"/>
      <c r="K960" s="92"/>
      <c r="L960" s="92"/>
      <c r="M960" s="92"/>
      <c r="N960" s="92"/>
      <c r="O960" s="92"/>
      <c r="P960" s="92"/>
      <c r="Q960" s="92"/>
      <c r="R960" s="92"/>
      <c r="S960" s="92"/>
      <c r="T960" s="92"/>
      <c r="U960" s="92"/>
      <c r="V960" s="92"/>
      <c r="W960" s="92"/>
      <c r="X960" s="92"/>
      <c r="Y960" s="92"/>
      <c r="Z960" s="92"/>
      <c r="AA960" s="92"/>
      <c r="AB960" s="92"/>
      <c r="AC960" s="92"/>
      <c r="AD960" s="92"/>
      <c r="AE960" s="92"/>
      <c r="AF960" s="92"/>
      <c r="AG960" s="92"/>
      <c r="AH960" s="92"/>
      <c r="AI960" s="92"/>
      <c r="AJ960" s="92"/>
      <c r="AK960" s="92"/>
      <c r="AL960" s="92"/>
      <c r="AM960" s="92"/>
      <c r="AN960" s="92"/>
      <c r="AO960" s="92"/>
      <c r="AP960" s="92"/>
      <c r="AQ960" s="92"/>
      <c r="AR960" s="92"/>
      <c r="AS960" s="92"/>
      <c r="AT960" s="92"/>
      <c r="AU960" s="92"/>
      <c r="AV960" s="92"/>
      <c r="AW960" s="92"/>
      <c r="AX960" s="92"/>
      <c r="AY960" s="92"/>
      <c r="AZ960" s="92"/>
      <c r="BA960" s="92"/>
      <c r="BB960" s="92"/>
      <c r="BC960" s="92"/>
      <c r="BD960" s="92"/>
      <c r="BE960" s="92"/>
      <c r="BF960" s="92"/>
      <c r="BG960" s="92"/>
      <c r="BH960" s="92"/>
      <c r="BI960" s="92"/>
    </row>
    <row r="961" ht="9.75" customHeight="1">
      <c r="A961" s="92"/>
      <c r="B961" s="92"/>
      <c r="C961" s="92"/>
      <c r="D961" s="92"/>
      <c r="E961" s="92"/>
      <c r="F961" s="92"/>
      <c r="G961" s="92"/>
      <c r="H961" s="92"/>
      <c r="I961" s="92"/>
      <c r="J961" s="92"/>
      <c r="K961" s="92"/>
      <c r="L961" s="92"/>
      <c r="M961" s="92"/>
      <c r="N961" s="92"/>
      <c r="O961" s="92"/>
      <c r="P961" s="92"/>
      <c r="Q961" s="92"/>
      <c r="R961" s="92"/>
      <c r="S961" s="92"/>
      <c r="T961" s="92"/>
      <c r="U961" s="92"/>
      <c r="V961" s="92"/>
      <c r="W961" s="92"/>
      <c r="X961" s="92"/>
      <c r="Y961" s="92"/>
      <c r="Z961" s="92"/>
      <c r="AA961" s="92"/>
      <c r="AB961" s="92"/>
      <c r="AC961" s="92"/>
      <c r="AD961" s="92"/>
      <c r="AE961" s="92"/>
      <c r="AF961" s="92"/>
      <c r="AG961" s="92"/>
      <c r="AH961" s="92"/>
      <c r="AI961" s="92"/>
      <c r="AJ961" s="92"/>
      <c r="AK961" s="92"/>
      <c r="AL961" s="92"/>
      <c r="AM961" s="92"/>
      <c r="AN961" s="92"/>
      <c r="AO961" s="92"/>
      <c r="AP961" s="92"/>
      <c r="AQ961" s="92"/>
      <c r="AR961" s="92"/>
      <c r="AS961" s="92"/>
      <c r="AT961" s="92"/>
      <c r="AU961" s="92"/>
      <c r="AV961" s="92"/>
      <c r="AW961" s="92"/>
      <c r="AX961" s="92"/>
      <c r="AY961" s="92"/>
      <c r="AZ961" s="92"/>
      <c r="BA961" s="92"/>
      <c r="BB961" s="92"/>
      <c r="BC961" s="92"/>
      <c r="BD961" s="92"/>
      <c r="BE961" s="92"/>
      <c r="BF961" s="92"/>
      <c r="BG961" s="92"/>
      <c r="BH961" s="92"/>
      <c r="BI961" s="92"/>
    </row>
    <row r="962" ht="9.75" customHeight="1">
      <c r="A962" s="92"/>
      <c r="B962" s="92"/>
      <c r="C962" s="92"/>
      <c r="D962" s="92"/>
      <c r="E962" s="92"/>
      <c r="F962" s="92"/>
      <c r="G962" s="92"/>
      <c r="H962" s="92"/>
      <c r="I962" s="92"/>
      <c r="J962" s="92"/>
      <c r="K962" s="92"/>
      <c r="L962" s="92"/>
      <c r="M962" s="92"/>
      <c r="N962" s="92"/>
      <c r="O962" s="92"/>
      <c r="P962" s="92"/>
      <c r="Q962" s="92"/>
      <c r="R962" s="92"/>
      <c r="S962" s="92"/>
      <c r="T962" s="92"/>
      <c r="U962" s="92"/>
      <c r="V962" s="92"/>
      <c r="W962" s="92"/>
      <c r="X962" s="92"/>
      <c r="Y962" s="92"/>
      <c r="Z962" s="92"/>
      <c r="AA962" s="92"/>
      <c r="AB962" s="92"/>
      <c r="AC962" s="92"/>
      <c r="AD962" s="92"/>
      <c r="AE962" s="92"/>
      <c r="AF962" s="92"/>
      <c r="AG962" s="92"/>
      <c r="AH962" s="92"/>
      <c r="AI962" s="92"/>
      <c r="AJ962" s="92"/>
      <c r="AK962" s="92"/>
      <c r="AL962" s="92"/>
      <c r="AM962" s="92"/>
      <c r="AN962" s="92"/>
      <c r="AO962" s="92"/>
      <c r="AP962" s="92"/>
      <c r="AQ962" s="92"/>
      <c r="AR962" s="92"/>
      <c r="AS962" s="92"/>
      <c r="AT962" s="92"/>
      <c r="AU962" s="92"/>
      <c r="AV962" s="92"/>
      <c r="AW962" s="92"/>
      <c r="AX962" s="92"/>
      <c r="AY962" s="92"/>
      <c r="AZ962" s="92"/>
      <c r="BA962" s="92"/>
      <c r="BB962" s="92"/>
      <c r="BC962" s="92"/>
      <c r="BD962" s="92"/>
      <c r="BE962" s="92"/>
      <c r="BF962" s="92"/>
      <c r="BG962" s="92"/>
      <c r="BH962" s="92"/>
      <c r="BI962" s="92"/>
    </row>
    <row r="963" ht="9.75" customHeight="1">
      <c r="A963" s="92"/>
      <c r="B963" s="92"/>
      <c r="C963" s="92"/>
      <c r="D963" s="92"/>
      <c r="E963" s="92"/>
      <c r="F963" s="92"/>
      <c r="G963" s="92"/>
      <c r="H963" s="92"/>
      <c r="I963" s="92"/>
      <c r="J963" s="92"/>
      <c r="K963" s="92"/>
      <c r="L963" s="92"/>
      <c r="M963" s="92"/>
      <c r="N963" s="92"/>
      <c r="O963" s="92"/>
      <c r="P963" s="92"/>
      <c r="Q963" s="92"/>
      <c r="R963" s="92"/>
      <c r="S963" s="92"/>
      <c r="T963" s="92"/>
      <c r="U963" s="92"/>
      <c r="V963" s="92"/>
      <c r="W963" s="92"/>
      <c r="X963" s="92"/>
      <c r="Y963" s="92"/>
      <c r="Z963" s="92"/>
      <c r="AA963" s="92"/>
      <c r="AB963" s="92"/>
      <c r="AC963" s="92"/>
      <c r="AD963" s="92"/>
      <c r="AE963" s="92"/>
      <c r="AF963" s="92"/>
      <c r="AG963" s="92"/>
      <c r="AH963" s="92"/>
      <c r="AI963" s="92"/>
      <c r="AJ963" s="92"/>
      <c r="AK963" s="92"/>
      <c r="AL963" s="92"/>
      <c r="AM963" s="92"/>
      <c r="AN963" s="92"/>
      <c r="AO963" s="92"/>
      <c r="AP963" s="92"/>
      <c r="AQ963" s="92"/>
      <c r="AR963" s="92"/>
      <c r="AS963" s="92"/>
      <c r="AT963" s="92"/>
      <c r="AU963" s="92"/>
      <c r="AV963" s="92"/>
      <c r="AW963" s="92"/>
      <c r="AX963" s="92"/>
      <c r="AY963" s="92"/>
      <c r="AZ963" s="92"/>
      <c r="BA963" s="92"/>
      <c r="BB963" s="92"/>
      <c r="BC963" s="92"/>
      <c r="BD963" s="92"/>
      <c r="BE963" s="92"/>
      <c r="BF963" s="92"/>
      <c r="BG963" s="92"/>
      <c r="BH963" s="92"/>
      <c r="BI963" s="92"/>
    </row>
    <row r="964" ht="9.75" customHeight="1">
      <c r="A964" s="92"/>
      <c r="B964" s="92"/>
      <c r="C964" s="92"/>
      <c r="D964" s="92"/>
      <c r="E964" s="92"/>
      <c r="F964" s="92"/>
      <c r="G964" s="92"/>
      <c r="H964" s="92"/>
      <c r="I964" s="92"/>
      <c r="J964" s="92"/>
      <c r="K964" s="92"/>
      <c r="L964" s="92"/>
      <c r="M964" s="92"/>
      <c r="N964" s="92"/>
      <c r="O964" s="92"/>
      <c r="P964" s="92"/>
      <c r="Q964" s="92"/>
      <c r="R964" s="92"/>
      <c r="S964" s="92"/>
      <c r="T964" s="92"/>
      <c r="U964" s="92"/>
      <c r="V964" s="92"/>
      <c r="W964" s="92"/>
      <c r="X964" s="92"/>
      <c r="Y964" s="92"/>
      <c r="Z964" s="92"/>
      <c r="AA964" s="92"/>
      <c r="AB964" s="92"/>
      <c r="AC964" s="92"/>
      <c r="AD964" s="92"/>
      <c r="AE964" s="92"/>
      <c r="AF964" s="92"/>
      <c r="AG964" s="92"/>
      <c r="AH964" s="92"/>
      <c r="AI964" s="92"/>
      <c r="AJ964" s="92"/>
      <c r="AK964" s="92"/>
      <c r="AL964" s="92"/>
      <c r="AM964" s="92"/>
      <c r="AN964" s="92"/>
      <c r="AO964" s="92"/>
      <c r="AP964" s="92"/>
      <c r="AQ964" s="92"/>
      <c r="AR964" s="92"/>
      <c r="AS964" s="92"/>
      <c r="AT964" s="92"/>
      <c r="AU964" s="92"/>
      <c r="AV964" s="92"/>
      <c r="AW964" s="92"/>
      <c r="AX964" s="92"/>
      <c r="AY964" s="92"/>
      <c r="AZ964" s="92"/>
      <c r="BA964" s="92"/>
      <c r="BB964" s="92"/>
      <c r="BC964" s="92"/>
      <c r="BD964" s="92"/>
      <c r="BE964" s="92"/>
      <c r="BF964" s="92"/>
      <c r="BG964" s="92"/>
      <c r="BH964" s="92"/>
      <c r="BI964" s="92"/>
    </row>
    <row r="965" ht="9.75" customHeight="1">
      <c r="A965" s="92"/>
      <c r="B965" s="92"/>
      <c r="C965" s="92"/>
      <c r="D965" s="92"/>
      <c r="E965" s="92"/>
      <c r="F965" s="92"/>
      <c r="G965" s="92"/>
      <c r="H965" s="92"/>
      <c r="I965" s="92"/>
      <c r="J965" s="92"/>
      <c r="K965" s="92"/>
      <c r="L965" s="92"/>
      <c r="M965" s="92"/>
      <c r="N965" s="92"/>
      <c r="O965" s="92"/>
      <c r="P965" s="92"/>
      <c r="Q965" s="92"/>
      <c r="R965" s="92"/>
      <c r="S965" s="92"/>
      <c r="T965" s="92"/>
      <c r="U965" s="92"/>
      <c r="V965" s="92"/>
      <c r="W965" s="92"/>
      <c r="X965" s="92"/>
      <c r="Y965" s="92"/>
      <c r="Z965" s="92"/>
      <c r="AA965" s="92"/>
      <c r="AB965" s="92"/>
      <c r="AC965" s="92"/>
      <c r="AD965" s="92"/>
      <c r="AE965" s="92"/>
      <c r="AF965" s="92"/>
      <c r="AG965" s="92"/>
      <c r="AH965" s="92"/>
      <c r="AI965" s="92"/>
      <c r="AJ965" s="92"/>
      <c r="AK965" s="92"/>
      <c r="AL965" s="92"/>
      <c r="AM965" s="92"/>
      <c r="AN965" s="92"/>
      <c r="AO965" s="92"/>
      <c r="AP965" s="92"/>
      <c r="AQ965" s="92"/>
      <c r="AR965" s="92"/>
      <c r="AS965" s="92"/>
      <c r="AT965" s="92"/>
      <c r="AU965" s="92"/>
      <c r="AV965" s="92"/>
      <c r="AW965" s="92"/>
      <c r="AX965" s="92"/>
      <c r="AY965" s="92"/>
      <c r="AZ965" s="92"/>
      <c r="BA965" s="92"/>
      <c r="BB965" s="92"/>
      <c r="BC965" s="92"/>
      <c r="BD965" s="92"/>
      <c r="BE965" s="92"/>
      <c r="BF965" s="92"/>
      <c r="BG965" s="92"/>
      <c r="BH965" s="92"/>
      <c r="BI965" s="92"/>
    </row>
    <row r="966" ht="9.75" customHeight="1">
      <c r="A966" s="92"/>
      <c r="B966" s="92"/>
      <c r="C966" s="92"/>
      <c r="D966" s="92"/>
      <c r="E966" s="92"/>
      <c r="F966" s="92"/>
      <c r="G966" s="92"/>
      <c r="H966" s="92"/>
      <c r="I966" s="92"/>
      <c r="J966" s="92"/>
      <c r="K966" s="92"/>
      <c r="L966" s="92"/>
      <c r="M966" s="92"/>
      <c r="N966" s="92"/>
      <c r="O966" s="92"/>
      <c r="P966" s="92"/>
      <c r="Q966" s="92"/>
      <c r="R966" s="92"/>
      <c r="S966" s="92"/>
      <c r="T966" s="92"/>
      <c r="U966" s="92"/>
      <c r="V966" s="92"/>
      <c r="W966" s="92"/>
      <c r="X966" s="92"/>
      <c r="Y966" s="92"/>
      <c r="Z966" s="92"/>
      <c r="AA966" s="92"/>
      <c r="AB966" s="92"/>
      <c r="AC966" s="92"/>
      <c r="AD966" s="92"/>
      <c r="AE966" s="92"/>
      <c r="AF966" s="92"/>
      <c r="AG966" s="92"/>
      <c r="AH966" s="92"/>
      <c r="AI966" s="92"/>
      <c r="AJ966" s="92"/>
      <c r="AK966" s="92"/>
      <c r="AL966" s="92"/>
      <c r="AM966" s="92"/>
      <c r="AN966" s="92"/>
      <c r="AO966" s="92"/>
      <c r="AP966" s="92"/>
      <c r="AQ966" s="92"/>
      <c r="AR966" s="92"/>
      <c r="AS966" s="92"/>
      <c r="AT966" s="92"/>
      <c r="AU966" s="92"/>
      <c r="AV966" s="92"/>
      <c r="AW966" s="92"/>
      <c r="AX966" s="92"/>
      <c r="AY966" s="92"/>
      <c r="AZ966" s="92"/>
      <c r="BA966" s="92"/>
      <c r="BB966" s="92"/>
      <c r="BC966" s="92"/>
      <c r="BD966" s="92"/>
      <c r="BE966" s="92"/>
      <c r="BF966" s="92"/>
      <c r="BG966" s="92"/>
      <c r="BH966" s="92"/>
      <c r="BI966" s="92"/>
    </row>
    <row r="967" ht="9.75" customHeight="1">
      <c r="A967" s="92"/>
      <c r="B967" s="92"/>
      <c r="C967" s="92"/>
      <c r="D967" s="92"/>
      <c r="E967" s="92"/>
      <c r="F967" s="92"/>
      <c r="G967" s="92"/>
      <c r="H967" s="92"/>
      <c r="I967" s="92"/>
      <c r="J967" s="92"/>
      <c r="K967" s="92"/>
      <c r="L967" s="92"/>
      <c r="M967" s="92"/>
      <c r="N967" s="92"/>
      <c r="O967" s="92"/>
      <c r="P967" s="92"/>
      <c r="Q967" s="92"/>
      <c r="R967" s="92"/>
      <c r="S967" s="92"/>
      <c r="T967" s="92"/>
      <c r="U967" s="92"/>
      <c r="V967" s="92"/>
      <c r="W967" s="92"/>
      <c r="X967" s="92"/>
      <c r="Y967" s="92"/>
      <c r="Z967" s="92"/>
      <c r="AA967" s="92"/>
      <c r="AB967" s="92"/>
      <c r="AC967" s="92"/>
      <c r="AD967" s="92"/>
      <c r="AE967" s="92"/>
      <c r="AF967" s="92"/>
      <c r="AG967" s="92"/>
      <c r="AH967" s="92"/>
      <c r="AI967" s="92"/>
      <c r="AJ967" s="92"/>
      <c r="AK967" s="92"/>
      <c r="AL967" s="92"/>
      <c r="AM967" s="92"/>
      <c r="AN967" s="92"/>
      <c r="AO967" s="92"/>
      <c r="AP967" s="92"/>
      <c r="AQ967" s="92"/>
      <c r="AR967" s="92"/>
      <c r="AS967" s="92"/>
      <c r="AT967" s="92"/>
      <c r="AU967" s="92"/>
      <c r="AV967" s="92"/>
      <c r="AW967" s="92"/>
      <c r="AX967" s="92"/>
      <c r="AY967" s="92"/>
      <c r="AZ967" s="92"/>
      <c r="BA967" s="92"/>
      <c r="BB967" s="92"/>
      <c r="BC967" s="92"/>
      <c r="BD967" s="92"/>
      <c r="BE967" s="92"/>
      <c r="BF967" s="92"/>
      <c r="BG967" s="92"/>
      <c r="BH967" s="92"/>
      <c r="BI967" s="92"/>
    </row>
    <row r="968" ht="9.75" customHeight="1">
      <c r="A968" s="92"/>
      <c r="B968" s="92"/>
      <c r="C968" s="92"/>
      <c r="D968" s="92"/>
      <c r="E968" s="92"/>
      <c r="F968" s="92"/>
      <c r="G968" s="92"/>
      <c r="H968" s="92"/>
      <c r="I968" s="92"/>
      <c r="J968" s="92"/>
      <c r="K968" s="92"/>
      <c r="L968" s="92"/>
      <c r="M968" s="92"/>
      <c r="N968" s="92"/>
      <c r="O968" s="92"/>
      <c r="P968" s="92"/>
      <c r="Q968" s="92"/>
      <c r="R968" s="92"/>
      <c r="S968" s="92"/>
      <c r="T968" s="92"/>
      <c r="U968" s="92"/>
      <c r="V968" s="92"/>
      <c r="W968" s="92"/>
      <c r="X968" s="92"/>
      <c r="Y968" s="92"/>
      <c r="Z968" s="92"/>
      <c r="AA968" s="92"/>
      <c r="AB968" s="92"/>
      <c r="AC968" s="92"/>
      <c r="AD968" s="92"/>
      <c r="AE968" s="92"/>
      <c r="AF968" s="92"/>
      <c r="AG968" s="92"/>
      <c r="AH968" s="92"/>
      <c r="AI968" s="92"/>
      <c r="AJ968" s="92"/>
      <c r="AK968" s="92"/>
      <c r="AL968" s="92"/>
      <c r="AM968" s="92"/>
      <c r="AN968" s="92"/>
      <c r="AO968" s="92"/>
      <c r="AP968" s="92"/>
      <c r="AQ968" s="92"/>
      <c r="AR968" s="92"/>
      <c r="AS968" s="92"/>
      <c r="AT968" s="92"/>
      <c r="AU968" s="92"/>
      <c r="AV968" s="92"/>
      <c r="AW968" s="92"/>
      <c r="AX968" s="92"/>
      <c r="AY968" s="92"/>
      <c r="AZ968" s="92"/>
      <c r="BA968" s="92"/>
      <c r="BB968" s="92"/>
      <c r="BC968" s="92"/>
      <c r="BD968" s="92"/>
      <c r="BE968" s="92"/>
      <c r="BF968" s="92"/>
      <c r="BG968" s="92"/>
      <c r="BH968" s="92"/>
      <c r="BI968" s="92"/>
    </row>
    <row r="969" ht="9.75" customHeight="1">
      <c r="A969" s="92"/>
      <c r="B969" s="92"/>
      <c r="C969" s="92"/>
      <c r="D969" s="92"/>
      <c r="E969" s="92"/>
      <c r="F969" s="92"/>
      <c r="G969" s="92"/>
      <c r="H969" s="92"/>
      <c r="I969" s="92"/>
      <c r="J969" s="92"/>
      <c r="K969" s="92"/>
      <c r="L969" s="92"/>
      <c r="M969" s="92"/>
      <c r="N969" s="92"/>
      <c r="O969" s="92"/>
      <c r="P969" s="92"/>
      <c r="Q969" s="92"/>
      <c r="R969" s="92"/>
      <c r="S969" s="92"/>
      <c r="T969" s="92"/>
      <c r="U969" s="92"/>
      <c r="V969" s="92"/>
      <c r="W969" s="92"/>
      <c r="X969" s="92"/>
      <c r="Y969" s="92"/>
      <c r="Z969" s="92"/>
      <c r="AA969" s="92"/>
      <c r="AB969" s="92"/>
      <c r="AC969" s="92"/>
      <c r="AD969" s="92"/>
      <c r="AE969" s="92"/>
      <c r="AF969" s="92"/>
      <c r="AG969" s="92"/>
      <c r="AH969" s="92"/>
      <c r="AI969" s="92"/>
      <c r="AJ969" s="92"/>
      <c r="AK969" s="92"/>
      <c r="AL969" s="92"/>
      <c r="AM969" s="92"/>
      <c r="AN969" s="92"/>
      <c r="AO969" s="92"/>
      <c r="AP969" s="92"/>
      <c r="AQ969" s="92"/>
      <c r="AR969" s="92"/>
      <c r="AS969" s="92"/>
      <c r="AT969" s="92"/>
      <c r="AU969" s="92"/>
      <c r="AV969" s="92"/>
      <c r="AW969" s="92"/>
      <c r="AX969" s="92"/>
      <c r="AY969" s="92"/>
      <c r="AZ969" s="92"/>
      <c r="BA969" s="92"/>
      <c r="BB969" s="92"/>
      <c r="BC969" s="92"/>
      <c r="BD969" s="92"/>
      <c r="BE969" s="92"/>
      <c r="BF969" s="92"/>
      <c r="BG969" s="92"/>
      <c r="BH969" s="92"/>
      <c r="BI969" s="92"/>
    </row>
    <row r="970" ht="9.75" customHeight="1">
      <c r="A970" s="92"/>
      <c r="B970" s="92"/>
      <c r="C970" s="92"/>
      <c r="D970" s="92"/>
      <c r="E970" s="92"/>
      <c r="F970" s="92"/>
      <c r="G970" s="92"/>
      <c r="H970" s="92"/>
      <c r="I970" s="92"/>
      <c r="J970" s="92"/>
      <c r="K970" s="92"/>
      <c r="L970" s="92"/>
      <c r="M970" s="92"/>
      <c r="N970" s="92"/>
      <c r="O970" s="92"/>
      <c r="P970" s="92"/>
      <c r="Q970" s="92"/>
      <c r="R970" s="92"/>
      <c r="S970" s="92"/>
      <c r="T970" s="92"/>
      <c r="U970" s="92"/>
      <c r="V970" s="92"/>
      <c r="W970" s="92"/>
      <c r="X970" s="92"/>
      <c r="Y970" s="92"/>
      <c r="Z970" s="92"/>
      <c r="AA970" s="92"/>
      <c r="AB970" s="92"/>
      <c r="AC970" s="92"/>
      <c r="AD970" s="92"/>
      <c r="AE970" s="92"/>
      <c r="AF970" s="92"/>
      <c r="AG970" s="92"/>
      <c r="AH970" s="92"/>
      <c r="AI970" s="92"/>
      <c r="AJ970" s="92"/>
      <c r="AK970" s="92"/>
      <c r="AL970" s="92"/>
      <c r="AM970" s="92"/>
      <c r="AN970" s="92"/>
      <c r="AO970" s="92"/>
      <c r="AP970" s="92"/>
      <c r="AQ970" s="92"/>
      <c r="AR970" s="92"/>
      <c r="AS970" s="92"/>
      <c r="AT970" s="92"/>
      <c r="AU970" s="92"/>
      <c r="AV970" s="92"/>
      <c r="AW970" s="92"/>
      <c r="AX970" s="92"/>
      <c r="AY970" s="92"/>
      <c r="AZ970" s="92"/>
      <c r="BA970" s="92"/>
      <c r="BB970" s="92"/>
      <c r="BC970" s="92"/>
      <c r="BD970" s="92"/>
      <c r="BE970" s="92"/>
      <c r="BF970" s="92"/>
      <c r="BG970" s="92"/>
      <c r="BH970" s="92"/>
      <c r="BI970" s="92"/>
    </row>
    <row r="971" ht="9.75" customHeight="1">
      <c r="A971" s="92"/>
      <c r="B971" s="92"/>
      <c r="C971" s="92"/>
      <c r="D971" s="92"/>
      <c r="E971" s="92"/>
      <c r="F971" s="92"/>
      <c r="G971" s="92"/>
      <c r="H971" s="92"/>
      <c r="I971" s="92"/>
      <c r="J971" s="92"/>
      <c r="K971" s="92"/>
      <c r="L971" s="92"/>
      <c r="M971" s="92"/>
      <c r="N971" s="92"/>
      <c r="O971" s="92"/>
      <c r="P971" s="92"/>
      <c r="Q971" s="92"/>
      <c r="R971" s="92"/>
      <c r="S971" s="92"/>
      <c r="T971" s="92"/>
      <c r="U971" s="92"/>
      <c r="V971" s="92"/>
      <c r="W971" s="92"/>
      <c r="X971" s="92"/>
      <c r="Y971" s="92"/>
      <c r="Z971" s="92"/>
      <c r="AA971" s="92"/>
      <c r="AB971" s="92"/>
      <c r="AC971" s="92"/>
      <c r="AD971" s="92"/>
      <c r="AE971" s="92"/>
      <c r="AF971" s="92"/>
      <c r="AG971" s="92"/>
      <c r="AH971" s="92"/>
      <c r="AI971" s="92"/>
      <c r="AJ971" s="92"/>
      <c r="AK971" s="92"/>
      <c r="AL971" s="92"/>
      <c r="AM971" s="92"/>
      <c r="AN971" s="92"/>
      <c r="AO971" s="92"/>
      <c r="AP971" s="92"/>
      <c r="AQ971" s="92"/>
      <c r="AR971" s="92"/>
      <c r="AS971" s="92"/>
      <c r="AT971" s="92"/>
      <c r="AU971" s="92"/>
      <c r="AV971" s="92"/>
      <c r="AW971" s="92"/>
      <c r="AX971" s="92"/>
      <c r="AY971" s="92"/>
      <c r="AZ971" s="92"/>
      <c r="BA971" s="92"/>
      <c r="BB971" s="92"/>
      <c r="BC971" s="92"/>
      <c r="BD971" s="92"/>
      <c r="BE971" s="92"/>
      <c r="BF971" s="92"/>
      <c r="BG971" s="92"/>
      <c r="BH971" s="92"/>
      <c r="BI971" s="92"/>
    </row>
    <row r="972" ht="9.75" customHeight="1">
      <c r="A972" s="92"/>
      <c r="B972" s="92"/>
      <c r="C972" s="92"/>
      <c r="D972" s="92"/>
      <c r="E972" s="92"/>
      <c r="F972" s="92"/>
      <c r="G972" s="92"/>
      <c r="H972" s="92"/>
      <c r="I972" s="92"/>
      <c r="J972" s="92"/>
      <c r="K972" s="92"/>
      <c r="L972" s="92"/>
      <c r="M972" s="92"/>
      <c r="N972" s="92"/>
      <c r="O972" s="92"/>
      <c r="P972" s="92"/>
      <c r="Q972" s="92"/>
      <c r="R972" s="92"/>
      <c r="S972" s="92"/>
      <c r="T972" s="92"/>
      <c r="U972" s="92"/>
      <c r="V972" s="92"/>
      <c r="W972" s="92"/>
      <c r="X972" s="92"/>
      <c r="Y972" s="92"/>
      <c r="Z972" s="92"/>
      <c r="AA972" s="92"/>
      <c r="AB972" s="92"/>
      <c r="AC972" s="92"/>
      <c r="AD972" s="92"/>
      <c r="AE972" s="92"/>
      <c r="AF972" s="92"/>
      <c r="AG972" s="92"/>
      <c r="AH972" s="92"/>
      <c r="AI972" s="92"/>
      <c r="AJ972" s="92"/>
      <c r="AK972" s="92"/>
      <c r="AL972" s="92"/>
      <c r="AM972" s="92"/>
      <c r="AN972" s="92"/>
      <c r="AO972" s="92"/>
      <c r="AP972" s="92"/>
      <c r="AQ972" s="92"/>
      <c r="AR972" s="92"/>
      <c r="AS972" s="92"/>
      <c r="AT972" s="92"/>
      <c r="AU972" s="92"/>
      <c r="AV972" s="92"/>
      <c r="AW972" s="92"/>
      <c r="AX972" s="92"/>
      <c r="AY972" s="92"/>
      <c r="AZ972" s="92"/>
      <c r="BA972" s="92"/>
      <c r="BB972" s="92"/>
      <c r="BC972" s="92"/>
      <c r="BD972" s="92"/>
      <c r="BE972" s="92"/>
      <c r="BF972" s="92"/>
      <c r="BG972" s="92"/>
      <c r="BH972" s="92"/>
      <c r="BI972" s="92"/>
    </row>
    <row r="973" ht="9.75" customHeight="1">
      <c r="A973" s="92"/>
      <c r="B973" s="92"/>
      <c r="C973" s="92"/>
      <c r="D973" s="92"/>
      <c r="E973" s="92"/>
      <c r="F973" s="92"/>
      <c r="G973" s="92"/>
      <c r="H973" s="92"/>
      <c r="I973" s="92"/>
      <c r="J973" s="92"/>
      <c r="K973" s="92"/>
      <c r="L973" s="92"/>
      <c r="M973" s="92"/>
      <c r="N973" s="92"/>
      <c r="O973" s="92"/>
      <c r="P973" s="92"/>
      <c r="Q973" s="92"/>
      <c r="R973" s="92"/>
      <c r="S973" s="92"/>
      <c r="T973" s="92"/>
      <c r="U973" s="92"/>
      <c r="V973" s="92"/>
      <c r="W973" s="92"/>
      <c r="X973" s="92"/>
      <c r="Y973" s="92"/>
      <c r="Z973" s="92"/>
      <c r="AA973" s="92"/>
      <c r="AB973" s="92"/>
      <c r="AC973" s="92"/>
      <c r="AD973" s="92"/>
      <c r="AE973" s="92"/>
      <c r="AF973" s="92"/>
      <c r="AG973" s="92"/>
      <c r="AH973" s="92"/>
      <c r="AI973" s="92"/>
      <c r="AJ973" s="92"/>
      <c r="AK973" s="92"/>
      <c r="AL973" s="92"/>
      <c r="AM973" s="92"/>
      <c r="AN973" s="92"/>
      <c r="AO973" s="92"/>
      <c r="AP973" s="92"/>
      <c r="AQ973" s="92"/>
      <c r="AR973" s="92"/>
      <c r="AS973" s="92"/>
      <c r="AT973" s="92"/>
      <c r="AU973" s="92"/>
      <c r="AV973" s="92"/>
      <c r="AW973" s="92"/>
      <c r="AX973" s="92"/>
      <c r="AY973" s="92"/>
      <c r="AZ973" s="92"/>
      <c r="BA973" s="92"/>
      <c r="BB973" s="92"/>
      <c r="BC973" s="92"/>
      <c r="BD973" s="92"/>
      <c r="BE973" s="92"/>
      <c r="BF973" s="92"/>
      <c r="BG973" s="92"/>
      <c r="BH973" s="92"/>
      <c r="BI973" s="92"/>
    </row>
    <row r="974" ht="9.75" customHeight="1">
      <c r="A974" s="92"/>
      <c r="B974" s="92"/>
      <c r="C974" s="92"/>
      <c r="D974" s="92"/>
      <c r="E974" s="92"/>
      <c r="F974" s="92"/>
      <c r="G974" s="92"/>
      <c r="H974" s="92"/>
      <c r="I974" s="92"/>
      <c r="J974" s="92"/>
      <c r="K974" s="92"/>
      <c r="L974" s="92"/>
      <c r="M974" s="92"/>
      <c r="N974" s="92"/>
      <c r="O974" s="92"/>
      <c r="P974" s="92"/>
      <c r="Q974" s="92"/>
      <c r="R974" s="92"/>
      <c r="S974" s="92"/>
      <c r="T974" s="92"/>
      <c r="U974" s="92"/>
      <c r="V974" s="92"/>
      <c r="W974" s="92"/>
      <c r="X974" s="92"/>
      <c r="Y974" s="92"/>
      <c r="Z974" s="92"/>
      <c r="AA974" s="92"/>
      <c r="AB974" s="92"/>
      <c r="AC974" s="92"/>
      <c r="AD974" s="92"/>
      <c r="AE974" s="92"/>
      <c r="AF974" s="92"/>
      <c r="AG974" s="92"/>
      <c r="AH974" s="92"/>
      <c r="AI974" s="92"/>
      <c r="AJ974" s="92"/>
      <c r="AK974" s="92"/>
      <c r="AL974" s="92"/>
      <c r="AM974" s="92"/>
      <c r="AN974" s="92"/>
      <c r="AO974" s="92"/>
      <c r="AP974" s="92"/>
      <c r="AQ974" s="92"/>
      <c r="AR974" s="92"/>
      <c r="AS974" s="92"/>
      <c r="AT974" s="92"/>
      <c r="AU974" s="92"/>
      <c r="AV974" s="92"/>
      <c r="AW974" s="92"/>
      <c r="AX974" s="92"/>
      <c r="AY974" s="92"/>
      <c r="AZ974" s="92"/>
      <c r="BA974" s="92"/>
      <c r="BB974" s="92"/>
      <c r="BC974" s="92"/>
      <c r="BD974" s="92"/>
      <c r="BE974" s="92"/>
      <c r="BF974" s="92"/>
      <c r="BG974" s="92"/>
      <c r="BH974" s="92"/>
      <c r="BI974" s="92"/>
    </row>
    <row r="975" ht="9.75" customHeight="1">
      <c r="A975" s="92"/>
      <c r="B975" s="92"/>
      <c r="C975" s="92"/>
      <c r="D975" s="92"/>
      <c r="E975" s="92"/>
      <c r="F975" s="92"/>
      <c r="G975" s="92"/>
      <c r="H975" s="92"/>
      <c r="I975" s="92"/>
      <c r="J975" s="92"/>
      <c r="K975" s="92"/>
      <c r="L975" s="92"/>
      <c r="M975" s="92"/>
      <c r="N975" s="92"/>
      <c r="O975" s="92"/>
      <c r="P975" s="92"/>
      <c r="Q975" s="92"/>
      <c r="R975" s="92"/>
      <c r="S975" s="92"/>
      <c r="T975" s="92"/>
      <c r="U975" s="92"/>
      <c r="V975" s="92"/>
      <c r="W975" s="92"/>
      <c r="X975" s="92"/>
      <c r="Y975" s="92"/>
      <c r="Z975" s="92"/>
      <c r="AA975" s="92"/>
      <c r="AB975" s="92"/>
      <c r="AC975" s="92"/>
      <c r="AD975" s="92"/>
      <c r="AE975" s="92"/>
      <c r="AF975" s="92"/>
      <c r="AG975" s="92"/>
      <c r="AH975" s="92"/>
      <c r="AI975" s="92"/>
      <c r="AJ975" s="92"/>
      <c r="AK975" s="92"/>
      <c r="AL975" s="92"/>
      <c r="AM975" s="92"/>
      <c r="AN975" s="92"/>
      <c r="AO975" s="92"/>
      <c r="AP975" s="92"/>
      <c r="AQ975" s="92"/>
      <c r="AR975" s="92"/>
      <c r="AS975" s="92"/>
      <c r="AT975" s="92"/>
      <c r="AU975" s="92"/>
      <c r="AV975" s="92"/>
      <c r="AW975" s="92"/>
      <c r="AX975" s="92"/>
      <c r="AY975" s="92"/>
      <c r="AZ975" s="92"/>
      <c r="BA975" s="92"/>
      <c r="BB975" s="92"/>
      <c r="BC975" s="92"/>
      <c r="BD975" s="92"/>
      <c r="BE975" s="92"/>
      <c r="BF975" s="92"/>
      <c r="BG975" s="92"/>
      <c r="BH975" s="92"/>
      <c r="BI975" s="92"/>
    </row>
    <row r="976" ht="9.75" customHeight="1">
      <c r="A976" s="92"/>
      <c r="B976" s="92"/>
      <c r="C976" s="92"/>
      <c r="D976" s="92"/>
      <c r="E976" s="92"/>
      <c r="F976" s="92"/>
      <c r="G976" s="92"/>
      <c r="H976" s="92"/>
      <c r="I976" s="92"/>
      <c r="J976" s="92"/>
      <c r="K976" s="92"/>
      <c r="L976" s="92"/>
      <c r="M976" s="92"/>
      <c r="N976" s="92"/>
      <c r="O976" s="92"/>
      <c r="P976" s="92"/>
      <c r="Q976" s="92"/>
      <c r="R976" s="92"/>
      <c r="S976" s="92"/>
      <c r="T976" s="92"/>
      <c r="U976" s="92"/>
      <c r="V976" s="92"/>
      <c r="W976" s="92"/>
      <c r="X976" s="92"/>
      <c r="Y976" s="92"/>
      <c r="Z976" s="92"/>
      <c r="AA976" s="92"/>
      <c r="AB976" s="92"/>
      <c r="AC976" s="92"/>
      <c r="AD976" s="92"/>
      <c r="AE976" s="92"/>
      <c r="AF976" s="92"/>
      <c r="AG976" s="92"/>
      <c r="AH976" s="92"/>
      <c r="AI976" s="92"/>
      <c r="AJ976" s="92"/>
      <c r="AK976" s="92"/>
      <c r="AL976" s="92"/>
      <c r="AM976" s="92"/>
      <c r="AN976" s="92"/>
      <c r="AO976" s="92"/>
      <c r="AP976" s="92"/>
      <c r="AQ976" s="92"/>
      <c r="AR976" s="92"/>
      <c r="AS976" s="92"/>
      <c r="AT976" s="92"/>
      <c r="AU976" s="92"/>
      <c r="AV976" s="92"/>
      <c r="AW976" s="92"/>
      <c r="AX976" s="92"/>
      <c r="AY976" s="92"/>
      <c r="AZ976" s="92"/>
      <c r="BA976" s="92"/>
      <c r="BB976" s="92"/>
      <c r="BC976" s="92"/>
      <c r="BD976" s="92"/>
      <c r="BE976" s="92"/>
      <c r="BF976" s="92"/>
      <c r="BG976" s="92"/>
      <c r="BH976" s="92"/>
      <c r="BI976" s="92"/>
    </row>
    <row r="977" ht="9.75" customHeight="1">
      <c r="A977" s="92"/>
      <c r="B977" s="92"/>
      <c r="C977" s="92"/>
      <c r="D977" s="92"/>
      <c r="E977" s="92"/>
      <c r="F977" s="92"/>
      <c r="G977" s="92"/>
      <c r="H977" s="92"/>
      <c r="I977" s="92"/>
      <c r="J977" s="92"/>
      <c r="K977" s="92"/>
      <c r="L977" s="92"/>
      <c r="M977" s="92"/>
      <c r="N977" s="92"/>
      <c r="O977" s="92"/>
      <c r="P977" s="92"/>
      <c r="Q977" s="92"/>
      <c r="R977" s="92"/>
      <c r="S977" s="92"/>
      <c r="T977" s="92"/>
      <c r="U977" s="92"/>
      <c r="V977" s="92"/>
      <c r="W977" s="92"/>
      <c r="X977" s="92"/>
      <c r="Y977" s="92"/>
      <c r="Z977" s="92"/>
      <c r="AA977" s="92"/>
      <c r="AB977" s="92"/>
      <c r="AC977" s="92"/>
      <c r="AD977" s="92"/>
      <c r="AE977" s="92"/>
      <c r="AF977" s="92"/>
      <c r="AG977" s="92"/>
      <c r="AH977" s="92"/>
      <c r="AI977" s="92"/>
      <c r="AJ977" s="92"/>
      <c r="AK977" s="92"/>
      <c r="AL977" s="92"/>
      <c r="AM977" s="92"/>
      <c r="AN977" s="92"/>
      <c r="AO977" s="92"/>
      <c r="AP977" s="92"/>
      <c r="AQ977" s="92"/>
      <c r="AR977" s="92"/>
      <c r="AS977" s="92"/>
      <c r="AT977" s="92"/>
      <c r="AU977" s="92"/>
      <c r="AV977" s="92"/>
      <c r="AW977" s="92"/>
      <c r="AX977" s="92"/>
      <c r="AY977" s="92"/>
      <c r="AZ977" s="92"/>
      <c r="BA977" s="92"/>
      <c r="BB977" s="92"/>
      <c r="BC977" s="92"/>
      <c r="BD977" s="92"/>
      <c r="BE977" s="92"/>
      <c r="BF977" s="92"/>
      <c r="BG977" s="92"/>
      <c r="BH977" s="92"/>
      <c r="BI977" s="92"/>
    </row>
    <row r="978" ht="9.75" customHeight="1">
      <c r="A978" s="92"/>
      <c r="B978" s="92"/>
      <c r="C978" s="92"/>
      <c r="D978" s="92"/>
      <c r="E978" s="92"/>
      <c r="F978" s="92"/>
      <c r="G978" s="92"/>
      <c r="H978" s="92"/>
      <c r="I978" s="92"/>
      <c r="J978" s="92"/>
      <c r="K978" s="92"/>
      <c r="L978" s="92"/>
      <c r="M978" s="92"/>
      <c r="N978" s="92"/>
      <c r="O978" s="92"/>
      <c r="P978" s="92"/>
      <c r="Q978" s="92"/>
      <c r="R978" s="92"/>
      <c r="S978" s="92"/>
      <c r="T978" s="92"/>
      <c r="U978" s="92"/>
      <c r="V978" s="92"/>
      <c r="W978" s="92"/>
      <c r="X978" s="92"/>
      <c r="Y978" s="92"/>
      <c r="Z978" s="92"/>
      <c r="AA978" s="92"/>
      <c r="AB978" s="92"/>
      <c r="AC978" s="92"/>
      <c r="AD978" s="92"/>
      <c r="AE978" s="92"/>
      <c r="AF978" s="92"/>
      <c r="AG978" s="92"/>
      <c r="AH978" s="92"/>
      <c r="AI978" s="92"/>
      <c r="AJ978" s="92"/>
      <c r="AK978" s="92"/>
      <c r="AL978" s="92"/>
      <c r="AM978" s="92"/>
      <c r="AN978" s="92"/>
      <c r="AO978" s="92"/>
      <c r="AP978" s="92"/>
      <c r="AQ978" s="92"/>
      <c r="AR978" s="92"/>
      <c r="AS978" s="92"/>
      <c r="AT978" s="92"/>
      <c r="AU978" s="92"/>
      <c r="AV978" s="92"/>
      <c r="AW978" s="92"/>
      <c r="AX978" s="92"/>
      <c r="AY978" s="92"/>
      <c r="AZ978" s="92"/>
      <c r="BA978" s="92"/>
      <c r="BB978" s="92"/>
      <c r="BC978" s="92"/>
      <c r="BD978" s="92"/>
      <c r="BE978" s="92"/>
      <c r="BF978" s="92"/>
      <c r="BG978" s="92"/>
      <c r="BH978" s="92"/>
      <c r="BI978" s="92"/>
    </row>
    <row r="979" ht="9.75" customHeight="1">
      <c r="A979" s="92"/>
      <c r="B979" s="92"/>
      <c r="C979" s="92"/>
      <c r="D979" s="92"/>
      <c r="E979" s="92"/>
      <c r="F979" s="92"/>
      <c r="G979" s="92"/>
      <c r="H979" s="92"/>
      <c r="I979" s="92"/>
      <c r="J979" s="92"/>
      <c r="K979" s="92"/>
      <c r="L979" s="92"/>
      <c r="M979" s="92"/>
      <c r="N979" s="92"/>
      <c r="O979" s="92"/>
      <c r="P979" s="92"/>
      <c r="Q979" s="92"/>
      <c r="R979" s="92"/>
      <c r="S979" s="92"/>
      <c r="T979" s="92"/>
      <c r="U979" s="92"/>
      <c r="V979" s="92"/>
      <c r="W979" s="92"/>
      <c r="X979" s="92"/>
      <c r="Y979" s="92"/>
      <c r="Z979" s="92"/>
      <c r="AA979" s="92"/>
      <c r="AB979" s="92"/>
      <c r="AC979" s="92"/>
      <c r="AD979" s="92"/>
      <c r="AE979" s="92"/>
      <c r="AF979" s="92"/>
      <c r="AG979" s="92"/>
      <c r="AH979" s="92"/>
      <c r="AI979" s="92"/>
      <c r="AJ979" s="92"/>
      <c r="AK979" s="92"/>
      <c r="AL979" s="92"/>
      <c r="AM979" s="92"/>
      <c r="AN979" s="92"/>
      <c r="AO979" s="92"/>
      <c r="AP979" s="92"/>
      <c r="AQ979" s="92"/>
      <c r="AR979" s="92"/>
      <c r="AS979" s="92"/>
      <c r="AT979" s="92"/>
      <c r="AU979" s="92"/>
      <c r="AV979" s="92"/>
      <c r="AW979" s="92"/>
      <c r="AX979" s="92"/>
      <c r="AY979" s="92"/>
      <c r="AZ979" s="92"/>
      <c r="BA979" s="92"/>
      <c r="BB979" s="92"/>
      <c r="BC979" s="92"/>
      <c r="BD979" s="92"/>
      <c r="BE979" s="92"/>
      <c r="BF979" s="92"/>
      <c r="BG979" s="92"/>
      <c r="BH979" s="92"/>
      <c r="BI979" s="92"/>
    </row>
    <row r="980" ht="9.75" customHeight="1">
      <c r="A980" s="92"/>
      <c r="B980" s="92"/>
      <c r="C980" s="92"/>
      <c r="D980" s="92"/>
      <c r="E980" s="92"/>
      <c r="F980" s="92"/>
      <c r="G980" s="92"/>
      <c r="H980" s="92"/>
      <c r="I980" s="92"/>
      <c r="J980" s="92"/>
      <c r="K980" s="92"/>
      <c r="L980" s="92"/>
      <c r="M980" s="92"/>
      <c r="N980" s="92"/>
      <c r="O980" s="92"/>
      <c r="P980" s="92"/>
      <c r="Q980" s="92"/>
      <c r="R980" s="92"/>
      <c r="S980" s="92"/>
      <c r="T980" s="92"/>
      <c r="U980" s="92"/>
      <c r="V980" s="92"/>
      <c r="W980" s="92"/>
      <c r="X980" s="92"/>
      <c r="Y980" s="92"/>
      <c r="Z980" s="92"/>
      <c r="AA980" s="92"/>
      <c r="AB980" s="92"/>
      <c r="AC980" s="92"/>
      <c r="AD980" s="92"/>
      <c r="AE980" s="92"/>
      <c r="AF980" s="92"/>
      <c r="AG980" s="92"/>
      <c r="AH980" s="92"/>
      <c r="AI980" s="92"/>
      <c r="AJ980" s="92"/>
      <c r="AK980" s="92"/>
      <c r="AL980" s="92"/>
      <c r="AM980" s="92"/>
      <c r="AN980" s="92"/>
      <c r="AO980" s="92"/>
      <c r="AP980" s="92"/>
      <c r="AQ980" s="92"/>
      <c r="AR980" s="92"/>
      <c r="AS980" s="92"/>
      <c r="AT980" s="92"/>
      <c r="AU980" s="92"/>
      <c r="AV980" s="92"/>
      <c r="AW980" s="92"/>
      <c r="AX980" s="92"/>
      <c r="AY980" s="92"/>
      <c r="AZ980" s="92"/>
      <c r="BA980" s="92"/>
      <c r="BB980" s="92"/>
      <c r="BC980" s="92"/>
      <c r="BD980" s="92"/>
      <c r="BE980" s="92"/>
      <c r="BF980" s="92"/>
      <c r="BG980" s="92"/>
      <c r="BH980" s="92"/>
      <c r="BI980" s="92"/>
    </row>
    <row r="981" ht="9.75" customHeight="1">
      <c r="A981" s="92"/>
      <c r="B981" s="92"/>
      <c r="C981" s="92"/>
      <c r="D981" s="92"/>
      <c r="E981" s="92"/>
      <c r="F981" s="92"/>
      <c r="G981" s="92"/>
      <c r="H981" s="92"/>
      <c r="I981" s="92"/>
      <c r="J981" s="92"/>
      <c r="K981" s="92"/>
      <c r="L981" s="92"/>
      <c r="M981" s="92"/>
      <c r="N981" s="92"/>
      <c r="O981" s="92"/>
      <c r="P981" s="92"/>
      <c r="Q981" s="92"/>
      <c r="R981" s="92"/>
      <c r="S981" s="92"/>
      <c r="T981" s="92"/>
      <c r="U981" s="92"/>
      <c r="V981" s="92"/>
      <c r="W981" s="92"/>
      <c r="X981" s="92"/>
      <c r="Y981" s="92"/>
      <c r="Z981" s="92"/>
      <c r="AA981" s="92"/>
      <c r="AB981" s="92"/>
      <c r="AC981" s="92"/>
      <c r="AD981" s="92"/>
      <c r="AE981" s="92"/>
      <c r="AF981" s="92"/>
      <c r="AG981" s="92"/>
      <c r="AH981" s="92"/>
      <c r="AI981" s="92"/>
      <c r="AJ981" s="92"/>
      <c r="AK981" s="92"/>
      <c r="AL981" s="92"/>
      <c r="AM981" s="92"/>
      <c r="AN981" s="92"/>
      <c r="AO981" s="92"/>
      <c r="AP981" s="92"/>
      <c r="AQ981" s="92"/>
      <c r="AR981" s="92"/>
      <c r="AS981" s="92"/>
      <c r="AT981" s="92"/>
      <c r="AU981" s="92"/>
      <c r="AV981" s="92"/>
      <c r="AW981" s="92"/>
      <c r="AX981" s="92"/>
      <c r="AY981" s="92"/>
      <c r="AZ981" s="92"/>
      <c r="BA981" s="92"/>
      <c r="BB981" s="92"/>
      <c r="BC981" s="92"/>
      <c r="BD981" s="92"/>
      <c r="BE981" s="92"/>
      <c r="BF981" s="92"/>
      <c r="BG981" s="92"/>
      <c r="BH981" s="92"/>
      <c r="BI981" s="92"/>
    </row>
    <row r="982" ht="9.75" customHeight="1">
      <c r="A982" s="92"/>
      <c r="B982" s="92"/>
      <c r="C982" s="92"/>
      <c r="D982" s="92"/>
      <c r="E982" s="92"/>
      <c r="F982" s="92"/>
      <c r="G982" s="92"/>
      <c r="H982" s="92"/>
      <c r="I982" s="92"/>
      <c r="J982" s="92"/>
      <c r="K982" s="92"/>
      <c r="L982" s="92"/>
      <c r="M982" s="92"/>
      <c r="N982" s="92"/>
      <c r="O982" s="92"/>
      <c r="P982" s="92"/>
      <c r="Q982" s="92"/>
      <c r="R982" s="92"/>
      <c r="S982" s="92"/>
      <c r="T982" s="92"/>
      <c r="U982" s="92"/>
      <c r="V982" s="92"/>
      <c r="W982" s="92"/>
      <c r="X982" s="92"/>
      <c r="Y982" s="92"/>
      <c r="Z982" s="92"/>
      <c r="AA982" s="92"/>
      <c r="AB982" s="92"/>
      <c r="AC982" s="92"/>
      <c r="AD982" s="92"/>
      <c r="AE982" s="92"/>
      <c r="AF982" s="92"/>
      <c r="AG982" s="92"/>
      <c r="AH982" s="92"/>
      <c r="AI982" s="92"/>
      <c r="AJ982" s="92"/>
      <c r="AK982" s="92"/>
      <c r="AL982" s="92"/>
      <c r="AM982" s="92"/>
      <c r="AN982" s="92"/>
      <c r="AO982" s="92"/>
      <c r="AP982" s="92"/>
      <c r="AQ982" s="92"/>
      <c r="AR982" s="92"/>
      <c r="AS982" s="92"/>
      <c r="AT982" s="92"/>
      <c r="AU982" s="92"/>
      <c r="AV982" s="92"/>
      <c r="AW982" s="92"/>
      <c r="AX982" s="92"/>
      <c r="AY982" s="92"/>
      <c r="AZ982" s="92"/>
      <c r="BA982" s="92"/>
      <c r="BB982" s="92"/>
      <c r="BC982" s="92"/>
      <c r="BD982" s="92"/>
      <c r="BE982" s="92"/>
      <c r="BF982" s="92"/>
      <c r="BG982" s="92"/>
      <c r="BH982" s="92"/>
      <c r="BI982" s="92"/>
    </row>
    <row r="983" ht="9.75" customHeight="1">
      <c r="A983" s="92"/>
      <c r="B983" s="92"/>
      <c r="C983" s="92"/>
      <c r="D983" s="92"/>
      <c r="E983" s="92"/>
      <c r="F983" s="92"/>
      <c r="G983" s="92"/>
      <c r="H983" s="92"/>
      <c r="I983" s="92"/>
      <c r="J983" s="92"/>
      <c r="K983" s="92"/>
      <c r="L983" s="92"/>
      <c r="M983" s="92"/>
      <c r="N983" s="92"/>
      <c r="O983" s="92"/>
      <c r="P983" s="92"/>
      <c r="Q983" s="92"/>
      <c r="R983" s="92"/>
      <c r="S983" s="92"/>
      <c r="T983" s="92"/>
      <c r="U983" s="92"/>
      <c r="V983" s="92"/>
      <c r="W983" s="92"/>
      <c r="X983" s="92"/>
      <c r="Y983" s="92"/>
      <c r="Z983" s="92"/>
      <c r="AA983" s="92"/>
      <c r="AB983" s="92"/>
      <c r="AC983" s="92"/>
      <c r="AD983" s="92"/>
      <c r="AE983" s="92"/>
      <c r="AF983" s="92"/>
      <c r="AG983" s="92"/>
      <c r="AH983" s="92"/>
      <c r="AI983" s="92"/>
      <c r="AJ983" s="92"/>
      <c r="AK983" s="92"/>
      <c r="AL983" s="92"/>
      <c r="AM983" s="92"/>
      <c r="AN983" s="92"/>
      <c r="AO983" s="92"/>
      <c r="AP983" s="92"/>
      <c r="AQ983" s="92"/>
      <c r="AR983" s="92"/>
      <c r="AS983" s="92"/>
      <c r="AT983" s="92"/>
      <c r="AU983" s="92"/>
      <c r="AV983" s="92"/>
      <c r="AW983" s="92"/>
      <c r="AX983" s="92"/>
      <c r="AY983" s="92"/>
      <c r="AZ983" s="92"/>
      <c r="BA983" s="92"/>
      <c r="BB983" s="92"/>
      <c r="BC983" s="92"/>
      <c r="BD983" s="92"/>
      <c r="BE983" s="92"/>
      <c r="BF983" s="92"/>
      <c r="BG983" s="92"/>
      <c r="BH983" s="92"/>
      <c r="BI983" s="92"/>
    </row>
    <row r="984" ht="9.75" customHeight="1">
      <c r="A984" s="92"/>
      <c r="B984" s="92"/>
      <c r="C984" s="92"/>
      <c r="D984" s="92"/>
      <c r="E984" s="92"/>
      <c r="F984" s="92"/>
      <c r="G984" s="92"/>
      <c r="H984" s="92"/>
      <c r="I984" s="92"/>
      <c r="J984" s="92"/>
      <c r="K984" s="92"/>
      <c r="L984" s="92"/>
      <c r="M984" s="92"/>
      <c r="N984" s="92"/>
      <c r="O984" s="92"/>
      <c r="P984" s="92"/>
      <c r="Q984" s="92"/>
      <c r="R984" s="92"/>
      <c r="S984" s="92"/>
      <c r="T984" s="92"/>
      <c r="U984" s="92"/>
      <c r="V984" s="92"/>
      <c r="W984" s="92"/>
      <c r="X984" s="92"/>
      <c r="Y984" s="92"/>
      <c r="Z984" s="92"/>
      <c r="AA984" s="92"/>
      <c r="AB984" s="92"/>
      <c r="AC984" s="92"/>
      <c r="AD984" s="92"/>
      <c r="AE984" s="92"/>
      <c r="AF984" s="92"/>
      <c r="AG984" s="92"/>
      <c r="AH984" s="92"/>
      <c r="AI984" s="92"/>
      <c r="AJ984" s="92"/>
      <c r="AK984" s="92"/>
      <c r="AL984" s="92"/>
      <c r="AM984" s="92"/>
      <c r="AN984" s="92"/>
      <c r="AO984" s="92"/>
      <c r="AP984" s="92"/>
      <c r="AQ984" s="92"/>
      <c r="AR984" s="92"/>
      <c r="AS984" s="92"/>
      <c r="AT984" s="92"/>
      <c r="AU984" s="92"/>
      <c r="AV984" s="92"/>
      <c r="AW984" s="92"/>
      <c r="AX984" s="92"/>
      <c r="AY984" s="92"/>
      <c r="AZ984" s="92"/>
      <c r="BA984" s="92"/>
      <c r="BB984" s="92"/>
      <c r="BC984" s="92"/>
      <c r="BD984" s="92"/>
      <c r="BE984" s="92"/>
      <c r="BF984" s="92"/>
      <c r="BG984" s="92"/>
      <c r="BH984" s="92"/>
      <c r="BI984" s="92"/>
    </row>
    <row r="985" ht="9.75" customHeight="1">
      <c r="A985" s="92"/>
      <c r="B985" s="92"/>
      <c r="C985" s="92"/>
      <c r="D985" s="92"/>
      <c r="E985" s="92"/>
      <c r="F985" s="92"/>
      <c r="G985" s="92"/>
      <c r="H985" s="92"/>
      <c r="I985" s="92"/>
      <c r="J985" s="92"/>
      <c r="K985" s="92"/>
      <c r="L985" s="92"/>
      <c r="M985" s="92"/>
      <c r="N985" s="92"/>
      <c r="O985" s="92"/>
      <c r="P985" s="92"/>
      <c r="Q985" s="92"/>
      <c r="R985" s="92"/>
      <c r="S985" s="92"/>
      <c r="T985" s="92"/>
      <c r="U985" s="92"/>
      <c r="V985" s="92"/>
      <c r="W985" s="92"/>
      <c r="X985" s="92"/>
      <c r="Y985" s="92"/>
      <c r="Z985" s="92"/>
      <c r="AA985" s="92"/>
      <c r="AB985" s="92"/>
      <c r="AC985" s="92"/>
      <c r="AD985" s="92"/>
      <c r="AE985" s="92"/>
      <c r="AF985" s="92"/>
      <c r="AG985" s="92"/>
      <c r="AH985" s="92"/>
      <c r="AI985" s="92"/>
      <c r="AJ985" s="92"/>
      <c r="AK985" s="92"/>
      <c r="AL985" s="92"/>
      <c r="AM985" s="92"/>
      <c r="AN985" s="92"/>
      <c r="AO985" s="92"/>
      <c r="AP985" s="92"/>
      <c r="AQ985" s="92"/>
      <c r="AR985" s="92"/>
      <c r="AS985" s="92"/>
      <c r="AT985" s="92"/>
      <c r="AU985" s="92"/>
      <c r="AV985" s="92"/>
      <c r="AW985" s="92"/>
      <c r="AX985" s="92"/>
      <c r="AY985" s="92"/>
      <c r="AZ985" s="92"/>
      <c r="BA985" s="92"/>
      <c r="BB985" s="92"/>
      <c r="BC985" s="92"/>
      <c r="BD985" s="92"/>
      <c r="BE985" s="92"/>
      <c r="BF985" s="92"/>
      <c r="BG985" s="92"/>
      <c r="BH985" s="92"/>
      <c r="BI985" s="92"/>
    </row>
    <row r="986" ht="9.75" customHeight="1">
      <c r="A986" s="92"/>
      <c r="B986" s="92"/>
      <c r="C986" s="92"/>
      <c r="D986" s="92"/>
      <c r="E986" s="92"/>
      <c r="F986" s="92"/>
      <c r="G986" s="92"/>
      <c r="H986" s="92"/>
      <c r="I986" s="92"/>
      <c r="J986" s="92"/>
      <c r="K986" s="92"/>
      <c r="L986" s="92"/>
      <c r="M986" s="92"/>
      <c r="N986" s="92"/>
      <c r="O986" s="92"/>
      <c r="P986" s="92"/>
      <c r="Q986" s="92"/>
      <c r="R986" s="92"/>
      <c r="S986" s="92"/>
      <c r="T986" s="92"/>
      <c r="U986" s="92"/>
      <c r="V986" s="92"/>
      <c r="W986" s="92"/>
      <c r="X986" s="92"/>
      <c r="Y986" s="92"/>
      <c r="Z986" s="92"/>
      <c r="AA986" s="92"/>
      <c r="AB986" s="92"/>
      <c r="AC986" s="92"/>
      <c r="AD986" s="92"/>
      <c r="AE986" s="92"/>
      <c r="AF986" s="92"/>
      <c r="AG986" s="92"/>
      <c r="AH986" s="92"/>
      <c r="AI986" s="92"/>
      <c r="AJ986" s="92"/>
      <c r="AK986" s="92"/>
      <c r="AL986" s="92"/>
      <c r="AM986" s="92"/>
      <c r="AN986" s="92"/>
      <c r="AO986" s="92"/>
      <c r="AP986" s="92"/>
      <c r="AQ986" s="92"/>
      <c r="AR986" s="92"/>
      <c r="AS986" s="92"/>
      <c r="AT986" s="92"/>
      <c r="AU986" s="92"/>
      <c r="AV986" s="92"/>
      <c r="AW986" s="92"/>
      <c r="AX986" s="92"/>
      <c r="AY986" s="92"/>
      <c r="AZ986" s="92"/>
      <c r="BA986" s="92"/>
      <c r="BB986" s="92"/>
      <c r="BC986" s="92"/>
      <c r="BD986" s="92"/>
      <c r="BE986" s="92"/>
      <c r="BF986" s="92"/>
      <c r="BG986" s="92"/>
      <c r="BH986" s="92"/>
      <c r="BI986" s="92"/>
    </row>
    <row r="987" ht="9.75" customHeight="1">
      <c r="A987" s="92"/>
      <c r="B987" s="92"/>
      <c r="C987" s="92"/>
      <c r="D987" s="92"/>
      <c r="E987" s="92"/>
      <c r="F987" s="92"/>
      <c r="G987" s="92"/>
      <c r="H987" s="92"/>
      <c r="I987" s="92"/>
      <c r="J987" s="92"/>
      <c r="K987" s="92"/>
      <c r="L987" s="92"/>
      <c r="M987" s="92"/>
      <c r="N987" s="92"/>
      <c r="O987" s="92"/>
      <c r="P987" s="92"/>
      <c r="Q987" s="92"/>
      <c r="R987" s="92"/>
      <c r="S987" s="92"/>
      <c r="T987" s="92"/>
      <c r="U987" s="92"/>
      <c r="V987" s="92"/>
      <c r="W987" s="92"/>
      <c r="X987" s="92"/>
      <c r="Y987" s="92"/>
      <c r="Z987" s="92"/>
      <c r="AA987" s="92"/>
      <c r="AB987" s="92"/>
      <c r="AC987" s="92"/>
      <c r="AD987" s="92"/>
      <c r="AE987" s="92"/>
      <c r="AF987" s="92"/>
      <c r="AG987" s="92"/>
      <c r="AH987" s="92"/>
      <c r="AI987" s="92"/>
      <c r="AJ987" s="92"/>
      <c r="AK987" s="92"/>
      <c r="AL987" s="92"/>
      <c r="AM987" s="92"/>
      <c r="AN987" s="92"/>
      <c r="AO987" s="92"/>
      <c r="AP987" s="92"/>
      <c r="AQ987" s="92"/>
      <c r="AR987" s="92"/>
      <c r="AS987" s="92"/>
      <c r="AT987" s="92"/>
      <c r="AU987" s="92"/>
      <c r="AV987" s="92"/>
      <c r="AW987" s="92"/>
      <c r="AX987" s="92"/>
      <c r="AY987" s="92"/>
      <c r="AZ987" s="92"/>
      <c r="BA987" s="92"/>
      <c r="BB987" s="92"/>
      <c r="BC987" s="92"/>
      <c r="BD987" s="92"/>
      <c r="BE987" s="92"/>
      <c r="BF987" s="92"/>
      <c r="BG987" s="92"/>
      <c r="BH987" s="92"/>
      <c r="BI987" s="92"/>
    </row>
    <row r="988" ht="9.75" customHeight="1">
      <c r="A988" s="92"/>
      <c r="B988" s="92"/>
      <c r="C988" s="92"/>
      <c r="D988" s="92"/>
      <c r="E988" s="92"/>
      <c r="F988" s="92"/>
      <c r="G988" s="92"/>
      <c r="H988" s="92"/>
      <c r="I988" s="92"/>
      <c r="J988" s="92"/>
      <c r="K988" s="92"/>
      <c r="L988" s="92"/>
      <c r="M988" s="92"/>
      <c r="N988" s="92"/>
      <c r="O988" s="92"/>
      <c r="P988" s="92"/>
      <c r="Q988" s="92"/>
      <c r="R988" s="92"/>
      <c r="S988" s="92"/>
      <c r="T988" s="92"/>
      <c r="U988" s="92"/>
      <c r="V988" s="92"/>
      <c r="W988" s="92"/>
      <c r="X988" s="92"/>
      <c r="Y988" s="92"/>
      <c r="Z988" s="92"/>
      <c r="AA988" s="92"/>
      <c r="AB988" s="92"/>
      <c r="AC988" s="92"/>
      <c r="AD988" s="92"/>
      <c r="AE988" s="92"/>
      <c r="AF988" s="92"/>
      <c r="AG988" s="92"/>
      <c r="AH988" s="92"/>
      <c r="AI988" s="92"/>
      <c r="AJ988" s="92"/>
      <c r="AK988" s="92"/>
      <c r="AL988" s="92"/>
      <c r="AM988" s="92"/>
      <c r="AN988" s="92"/>
      <c r="AO988" s="92"/>
      <c r="AP988" s="92"/>
      <c r="AQ988" s="92"/>
      <c r="AR988" s="92"/>
      <c r="AS988" s="92"/>
      <c r="AT988" s="92"/>
      <c r="AU988" s="92"/>
      <c r="AV988" s="92"/>
      <c r="AW988" s="92"/>
      <c r="AX988" s="92"/>
      <c r="AY988" s="92"/>
      <c r="AZ988" s="92"/>
      <c r="BA988" s="92"/>
      <c r="BB988" s="92"/>
      <c r="BC988" s="92"/>
      <c r="BD988" s="92"/>
      <c r="BE988" s="92"/>
      <c r="BF988" s="92"/>
      <c r="BG988" s="92"/>
      <c r="BH988" s="92"/>
      <c r="BI988" s="92"/>
    </row>
    <row r="989" ht="9.75" customHeight="1">
      <c r="A989" s="92"/>
      <c r="B989" s="92"/>
      <c r="C989" s="92"/>
      <c r="D989" s="92"/>
      <c r="E989" s="92"/>
      <c r="F989" s="92"/>
      <c r="G989" s="92"/>
      <c r="H989" s="92"/>
      <c r="I989" s="92"/>
      <c r="J989" s="92"/>
      <c r="K989" s="92"/>
      <c r="L989" s="92"/>
      <c r="M989" s="92"/>
      <c r="N989" s="92"/>
      <c r="O989" s="92"/>
      <c r="P989" s="92"/>
      <c r="Q989" s="92"/>
      <c r="R989" s="92"/>
      <c r="S989" s="92"/>
      <c r="T989" s="92"/>
      <c r="U989" s="92"/>
      <c r="V989" s="92"/>
      <c r="W989" s="92"/>
      <c r="X989" s="92"/>
      <c r="Y989" s="92"/>
      <c r="Z989" s="92"/>
      <c r="AA989" s="92"/>
      <c r="AB989" s="92"/>
      <c r="AC989" s="92"/>
      <c r="AD989" s="92"/>
      <c r="AE989" s="92"/>
      <c r="AF989" s="92"/>
      <c r="AG989" s="92"/>
      <c r="AH989" s="92"/>
      <c r="AI989" s="92"/>
      <c r="AJ989" s="92"/>
      <c r="AK989" s="92"/>
      <c r="AL989" s="92"/>
      <c r="AM989" s="92"/>
      <c r="AN989" s="92"/>
      <c r="AO989" s="92"/>
      <c r="AP989" s="92"/>
      <c r="AQ989" s="92"/>
      <c r="AR989" s="92"/>
      <c r="AS989" s="92"/>
      <c r="AT989" s="92"/>
      <c r="AU989" s="92"/>
      <c r="AV989" s="92"/>
      <c r="AW989" s="92"/>
      <c r="AX989" s="92"/>
      <c r="AY989" s="92"/>
      <c r="AZ989" s="92"/>
      <c r="BA989" s="92"/>
      <c r="BB989" s="92"/>
      <c r="BC989" s="92"/>
      <c r="BD989" s="92"/>
      <c r="BE989" s="92"/>
      <c r="BF989" s="92"/>
      <c r="BG989" s="92"/>
      <c r="BH989" s="92"/>
      <c r="BI989" s="92"/>
    </row>
    <row r="990" ht="9.75" customHeight="1">
      <c r="A990" s="92"/>
      <c r="B990" s="92"/>
      <c r="C990" s="92"/>
      <c r="D990" s="92"/>
      <c r="E990" s="92"/>
      <c r="F990" s="92"/>
      <c r="G990" s="92"/>
      <c r="H990" s="92"/>
      <c r="I990" s="92"/>
      <c r="J990" s="92"/>
      <c r="K990" s="92"/>
      <c r="L990" s="92"/>
      <c r="M990" s="92"/>
      <c r="N990" s="92"/>
      <c r="O990" s="92"/>
      <c r="P990" s="92"/>
      <c r="Q990" s="92"/>
      <c r="R990" s="92"/>
      <c r="S990" s="92"/>
      <c r="T990" s="92"/>
      <c r="U990" s="92"/>
      <c r="V990" s="92"/>
      <c r="W990" s="92"/>
      <c r="X990" s="92"/>
      <c r="Y990" s="92"/>
      <c r="Z990" s="92"/>
      <c r="AA990" s="92"/>
      <c r="AB990" s="92"/>
      <c r="AC990" s="92"/>
      <c r="AD990" s="92"/>
      <c r="AE990" s="92"/>
      <c r="AF990" s="92"/>
      <c r="AG990" s="92"/>
      <c r="AH990" s="92"/>
      <c r="AI990" s="92"/>
      <c r="AJ990" s="92"/>
      <c r="AK990" s="92"/>
      <c r="AL990" s="92"/>
      <c r="AM990" s="92"/>
      <c r="AN990" s="92"/>
      <c r="AO990" s="92"/>
      <c r="AP990" s="92"/>
      <c r="AQ990" s="92"/>
      <c r="AR990" s="92"/>
      <c r="AS990" s="92"/>
      <c r="AT990" s="92"/>
      <c r="AU990" s="92"/>
      <c r="AV990" s="92"/>
      <c r="AW990" s="92"/>
      <c r="AX990" s="92"/>
      <c r="AY990" s="92"/>
      <c r="AZ990" s="92"/>
      <c r="BA990" s="92"/>
      <c r="BB990" s="92"/>
      <c r="BC990" s="92"/>
      <c r="BD990" s="92"/>
      <c r="BE990" s="92"/>
      <c r="BF990" s="92"/>
      <c r="BG990" s="92"/>
      <c r="BH990" s="92"/>
      <c r="BI990" s="92"/>
    </row>
    <row r="991" ht="9.75" customHeight="1">
      <c r="A991" s="92"/>
      <c r="B991" s="92"/>
      <c r="C991" s="92"/>
      <c r="D991" s="92"/>
      <c r="E991" s="92"/>
      <c r="F991" s="92"/>
      <c r="G991" s="92"/>
      <c r="H991" s="92"/>
      <c r="I991" s="92"/>
      <c r="J991" s="92"/>
      <c r="K991" s="92"/>
      <c r="L991" s="92"/>
      <c r="M991" s="92"/>
      <c r="N991" s="92"/>
      <c r="O991" s="92"/>
      <c r="P991" s="92"/>
      <c r="Q991" s="92"/>
      <c r="R991" s="92"/>
      <c r="S991" s="92"/>
      <c r="T991" s="92"/>
      <c r="U991" s="92"/>
      <c r="V991" s="92"/>
      <c r="W991" s="92"/>
      <c r="X991" s="92"/>
      <c r="Y991" s="92"/>
      <c r="Z991" s="92"/>
      <c r="AA991" s="92"/>
      <c r="AB991" s="92"/>
      <c r="AC991" s="92"/>
      <c r="AD991" s="92"/>
      <c r="AE991" s="92"/>
      <c r="AF991" s="92"/>
      <c r="AG991" s="92"/>
      <c r="AH991" s="92"/>
      <c r="AI991" s="92"/>
      <c r="AJ991" s="92"/>
      <c r="AK991" s="92"/>
      <c r="AL991" s="92"/>
      <c r="AM991" s="92"/>
      <c r="AN991" s="92"/>
      <c r="AO991" s="92"/>
      <c r="AP991" s="92"/>
      <c r="AQ991" s="92"/>
      <c r="AR991" s="92"/>
      <c r="AS991" s="92"/>
      <c r="AT991" s="92"/>
      <c r="AU991" s="92"/>
      <c r="AV991" s="92"/>
      <c r="AW991" s="92"/>
      <c r="AX991" s="92"/>
      <c r="AY991" s="92"/>
      <c r="AZ991" s="92"/>
      <c r="BA991" s="92"/>
      <c r="BB991" s="92"/>
      <c r="BC991" s="92"/>
      <c r="BD991" s="92"/>
      <c r="BE991" s="92"/>
      <c r="BF991" s="92"/>
      <c r="BG991" s="92"/>
      <c r="BH991" s="92"/>
      <c r="BI991" s="92"/>
    </row>
    <row r="992" ht="9.75" customHeight="1">
      <c r="A992" s="92"/>
      <c r="B992" s="92"/>
      <c r="C992" s="92"/>
      <c r="D992" s="92"/>
      <c r="E992" s="92"/>
      <c r="F992" s="92"/>
      <c r="G992" s="92"/>
      <c r="H992" s="92"/>
      <c r="I992" s="92"/>
      <c r="J992" s="92"/>
      <c r="K992" s="92"/>
      <c r="L992" s="92"/>
      <c r="M992" s="92"/>
      <c r="N992" s="92"/>
      <c r="O992" s="92"/>
      <c r="P992" s="92"/>
      <c r="Q992" s="92"/>
      <c r="R992" s="92"/>
      <c r="S992" s="92"/>
      <c r="T992" s="92"/>
      <c r="U992" s="92"/>
      <c r="V992" s="92"/>
      <c r="W992" s="92"/>
      <c r="X992" s="92"/>
      <c r="Y992" s="92"/>
      <c r="Z992" s="92"/>
      <c r="AA992" s="92"/>
      <c r="AB992" s="92"/>
      <c r="AC992" s="92"/>
      <c r="AD992" s="92"/>
      <c r="AE992" s="92"/>
      <c r="AF992" s="92"/>
      <c r="AG992" s="92"/>
      <c r="AH992" s="92"/>
      <c r="AI992" s="92"/>
      <c r="AJ992" s="92"/>
      <c r="AK992" s="92"/>
      <c r="AL992" s="92"/>
      <c r="AM992" s="92"/>
      <c r="AN992" s="92"/>
      <c r="AO992" s="92"/>
      <c r="AP992" s="92"/>
      <c r="AQ992" s="92"/>
      <c r="AR992" s="92"/>
      <c r="AS992" s="92"/>
      <c r="AT992" s="92"/>
      <c r="AU992" s="92"/>
      <c r="AV992" s="92"/>
      <c r="AW992" s="92"/>
      <c r="AX992" s="92"/>
      <c r="AY992" s="92"/>
      <c r="AZ992" s="92"/>
      <c r="BA992" s="92"/>
      <c r="BB992" s="92"/>
      <c r="BC992" s="92"/>
      <c r="BD992" s="92"/>
      <c r="BE992" s="92"/>
      <c r="BF992" s="92"/>
      <c r="BG992" s="92"/>
      <c r="BH992" s="92"/>
      <c r="BI992" s="92"/>
    </row>
    <row r="993" ht="9.75" customHeight="1">
      <c r="A993" s="92"/>
      <c r="B993" s="92"/>
      <c r="C993" s="92"/>
      <c r="D993" s="92"/>
      <c r="E993" s="92"/>
      <c r="F993" s="92"/>
      <c r="G993" s="92"/>
      <c r="H993" s="92"/>
      <c r="I993" s="92"/>
      <c r="J993" s="92"/>
      <c r="K993" s="92"/>
      <c r="L993" s="92"/>
      <c r="M993" s="92"/>
      <c r="N993" s="92"/>
      <c r="O993" s="92"/>
      <c r="P993" s="92"/>
      <c r="Q993" s="92"/>
      <c r="R993" s="92"/>
      <c r="S993" s="92"/>
      <c r="T993" s="92"/>
      <c r="U993" s="92"/>
      <c r="V993" s="92"/>
      <c r="W993" s="92"/>
      <c r="X993" s="92"/>
      <c r="Y993" s="92"/>
      <c r="Z993" s="92"/>
      <c r="AA993" s="92"/>
      <c r="AB993" s="92"/>
      <c r="AC993" s="92"/>
      <c r="AD993" s="92"/>
      <c r="AE993" s="92"/>
      <c r="AF993" s="92"/>
      <c r="AG993" s="92"/>
      <c r="AH993" s="92"/>
      <c r="AI993" s="92"/>
      <c r="AJ993" s="92"/>
      <c r="AK993" s="92"/>
      <c r="AL993" s="92"/>
      <c r="AM993" s="92"/>
      <c r="AN993" s="92"/>
      <c r="AO993" s="92"/>
      <c r="AP993" s="92"/>
      <c r="AQ993" s="92"/>
      <c r="AR993" s="92"/>
      <c r="AS993" s="92"/>
      <c r="AT993" s="92"/>
      <c r="AU993" s="92"/>
      <c r="AV993" s="92"/>
      <c r="AW993" s="92"/>
      <c r="AX993" s="92"/>
      <c r="AY993" s="92"/>
      <c r="AZ993" s="92"/>
      <c r="BA993" s="92"/>
      <c r="BB993" s="92"/>
      <c r="BC993" s="92"/>
      <c r="BD993" s="92"/>
      <c r="BE993" s="92"/>
      <c r="BF993" s="92"/>
      <c r="BG993" s="92"/>
      <c r="BH993" s="92"/>
      <c r="BI993" s="92"/>
    </row>
    <row r="994" ht="9.75" customHeight="1">
      <c r="A994" s="92"/>
      <c r="B994" s="92"/>
      <c r="C994" s="92"/>
      <c r="D994" s="92"/>
      <c r="E994" s="92"/>
      <c r="F994" s="92"/>
      <c r="G994" s="92"/>
      <c r="H994" s="92"/>
      <c r="I994" s="92"/>
      <c r="J994" s="92"/>
      <c r="K994" s="92"/>
      <c r="L994" s="92"/>
      <c r="M994" s="92"/>
      <c r="N994" s="92"/>
      <c r="O994" s="92"/>
      <c r="P994" s="92"/>
      <c r="Q994" s="92"/>
      <c r="R994" s="92"/>
      <c r="S994" s="92"/>
      <c r="T994" s="92"/>
      <c r="U994" s="92"/>
      <c r="V994" s="92"/>
      <c r="W994" s="92"/>
      <c r="X994" s="92"/>
      <c r="Y994" s="92"/>
      <c r="Z994" s="92"/>
      <c r="AA994" s="92"/>
      <c r="AB994" s="92"/>
      <c r="AC994" s="92"/>
      <c r="AD994" s="92"/>
      <c r="AE994" s="92"/>
      <c r="AF994" s="92"/>
      <c r="AG994" s="92"/>
      <c r="AH994" s="92"/>
      <c r="AI994" s="92"/>
      <c r="AJ994" s="92"/>
      <c r="AK994" s="92"/>
      <c r="AL994" s="92"/>
      <c r="AM994" s="92"/>
      <c r="AN994" s="92"/>
      <c r="AO994" s="92"/>
      <c r="AP994" s="92"/>
      <c r="AQ994" s="92"/>
      <c r="AR994" s="92"/>
      <c r="AS994" s="92"/>
      <c r="AT994" s="92"/>
      <c r="AU994" s="92"/>
      <c r="AV994" s="92"/>
      <c r="AW994" s="92"/>
      <c r="AX994" s="92"/>
      <c r="AY994" s="92"/>
      <c r="AZ994" s="92"/>
      <c r="BA994" s="92"/>
      <c r="BB994" s="92"/>
      <c r="BC994" s="92"/>
      <c r="BD994" s="92"/>
      <c r="BE994" s="92"/>
      <c r="BF994" s="92"/>
      <c r="BG994" s="92"/>
      <c r="BH994" s="92"/>
      <c r="BI994" s="92"/>
    </row>
    <row r="995" ht="9.75" customHeight="1">
      <c r="A995" s="92"/>
      <c r="B995" s="92"/>
      <c r="C995" s="92"/>
      <c r="D995" s="92"/>
      <c r="E995" s="92"/>
      <c r="F995" s="92"/>
      <c r="G995" s="92"/>
      <c r="H995" s="92"/>
      <c r="I995" s="92"/>
      <c r="J995" s="92"/>
      <c r="K995" s="92"/>
      <c r="L995" s="92"/>
      <c r="M995" s="92"/>
      <c r="N995" s="92"/>
      <c r="O995" s="92"/>
      <c r="P995" s="92"/>
      <c r="Q995" s="92"/>
      <c r="R995" s="92"/>
      <c r="S995" s="92"/>
      <c r="T995" s="92"/>
      <c r="U995" s="92"/>
      <c r="V995" s="92"/>
      <c r="W995" s="92"/>
      <c r="X995" s="92"/>
      <c r="Y995" s="92"/>
      <c r="Z995" s="92"/>
      <c r="AA995" s="92"/>
      <c r="AB995" s="92"/>
      <c r="AC995" s="92"/>
      <c r="AD995" s="92"/>
      <c r="AE995" s="92"/>
      <c r="AF995" s="92"/>
      <c r="AG995" s="92"/>
      <c r="AH995" s="92"/>
      <c r="AI995" s="92"/>
      <c r="AJ995" s="92"/>
      <c r="AK995" s="92"/>
      <c r="AL995" s="92"/>
      <c r="AM995" s="92"/>
      <c r="AN995" s="92"/>
      <c r="AO995" s="92"/>
      <c r="AP995" s="92"/>
      <c r="AQ995" s="92"/>
      <c r="AR995" s="92"/>
      <c r="AS995" s="92"/>
      <c r="AT995" s="92"/>
      <c r="AU995" s="92"/>
      <c r="AV995" s="92"/>
      <c r="AW995" s="92"/>
      <c r="AX995" s="92"/>
      <c r="AY995" s="92"/>
      <c r="AZ995" s="92"/>
      <c r="BA995" s="92"/>
      <c r="BB995" s="92"/>
      <c r="BC995" s="92"/>
      <c r="BD995" s="92"/>
      <c r="BE995" s="92"/>
      <c r="BF995" s="92"/>
      <c r="BG995" s="92"/>
      <c r="BH995" s="92"/>
      <c r="BI995" s="92"/>
    </row>
    <row r="996" ht="9.75" customHeight="1">
      <c r="A996" s="92"/>
      <c r="B996" s="92"/>
      <c r="C996" s="92"/>
      <c r="D996" s="92"/>
      <c r="E996" s="92"/>
      <c r="F996" s="92"/>
      <c r="G996" s="92"/>
      <c r="H996" s="92"/>
      <c r="I996" s="92"/>
      <c r="J996" s="92"/>
      <c r="K996" s="92"/>
      <c r="L996" s="92"/>
      <c r="M996" s="92"/>
      <c r="N996" s="92"/>
      <c r="O996" s="92"/>
      <c r="P996" s="92"/>
      <c r="Q996" s="92"/>
      <c r="R996" s="92"/>
      <c r="S996" s="92"/>
      <c r="T996" s="92"/>
      <c r="U996" s="92"/>
      <c r="V996" s="92"/>
      <c r="W996" s="92"/>
      <c r="X996" s="92"/>
      <c r="Y996" s="92"/>
      <c r="Z996" s="92"/>
      <c r="AA996" s="92"/>
      <c r="AB996" s="92"/>
      <c r="AC996" s="92"/>
      <c r="AD996" s="92"/>
      <c r="AE996" s="92"/>
      <c r="AF996" s="92"/>
      <c r="AG996" s="92"/>
      <c r="AH996" s="92"/>
      <c r="AI996" s="92"/>
      <c r="AJ996" s="92"/>
      <c r="AK996" s="92"/>
      <c r="AL996" s="92"/>
      <c r="AM996" s="92"/>
      <c r="AN996" s="92"/>
      <c r="AO996" s="92"/>
      <c r="AP996" s="92"/>
      <c r="AQ996" s="92"/>
      <c r="AR996" s="92"/>
      <c r="AS996" s="92"/>
      <c r="AT996" s="92"/>
      <c r="AU996" s="92"/>
      <c r="AV996" s="92"/>
      <c r="AW996" s="92"/>
      <c r="AX996" s="92"/>
      <c r="AY996" s="92"/>
      <c r="AZ996" s="92"/>
      <c r="BA996" s="92"/>
      <c r="BB996" s="92"/>
      <c r="BC996" s="92"/>
      <c r="BD996" s="92"/>
      <c r="BE996" s="92"/>
      <c r="BF996" s="92"/>
      <c r="BG996" s="92"/>
      <c r="BH996" s="92"/>
      <c r="BI996" s="92"/>
    </row>
    <row r="997" ht="9.75" customHeight="1">
      <c r="A997" s="92"/>
      <c r="B997" s="92"/>
      <c r="C997" s="92"/>
      <c r="D997" s="92"/>
      <c r="E997" s="92"/>
      <c r="F997" s="92"/>
      <c r="G997" s="92"/>
      <c r="H997" s="92"/>
      <c r="I997" s="92"/>
      <c r="J997" s="92"/>
      <c r="K997" s="92"/>
      <c r="L997" s="92"/>
      <c r="M997" s="92"/>
      <c r="N997" s="92"/>
      <c r="O997" s="92"/>
      <c r="P997" s="92"/>
      <c r="Q997" s="92"/>
      <c r="R997" s="92"/>
      <c r="S997" s="92"/>
      <c r="T997" s="92"/>
      <c r="U997" s="92"/>
      <c r="V997" s="92"/>
      <c r="W997" s="92"/>
      <c r="X997" s="92"/>
      <c r="Y997" s="92"/>
      <c r="Z997" s="92"/>
      <c r="AA997" s="92"/>
      <c r="AB997" s="92"/>
      <c r="AC997" s="92"/>
      <c r="AD997" s="92"/>
      <c r="AE997" s="92"/>
      <c r="AF997" s="92"/>
      <c r="AG997" s="92"/>
      <c r="AH997" s="92"/>
      <c r="AI997" s="92"/>
      <c r="AJ997" s="92"/>
      <c r="AK997" s="92"/>
      <c r="AL997" s="92"/>
      <c r="AM997" s="92"/>
      <c r="AN997" s="92"/>
      <c r="AO997" s="92"/>
      <c r="AP997" s="92"/>
      <c r="AQ997" s="92"/>
      <c r="AR997" s="92"/>
      <c r="AS997" s="92"/>
      <c r="AT997" s="92"/>
      <c r="AU997" s="92"/>
      <c r="AV997" s="92"/>
      <c r="AW997" s="92"/>
      <c r="AX997" s="92"/>
      <c r="AY997" s="92"/>
      <c r="AZ997" s="92"/>
      <c r="BA997" s="92"/>
      <c r="BB997" s="92"/>
      <c r="BC997" s="92"/>
      <c r="BD997" s="92"/>
      <c r="BE997" s="92"/>
      <c r="BF997" s="92"/>
      <c r="BG997" s="92"/>
      <c r="BH997" s="92"/>
      <c r="BI997" s="92"/>
    </row>
    <row r="998" ht="9.75" customHeight="1">
      <c r="A998" s="92"/>
      <c r="B998" s="92"/>
      <c r="C998" s="92"/>
      <c r="D998" s="92"/>
      <c r="E998" s="92"/>
      <c r="F998" s="92"/>
      <c r="G998" s="92"/>
      <c r="H998" s="92"/>
      <c r="I998" s="92"/>
      <c r="J998" s="92"/>
      <c r="K998" s="92"/>
      <c r="L998" s="92"/>
      <c r="M998" s="92"/>
      <c r="N998" s="92"/>
      <c r="O998" s="92"/>
      <c r="P998" s="92"/>
      <c r="Q998" s="92"/>
      <c r="R998" s="92"/>
      <c r="S998" s="92"/>
      <c r="T998" s="92"/>
      <c r="U998" s="92"/>
      <c r="V998" s="92"/>
      <c r="W998" s="92"/>
      <c r="X998" s="92"/>
      <c r="Y998" s="92"/>
      <c r="Z998" s="92"/>
      <c r="AA998" s="92"/>
      <c r="AB998" s="92"/>
      <c r="AC998" s="92"/>
      <c r="AD998" s="92"/>
      <c r="AE998" s="92"/>
      <c r="AF998" s="92"/>
      <c r="AG998" s="92"/>
      <c r="AH998" s="92"/>
      <c r="AI998" s="92"/>
      <c r="AJ998" s="92"/>
      <c r="AK998" s="92"/>
      <c r="AL998" s="92"/>
      <c r="AM998" s="92"/>
      <c r="AN998" s="92"/>
      <c r="AO998" s="92"/>
      <c r="AP998" s="92"/>
      <c r="AQ998" s="92"/>
      <c r="AR998" s="92"/>
      <c r="AS998" s="92"/>
      <c r="AT998" s="92"/>
      <c r="AU998" s="92"/>
      <c r="AV998" s="92"/>
      <c r="AW998" s="92"/>
      <c r="AX998" s="92"/>
      <c r="AY998" s="92"/>
      <c r="AZ998" s="92"/>
      <c r="BA998" s="92"/>
      <c r="BB998" s="92"/>
      <c r="BC998" s="92"/>
      <c r="BD998" s="92"/>
      <c r="BE998" s="92"/>
      <c r="BF998" s="92"/>
      <c r="BG998" s="92"/>
      <c r="BH998" s="92"/>
      <c r="BI998" s="92"/>
    </row>
  </sheetData>
  <mergeCells count="54">
    <mergeCell ref="BF1:BF5"/>
    <mergeCell ref="BG1:BG5"/>
    <mergeCell ref="BH1:BH5"/>
    <mergeCell ref="BI1:BI5"/>
    <mergeCell ref="A1:B3"/>
    <mergeCell ref="D2:G3"/>
    <mergeCell ref="A4:A5"/>
    <mergeCell ref="B4:B5"/>
    <mergeCell ref="J4:K4"/>
    <mergeCell ref="L4:M4"/>
    <mergeCell ref="N4:O4"/>
    <mergeCell ref="P4:Q4"/>
    <mergeCell ref="T2:T3"/>
    <mergeCell ref="U2:U3"/>
    <mergeCell ref="R4:S4"/>
    <mergeCell ref="T4:T5"/>
    <mergeCell ref="U4:U5"/>
    <mergeCell ref="V2:X3"/>
    <mergeCell ref="Y2:Y3"/>
    <mergeCell ref="V4:X4"/>
    <mergeCell ref="Y4:Y5"/>
    <mergeCell ref="Z4:Z5"/>
    <mergeCell ref="Z2:Z3"/>
    <mergeCell ref="AA2:AC3"/>
    <mergeCell ref="AA4:AC4"/>
    <mergeCell ref="AD2:AF4"/>
    <mergeCell ref="AG2:AI4"/>
    <mergeCell ref="AJ2:AJ5"/>
    <mergeCell ref="AK2:AK5"/>
    <mergeCell ref="H2:K3"/>
    <mergeCell ref="L2:S2"/>
    <mergeCell ref="L3:O3"/>
    <mergeCell ref="P3:S3"/>
    <mergeCell ref="C1:S1"/>
    <mergeCell ref="T1:AC1"/>
    <mergeCell ref="AD1:AL1"/>
    <mergeCell ref="AM1:AU1"/>
    <mergeCell ref="AW1:BD1"/>
    <mergeCell ref="BE1:BE5"/>
    <mergeCell ref="BD2:BD5"/>
    <mergeCell ref="AL2:AL5"/>
    <mergeCell ref="AM2:AO4"/>
    <mergeCell ref="AP2:AR4"/>
    <mergeCell ref="AS2:AS5"/>
    <mergeCell ref="AT2:AT5"/>
    <mergeCell ref="AU2:AU5"/>
    <mergeCell ref="AV2:AV5"/>
    <mergeCell ref="AW2:AY4"/>
    <mergeCell ref="AZ2:BB4"/>
    <mergeCell ref="BC2:BC5"/>
    <mergeCell ref="C2:C5"/>
    <mergeCell ref="D4:E4"/>
    <mergeCell ref="F4:G4"/>
    <mergeCell ref="H4:I4"/>
  </mergeCells>
  <conditionalFormatting sqref="B6:B80">
    <cfRule type="expression" dxfId="0" priority="1">
      <formula>AND(#REF!="Total",#REF!="Total")</formula>
    </cfRule>
  </conditionalFormatting>
  <printOptions/>
  <pageMargins bottom="0.511811024" footer="0.0" header="0.0" left="0.787401575" right="0.787401575" top="0.511811024"/>
  <pageSetup fitToHeight="0" paperSize="9"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6.83" defaultRowHeight="15.0"/>
  <cols>
    <col customWidth="1" min="1" max="1" width="12.83"/>
    <col customWidth="1" min="2" max="2" width="23.0"/>
    <col customWidth="1" min="3" max="5" width="11.5"/>
    <col customWidth="1" min="6" max="7" width="10.5"/>
    <col customWidth="1" min="8" max="8" width="18.33"/>
    <col customWidth="1" min="9" max="26" width="8.83"/>
  </cols>
  <sheetData>
    <row r="1">
      <c r="A1" s="96" t="s">
        <v>145</v>
      </c>
      <c r="B1" s="6"/>
      <c r="C1" s="96" t="s">
        <v>146</v>
      </c>
      <c r="D1" s="5"/>
      <c r="E1" s="6"/>
      <c r="F1" s="96" t="s">
        <v>147</v>
      </c>
      <c r="G1" s="6"/>
      <c r="H1" s="97" t="s">
        <v>148</v>
      </c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  <c r="V1" s="98"/>
      <c r="W1" s="98"/>
      <c r="X1" s="98"/>
      <c r="Y1" s="98"/>
      <c r="Z1" s="98"/>
    </row>
    <row r="2">
      <c r="A2" s="99" t="s">
        <v>11</v>
      </c>
      <c r="B2" s="99" t="s">
        <v>145</v>
      </c>
      <c r="C2" s="99" t="s">
        <v>149</v>
      </c>
      <c r="D2" s="99" t="s">
        <v>150</v>
      </c>
      <c r="E2" s="99" t="s">
        <v>151</v>
      </c>
      <c r="F2" s="99" t="s">
        <v>152</v>
      </c>
      <c r="G2" s="99" t="s">
        <v>153</v>
      </c>
      <c r="H2" s="99" t="s">
        <v>154</v>
      </c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  <c r="U2" s="98"/>
      <c r="V2" s="98"/>
      <c r="W2" s="98"/>
      <c r="X2" s="98"/>
      <c r="Y2" s="98"/>
      <c r="Z2" s="98"/>
    </row>
    <row r="3" ht="9.75" customHeight="1">
      <c r="A3" s="100">
        <v>280010.0</v>
      </c>
      <c r="B3" s="101" t="s">
        <v>20</v>
      </c>
      <c r="C3" s="102">
        <v>0.772916545345093</v>
      </c>
      <c r="D3" s="102">
        <v>0.563976410348497</v>
      </c>
      <c r="E3" s="102">
        <v>0.621581014172879</v>
      </c>
      <c r="F3" s="102">
        <f t="shared" ref="F3:F77" si="1">0.4*C3+0.2*D3+0.4*E3</f>
        <v>0.6705943059</v>
      </c>
      <c r="G3" s="102">
        <f t="shared" ref="G3:G77" si="2">(F3-MIN(F$3:F$77))/((MAX(F$3:F$77)-MIN(F$3:F$77)))</f>
        <v>1</v>
      </c>
      <c r="H3" s="103">
        <f t="shared" ref="H3:H77" si="3">G3/SUM($G$3:$G$77)</f>
        <v>0.03706795614</v>
      </c>
      <c r="I3" s="104"/>
      <c r="J3" s="98"/>
      <c r="K3" s="98"/>
      <c r="L3" s="98"/>
      <c r="M3" s="98"/>
      <c r="N3" s="98"/>
      <c r="O3" s="98"/>
      <c r="P3" s="98"/>
      <c r="Q3" s="98"/>
      <c r="R3" s="98"/>
      <c r="S3" s="98"/>
      <c r="T3" s="98"/>
      <c r="U3" s="98"/>
      <c r="V3" s="98"/>
      <c r="W3" s="98"/>
      <c r="X3" s="98"/>
      <c r="Y3" s="98"/>
      <c r="Z3" s="98"/>
    </row>
    <row r="4" ht="9.75" customHeight="1">
      <c r="A4" s="100">
        <v>280020.0</v>
      </c>
      <c r="B4" s="101" t="s">
        <v>21</v>
      </c>
      <c r="C4" s="102">
        <v>0.341280244729435</v>
      </c>
      <c r="D4" s="102">
        <v>0.3626138571564</v>
      </c>
      <c r="E4" s="102">
        <v>0.374666373256704</v>
      </c>
      <c r="F4" s="102">
        <f t="shared" si="1"/>
        <v>0.3589014186</v>
      </c>
      <c r="G4" s="102">
        <f t="shared" si="2"/>
        <v>0.09317935786</v>
      </c>
      <c r="H4" s="103">
        <f t="shared" si="3"/>
        <v>0.00345396835</v>
      </c>
      <c r="I4" s="104"/>
      <c r="J4" s="98"/>
      <c r="K4" s="98"/>
      <c r="L4" s="98"/>
      <c r="M4" s="98"/>
      <c r="N4" s="98"/>
      <c r="O4" s="98"/>
      <c r="P4" s="98"/>
      <c r="Q4" s="98"/>
      <c r="R4" s="98"/>
      <c r="S4" s="98"/>
      <c r="T4" s="98"/>
      <c r="U4" s="98"/>
      <c r="V4" s="98"/>
      <c r="W4" s="98"/>
      <c r="X4" s="98"/>
      <c r="Y4" s="98"/>
      <c r="Z4" s="98"/>
    </row>
    <row r="5" ht="9.75" customHeight="1">
      <c r="A5" s="100">
        <v>280030.0</v>
      </c>
      <c r="B5" s="101" t="s">
        <v>22</v>
      </c>
      <c r="C5" s="102">
        <v>0.41878520154683</v>
      </c>
      <c r="D5" s="102">
        <v>0.48204186497711</v>
      </c>
      <c r="E5" s="102">
        <v>0.556649812139345</v>
      </c>
      <c r="F5" s="102">
        <f t="shared" si="1"/>
        <v>0.4865823785</v>
      </c>
      <c r="G5" s="102">
        <f t="shared" si="2"/>
        <v>0.4646467051</v>
      </c>
      <c r="H5" s="103">
        <f t="shared" si="3"/>
        <v>0.01722350369</v>
      </c>
      <c r="I5" s="104"/>
      <c r="J5" s="98"/>
      <c r="K5" s="98"/>
      <c r="L5" s="98"/>
      <c r="M5" s="98"/>
      <c r="N5" s="98"/>
      <c r="O5" s="98"/>
      <c r="P5" s="98"/>
      <c r="Q5" s="98"/>
      <c r="R5" s="98"/>
      <c r="S5" s="98"/>
      <c r="T5" s="98"/>
      <c r="U5" s="98"/>
      <c r="V5" s="98"/>
      <c r="W5" s="98"/>
      <c r="X5" s="98"/>
      <c r="Y5" s="98"/>
      <c r="Z5" s="98"/>
    </row>
    <row r="6" ht="9.75" customHeight="1">
      <c r="A6" s="100">
        <v>280040.0</v>
      </c>
      <c r="B6" s="101" t="s">
        <v>23</v>
      </c>
      <c r="C6" s="102">
        <v>0.393094608222967</v>
      </c>
      <c r="D6" s="102">
        <v>0.503627860292309</v>
      </c>
      <c r="E6" s="102">
        <v>0.555775617604665</v>
      </c>
      <c r="F6" s="102">
        <f t="shared" si="1"/>
        <v>0.4802736624</v>
      </c>
      <c r="G6" s="102">
        <f t="shared" si="2"/>
        <v>0.4462925039</v>
      </c>
      <c r="H6" s="103">
        <f t="shared" si="3"/>
        <v>0.01654315096</v>
      </c>
      <c r="I6" s="104"/>
      <c r="J6" s="98"/>
      <c r="K6" s="98"/>
      <c r="L6" s="98"/>
      <c r="M6" s="98"/>
      <c r="N6" s="98"/>
      <c r="O6" s="98"/>
      <c r="P6" s="98"/>
      <c r="Q6" s="98"/>
      <c r="R6" s="98"/>
      <c r="S6" s="98"/>
      <c r="T6" s="98"/>
      <c r="U6" s="98"/>
      <c r="V6" s="98"/>
      <c r="W6" s="98"/>
      <c r="X6" s="98"/>
      <c r="Y6" s="98"/>
      <c r="Z6" s="98"/>
    </row>
    <row r="7" ht="9.75" customHeight="1">
      <c r="A7" s="100">
        <v>280050.0</v>
      </c>
      <c r="B7" s="101" t="s">
        <v>24</v>
      </c>
      <c r="C7" s="102">
        <v>0.412592203519991</v>
      </c>
      <c r="D7" s="102">
        <v>0.431591586161959</v>
      </c>
      <c r="E7" s="102">
        <v>0.469363882710073</v>
      </c>
      <c r="F7" s="102">
        <f t="shared" si="1"/>
        <v>0.4391007517</v>
      </c>
      <c r="G7" s="102">
        <f t="shared" si="2"/>
        <v>0.3265065004</v>
      </c>
      <c r="H7" s="103">
        <f t="shared" si="3"/>
        <v>0.01210292864</v>
      </c>
      <c r="I7" s="98"/>
      <c r="J7" s="98"/>
      <c r="K7" s="98"/>
      <c r="L7" s="98"/>
      <c r="M7" s="98"/>
      <c r="N7" s="98"/>
      <c r="O7" s="98"/>
      <c r="P7" s="98"/>
      <c r="Q7" s="98"/>
      <c r="R7" s="98"/>
      <c r="S7" s="98"/>
      <c r="T7" s="98"/>
      <c r="U7" s="98"/>
      <c r="V7" s="98"/>
      <c r="W7" s="98"/>
      <c r="X7" s="98"/>
      <c r="Y7" s="98"/>
      <c r="Z7" s="98"/>
    </row>
    <row r="8" ht="9.75" customHeight="1">
      <c r="A8" s="100">
        <v>280060.0</v>
      </c>
      <c r="B8" s="101" t="s">
        <v>25</v>
      </c>
      <c r="C8" s="102">
        <v>0.441991643765266</v>
      </c>
      <c r="D8" s="102">
        <v>0.480021601681796</v>
      </c>
      <c r="E8" s="102">
        <v>0.537587187270446</v>
      </c>
      <c r="F8" s="102">
        <f t="shared" si="1"/>
        <v>0.4878358528</v>
      </c>
      <c r="G8" s="102">
        <f t="shared" si="2"/>
        <v>0.4682934882</v>
      </c>
      <c r="H8" s="103">
        <f t="shared" si="3"/>
        <v>0.01735868248</v>
      </c>
      <c r="I8" s="98"/>
      <c r="J8" s="98"/>
      <c r="K8" s="98"/>
      <c r="L8" s="98"/>
      <c r="M8" s="98"/>
      <c r="N8" s="98"/>
      <c r="O8" s="98"/>
      <c r="P8" s="98"/>
      <c r="Q8" s="98"/>
      <c r="R8" s="98"/>
      <c r="S8" s="98"/>
      <c r="T8" s="98"/>
      <c r="U8" s="98"/>
      <c r="V8" s="98"/>
      <c r="W8" s="98"/>
      <c r="X8" s="98"/>
      <c r="Y8" s="98"/>
      <c r="Z8" s="98"/>
    </row>
    <row r="9" ht="9.75" customHeight="1">
      <c r="A9" s="100">
        <v>280067.0</v>
      </c>
      <c r="B9" s="101" t="s">
        <v>26</v>
      </c>
      <c r="C9" s="102">
        <v>0.394464014942635</v>
      </c>
      <c r="D9" s="102">
        <v>0.458749152516154</v>
      </c>
      <c r="E9" s="102">
        <v>0.501875167621501</v>
      </c>
      <c r="F9" s="102">
        <f t="shared" si="1"/>
        <v>0.4502855035</v>
      </c>
      <c r="G9" s="102">
        <f t="shared" si="2"/>
        <v>0.3590467483</v>
      </c>
      <c r="H9" s="103">
        <f t="shared" si="3"/>
        <v>0.01330912912</v>
      </c>
      <c r="I9" s="98"/>
      <c r="J9" s="98"/>
      <c r="K9" s="98"/>
      <c r="L9" s="98"/>
      <c r="M9" s="98"/>
      <c r="N9" s="98"/>
      <c r="O9" s="98"/>
      <c r="P9" s="98"/>
      <c r="Q9" s="98"/>
      <c r="R9" s="98"/>
      <c r="S9" s="98"/>
      <c r="T9" s="98"/>
      <c r="U9" s="98"/>
      <c r="V9" s="98"/>
      <c r="W9" s="98"/>
      <c r="X9" s="98"/>
      <c r="Y9" s="98"/>
      <c r="Z9" s="98"/>
    </row>
    <row r="10" ht="9.75" customHeight="1">
      <c r="A10" s="100">
        <v>280070.0</v>
      </c>
      <c r="B10" s="101" t="s">
        <v>27</v>
      </c>
      <c r="C10" s="102">
        <v>0.348317225215889</v>
      </c>
      <c r="D10" s="102">
        <v>0.363245270123408</v>
      </c>
      <c r="E10" s="102">
        <v>0.396059569105345</v>
      </c>
      <c r="F10" s="102">
        <f t="shared" si="1"/>
        <v>0.3703997718</v>
      </c>
      <c r="G10" s="102">
        <f t="shared" si="2"/>
        <v>0.1266319787</v>
      </c>
      <c r="H10" s="103">
        <f t="shared" si="3"/>
        <v>0.004693988631</v>
      </c>
      <c r="I10" s="98"/>
      <c r="J10" s="98"/>
      <c r="K10" s="98"/>
      <c r="L10" s="98"/>
      <c r="M10" s="98"/>
      <c r="N10" s="98"/>
      <c r="O10" s="98"/>
      <c r="P10" s="98"/>
      <c r="Q10" s="98"/>
      <c r="R10" s="98"/>
      <c r="S10" s="98"/>
      <c r="T10" s="98"/>
      <c r="U10" s="98"/>
      <c r="V10" s="98"/>
      <c r="W10" s="98"/>
      <c r="X10" s="98"/>
      <c r="Y10" s="98"/>
      <c r="Z10" s="98"/>
    </row>
    <row r="11" ht="9.75" customHeight="1">
      <c r="A11" s="100">
        <v>280100.0</v>
      </c>
      <c r="B11" s="101" t="s">
        <v>28</v>
      </c>
      <c r="C11" s="102">
        <v>0.487989552272401</v>
      </c>
      <c r="D11" s="102">
        <v>0.506371888113417</v>
      </c>
      <c r="E11" s="102">
        <v>0.507488689597809</v>
      </c>
      <c r="F11" s="102">
        <f t="shared" si="1"/>
        <v>0.4994656744</v>
      </c>
      <c r="G11" s="102">
        <f t="shared" si="2"/>
        <v>0.5021285956</v>
      </c>
      <c r="H11" s="103">
        <f t="shared" si="3"/>
        <v>0.01861288076</v>
      </c>
      <c r="I11" s="98"/>
      <c r="J11" s="98"/>
      <c r="K11" s="98"/>
      <c r="L11" s="98"/>
      <c r="M11" s="98"/>
      <c r="N11" s="98"/>
      <c r="O11" s="98"/>
      <c r="P11" s="98"/>
      <c r="Q11" s="98"/>
      <c r="R11" s="98"/>
      <c r="S11" s="98"/>
      <c r="T11" s="98"/>
      <c r="U11" s="98"/>
      <c r="V11" s="98"/>
      <c r="W11" s="98"/>
      <c r="X11" s="98"/>
      <c r="Y11" s="98"/>
      <c r="Z11" s="98"/>
    </row>
    <row r="12" ht="9.75" customHeight="1">
      <c r="A12" s="100">
        <v>280110.0</v>
      </c>
      <c r="B12" s="101" t="s">
        <v>29</v>
      </c>
      <c r="C12" s="102">
        <v>0.306944953538398</v>
      </c>
      <c r="D12" s="102">
        <v>0.35341942106098</v>
      </c>
      <c r="E12" s="102">
        <v>0.415111433001817</v>
      </c>
      <c r="F12" s="102">
        <f t="shared" si="1"/>
        <v>0.3595064388</v>
      </c>
      <c r="G12" s="102">
        <f t="shared" si="2"/>
        <v>0.09493956745</v>
      </c>
      <c r="H12" s="103">
        <f t="shared" si="3"/>
        <v>0.003519215722</v>
      </c>
      <c r="I12" s="104"/>
      <c r="J12" s="98"/>
      <c r="K12" s="98"/>
      <c r="L12" s="98"/>
      <c r="M12" s="98"/>
      <c r="N12" s="98"/>
      <c r="O12" s="98"/>
      <c r="P12" s="98"/>
      <c r="Q12" s="98"/>
      <c r="R12" s="98"/>
      <c r="S12" s="98"/>
      <c r="T12" s="98"/>
      <c r="U12" s="98"/>
      <c r="V12" s="98"/>
      <c r="W12" s="98"/>
      <c r="X12" s="98"/>
      <c r="Y12" s="98"/>
      <c r="Z12" s="98"/>
    </row>
    <row r="13" ht="9.75" customHeight="1">
      <c r="A13" s="100">
        <v>280120.0</v>
      </c>
      <c r="B13" s="101" t="s">
        <v>30</v>
      </c>
      <c r="C13" s="102">
        <v>0.423654428705473</v>
      </c>
      <c r="D13" s="102">
        <v>0.433390634132463</v>
      </c>
      <c r="E13" s="102">
        <v>0.45821531748863</v>
      </c>
      <c r="F13" s="102">
        <f t="shared" si="1"/>
        <v>0.4394260253</v>
      </c>
      <c r="G13" s="102">
        <f t="shared" si="2"/>
        <v>0.3274528319</v>
      </c>
      <c r="H13" s="103">
        <f t="shared" si="3"/>
        <v>0.01213800721</v>
      </c>
      <c r="I13" s="104"/>
      <c r="J13" s="98"/>
      <c r="K13" s="98"/>
      <c r="L13" s="98"/>
      <c r="M13" s="98"/>
      <c r="N13" s="98"/>
      <c r="O13" s="98"/>
      <c r="P13" s="98"/>
      <c r="Q13" s="98"/>
      <c r="R13" s="98"/>
      <c r="S13" s="98"/>
      <c r="T13" s="98"/>
      <c r="U13" s="98"/>
      <c r="V13" s="98"/>
      <c r="W13" s="98"/>
      <c r="X13" s="98"/>
      <c r="Y13" s="98"/>
      <c r="Z13" s="98"/>
    </row>
    <row r="14" ht="9.75" customHeight="1">
      <c r="A14" s="100">
        <v>280130.0</v>
      </c>
      <c r="B14" s="101" t="s">
        <v>31</v>
      </c>
      <c r="C14" s="102">
        <v>0.404925620023466</v>
      </c>
      <c r="D14" s="102">
        <v>0.397809815791305</v>
      </c>
      <c r="E14" s="102">
        <v>0.449278341075695</v>
      </c>
      <c r="F14" s="102">
        <f t="shared" si="1"/>
        <v>0.4212435476</v>
      </c>
      <c r="G14" s="102">
        <f t="shared" si="2"/>
        <v>0.2745538189</v>
      </c>
      <c r="H14" s="103">
        <f t="shared" si="3"/>
        <v>0.01017714892</v>
      </c>
      <c r="I14" s="104"/>
      <c r="J14" s="98"/>
      <c r="K14" s="98"/>
      <c r="L14" s="98"/>
      <c r="M14" s="98"/>
      <c r="N14" s="98"/>
      <c r="O14" s="98"/>
      <c r="P14" s="98"/>
      <c r="Q14" s="98"/>
      <c r="R14" s="98"/>
      <c r="S14" s="98"/>
      <c r="T14" s="98"/>
      <c r="U14" s="98"/>
      <c r="V14" s="98"/>
      <c r="W14" s="98"/>
      <c r="X14" s="98"/>
      <c r="Y14" s="98"/>
      <c r="Z14" s="98"/>
    </row>
    <row r="15" ht="9.75" customHeight="1">
      <c r="A15" s="100">
        <v>280140.0</v>
      </c>
      <c r="B15" s="101" t="s">
        <v>32</v>
      </c>
      <c r="C15" s="102">
        <v>0.433682700490711</v>
      </c>
      <c r="D15" s="102">
        <v>0.494937387813283</v>
      </c>
      <c r="E15" s="102">
        <v>0.479865306370068</v>
      </c>
      <c r="F15" s="102">
        <f t="shared" si="1"/>
        <v>0.4644066803</v>
      </c>
      <c r="G15" s="102">
        <f t="shared" si="2"/>
        <v>0.4001300554</v>
      </c>
      <c r="H15" s="103">
        <f t="shared" si="3"/>
        <v>0.01483200334</v>
      </c>
      <c r="I15" s="104"/>
      <c r="J15" s="98"/>
      <c r="K15" s="98"/>
      <c r="L15" s="98"/>
      <c r="M15" s="98"/>
      <c r="N15" s="98"/>
      <c r="O15" s="98"/>
      <c r="P15" s="98"/>
      <c r="Q15" s="98"/>
      <c r="R15" s="98"/>
      <c r="S15" s="98"/>
      <c r="T15" s="98"/>
      <c r="U15" s="98"/>
      <c r="V15" s="98"/>
      <c r="W15" s="98"/>
      <c r="X15" s="98"/>
      <c r="Y15" s="98"/>
      <c r="Z15" s="98"/>
    </row>
    <row r="16" ht="9.75" customHeight="1">
      <c r="A16" s="100">
        <v>280150.0</v>
      </c>
      <c r="B16" s="101" t="s">
        <v>33</v>
      </c>
      <c r="C16" s="102">
        <v>0.440224508874501</v>
      </c>
      <c r="D16" s="102">
        <v>0.407576700515294</v>
      </c>
      <c r="E16" s="102">
        <v>0.455718829045455</v>
      </c>
      <c r="F16" s="102">
        <f t="shared" si="1"/>
        <v>0.4398926753</v>
      </c>
      <c r="G16" s="102">
        <f t="shared" si="2"/>
        <v>0.3288104754</v>
      </c>
      <c r="H16" s="103">
        <f t="shared" si="3"/>
        <v>0.01218833228</v>
      </c>
      <c r="I16" s="98"/>
      <c r="J16" s="98"/>
      <c r="K16" s="98"/>
      <c r="L16" s="98"/>
      <c r="M16" s="98"/>
      <c r="N16" s="98"/>
      <c r="O16" s="98"/>
      <c r="P16" s="98"/>
      <c r="Q16" s="98"/>
      <c r="R16" s="98"/>
      <c r="S16" s="98"/>
      <c r="T16" s="98"/>
      <c r="U16" s="98"/>
      <c r="V16" s="98"/>
      <c r="W16" s="98"/>
      <c r="X16" s="98"/>
      <c r="Y16" s="98"/>
      <c r="Z16" s="98"/>
    </row>
    <row r="17" ht="9.75" customHeight="1">
      <c r="A17" s="100">
        <v>280160.0</v>
      </c>
      <c r="B17" s="101" t="s">
        <v>34</v>
      </c>
      <c r="C17" s="102">
        <v>0.472744703478073</v>
      </c>
      <c r="D17" s="102">
        <v>0.416339736621246</v>
      </c>
      <c r="E17" s="102">
        <v>0.471335899656882</v>
      </c>
      <c r="F17" s="102">
        <f t="shared" si="1"/>
        <v>0.4609001886</v>
      </c>
      <c r="G17" s="102">
        <f t="shared" si="2"/>
        <v>0.3899284781</v>
      </c>
      <c r="H17" s="103">
        <f t="shared" si="3"/>
        <v>0.01445385172</v>
      </c>
      <c r="I17" s="98"/>
      <c r="J17" s="98"/>
      <c r="K17" s="98"/>
      <c r="L17" s="98"/>
      <c r="M17" s="98"/>
      <c r="N17" s="98"/>
      <c r="O17" s="98"/>
      <c r="P17" s="98"/>
      <c r="Q17" s="98"/>
      <c r="R17" s="98"/>
      <c r="S17" s="98"/>
      <c r="T17" s="98"/>
      <c r="U17" s="98"/>
      <c r="V17" s="98"/>
      <c r="W17" s="98"/>
      <c r="X17" s="98"/>
      <c r="Y17" s="98"/>
      <c r="Z17" s="98"/>
    </row>
    <row r="18" ht="9.75" customHeight="1">
      <c r="A18" s="100">
        <v>280170.0</v>
      </c>
      <c r="B18" s="101" t="s">
        <v>35</v>
      </c>
      <c r="C18" s="102">
        <v>0.383608431657688</v>
      </c>
      <c r="D18" s="102">
        <v>0.388611791585073</v>
      </c>
      <c r="E18" s="102">
        <v>0.410765211164396</v>
      </c>
      <c r="F18" s="102">
        <f t="shared" si="1"/>
        <v>0.3954718154</v>
      </c>
      <c r="G18" s="102">
        <f t="shared" si="2"/>
        <v>0.1995750829</v>
      </c>
      <c r="H18" s="103">
        <f t="shared" si="3"/>
        <v>0.007397840419</v>
      </c>
      <c r="I18" s="98"/>
      <c r="J18" s="98"/>
      <c r="K18" s="98"/>
      <c r="L18" s="98"/>
      <c r="M18" s="98"/>
      <c r="N18" s="98"/>
      <c r="O18" s="98"/>
      <c r="P18" s="98"/>
      <c r="Q18" s="98"/>
      <c r="R18" s="98"/>
      <c r="S18" s="98"/>
      <c r="T18" s="98"/>
      <c r="U18" s="98"/>
      <c r="V18" s="98"/>
      <c r="W18" s="98"/>
      <c r="X18" s="98"/>
      <c r="Y18" s="98"/>
      <c r="Z18" s="98"/>
    </row>
    <row r="19" ht="9.75" customHeight="1">
      <c r="A19" s="100">
        <v>280190.0</v>
      </c>
      <c r="B19" s="101" t="s">
        <v>36</v>
      </c>
      <c r="C19" s="102">
        <v>0.46046485260771</v>
      </c>
      <c r="D19" s="102">
        <v>0.426046612721963</v>
      </c>
      <c r="E19" s="102">
        <v>0.532008894757147</v>
      </c>
      <c r="F19" s="102">
        <f t="shared" si="1"/>
        <v>0.4821988215</v>
      </c>
      <c r="G19" s="102">
        <f t="shared" si="2"/>
        <v>0.4518934467</v>
      </c>
      <c r="H19" s="103">
        <f t="shared" si="3"/>
        <v>0.01675076646</v>
      </c>
      <c r="I19" s="98"/>
      <c r="J19" s="98"/>
      <c r="K19" s="98"/>
      <c r="L19" s="98"/>
      <c r="M19" s="98"/>
      <c r="N19" s="98"/>
      <c r="O19" s="98"/>
      <c r="P19" s="98"/>
      <c r="Q19" s="98"/>
      <c r="R19" s="98"/>
      <c r="S19" s="98"/>
      <c r="T19" s="98"/>
      <c r="U19" s="98"/>
      <c r="V19" s="98"/>
      <c r="W19" s="98"/>
      <c r="X19" s="98"/>
      <c r="Y19" s="98"/>
      <c r="Z19" s="98"/>
    </row>
    <row r="20" ht="9.75" customHeight="1">
      <c r="A20" s="100">
        <v>280200.0</v>
      </c>
      <c r="B20" s="101" t="s">
        <v>37</v>
      </c>
      <c r="C20" s="102">
        <v>0.366894305134706</v>
      </c>
      <c r="D20" s="102">
        <v>0.359159596468632</v>
      </c>
      <c r="E20" s="102">
        <v>0.391655263639164</v>
      </c>
      <c r="F20" s="102">
        <f t="shared" si="1"/>
        <v>0.3752517468</v>
      </c>
      <c r="G20" s="102">
        <f t="shared" si="2"/>
        <v>0.1407480247</v>
      </c>
      <c r="H20" s="103">
        <f t="shared" si="3"/>
        <v>0.005217241605</v>
      </c>
      <c r="I20" s="98"/>
      <c r="J20" s="98"/>
      <c r="K20" s="98"/>
      <c r="L20" s="98"/>
      <c r="M20" s="98"/>
      <c r="N20" s="98"/>
      <c r="O20" s="98"/>
      <c r="P20" s="98"/>
      <c r="Q20" s="98"/>
      <c r="R20" s="98"/>
      <c r="S20" s="98"/>
      <c r="T20" s="98"/>
      <c r="U20" s="98"/>
      <c r="V20" s="98"/>
      <c r="W20" s="98"/>
      <c r="X20" s="98"/>
      <c r="Y20" s="98"/>
      <c r="Z20" s="98"/>
    </row>
    <row r="21" ht="9.75" customHeight="1">
      <c r="A21" s="100">
        <v>280210.0</v>
      </c>
      <c r="B21" s="101" t="s">
        <v>38</v>
      </c>
      <c r="C21" s="102">
        <v>0.401571073214879</v>
      </c>
      <c r="D21" s="102">
        <v>0.427261782364309</v>
      </c>
      <c r="E21" s="102">
        <v>0.438478110023773</v>
      </c>
      <c r="F21" s="102">
        <f t="shared" si="1"/>
        <v>0.4214720298</v>
      </c>
      <c r="G21" s="102">
        <f t="shared" si="2"/>
        <v>0.2752185512</v>
      </c>
      <c r="H21" s="103">
        <f t="shared" si="3"/>
        <v>0.01020178919</v>
      </c>
      <c r="I21" s="98"/>
      <c r="J21" s="98"/>
      <c r="K21" s="98"/>
      <c r="L21" s="98"/>
      <c r="M21" s="98"/>
      <c r="N21" s="98"/>
      <c r="O21" s="98"/>
      <c r="P21" s="98"/>
      <c r="Q21" s="98"/>
      <c r="R21" s="98"/>
      <c r="S21" s="98"/>
      <c r="T21" s="98"/>
      <c r="U21" s="98"/>
      <c r="V21" s="98"/>
      <c r="W21" s="98"/>
      <c r="X21" s="98"/>
      <c r="Y21" s="98"/>
      <c r="Z21" s="98"/>
    </row>
    <row r="22" ht="9.75" customHeight="1">
      <c r="A22" s="100">
        <v>280220.0</v>
      </c>
      <c r="B22" s="101" t="s">
        <v>39</v>
      </c>
      <c r="C22" s="102">
        <v>0.31852735260771</v>
      </c>
      <c r="D22" s="102">
        <v>0.356399506427916</v>
      </c>
      <c r="E22" s="102">
        <v>0.376644836195423</v>
      </c>
      <c r="F22" s="102">
        <f t="shared" si="1"/>
        <v>0.3493487768</v>
      </c>
      <c r="G22" s="102">
        <f t="shared" si="2"/>
        <v>0.06538747315</v>
      </c>
      <c r="H22" s="103">
        <f t="shared" si="3"/>
        <v>0.002423779987</v>
      </c>
      <c r="I22" s="98"/>
      <c r="J22" s="98"/>
      <c r="K22" s="98"/>
      <c r="L22" s="98"/>
      <c r="M22" s="98"/>
      <c r="N22" s="98"/>
      <c r="O22" s="98"/>
      <c r="P22" s="98"/>
      <c r="Q22" s="98"/>
      <c r="R22" s="98"/>
      <c r="S22" s="98"/>
      <c r="T22" s="98"/>
      <c r="U22" s="98"/>
      <c r="V22" s="98"/>
      <c r="W22" s="98"/>
      <c r="X22" s="98"/>
      <c r="Y22" s="98"/>
      <c r="Z22" s="98"/>
    </row>
    <row r="23" ht="9.75" customHeight="1">
      <c r="A23" s="100">
        <v>280230.0</v>
      </c>
      <c r="B23" s="101" t="s">
        <v>40</v>
      </c>
      <c r="C23" s="102">
        <v>0.415934135865419</v>
      </c>
      <c r="D23" s="102">
        <v>0.444920042634146</v>
      </c>
      <c r="E23" s="102">
        <v>0.483992411419012</v>
      </c>
      <c r="F23" s="102">
        <f t="shared" si="1"/>
        <v>0.4489546274</v>
      </c>
      <c r="G23" s="102">
        <f t="shared" si="2"/>
        <v>0.355174777</v>
      </c>
      <c r="H23" s="103">
        <f t="shared" si="3"/>
        <v>0.01316560306</v>
      </c>
      <c r="I23" s="98"/>
      <c r="J23" s="98"/>
      <c r="K23" s="98"/>
      <c r="L23" s="98"/>
      <c r="M23" s="98"/>
      <c r="N23" s="98"/>
      <c r="O23" s="98"/>
      <c r="P23" s="98"/>
      <c r="Q23" s="98"/>
      <c r="R23" s="98"/>
      <c r="S23" s="98"/>
      <c r="T23" s="98"/>
      <c r="U23" s="98"/>
      <c r="V23" s="98"/>
      <c r="W23" s="98"/>
      <c r="X23" s="98"/>
      <c r="Y23" s="98"/>
      <c r="Z23" s="98"/>
    </row>
    <row r="24" ht="9.75" customHeight="1">
      <c r="A24" s="100">
        <v>280240.0</v>
      </c>
      <c r="B24" s="101" t="s">
        <v>41</v>
      </c>
      <c r="C24" s="102">
        <v>0.477948213999961</v>
      </c>
      <c r="D24" s="102">
        <v>0.453057723859825</v>
      </c>
      <c r="E24" s="102">
        <v>0.484295944798973</v>
      </c>
      <c r="F24" s="102">
        <f t="shared" si="1"/>
        <v>0.4755092083</v>
      </c>
      <c r="G24" s="102">
        <f t="shared" si="2"/>
        <v>0.4324310862</v>
      </c>
      <c r="H24" s="103">
        <f t="shared" si="3"/>
        <v>0.01602933654</v>
      </c>
      <c r="I24" s="98"/>
      <c r="J24" s="98"/>
      <c r="K24" s="98"/>
      <c r="L24" s="98"/>
      <c r="M24" s="98"/>
      <c r="N24" s="98"/>
      <c r="O24" s="98"/>
      <c r="P24" s="98"/>
      <c r="Q24" s="98"/>
      <c r="R24" s="98"/>
      <c r="S24" s="98"/>
      <c r="T24" s="98"/>
      <c r="U24" s="98"/>
      <c r="V24" s="98"/>
      <c r="W24" s="98"/>
      <c r="X24" s="98"/>
      <c r="Y24" s="98"/>
      <c r="Z24" s="98"/>
    </row>
    <row r="25" ht="9.75" customHeight="1">
      <c r="A25" s="100">
        <v>280250.0</v>
      </c>
      <c r="B25" s="101" t="s">
        <v>42</v>
      </c>
      <c r="C25" s="102">
        <v>0.334082908163265</v>
      </c>
      <c r="D25" s="102">
        <v>0.366430519561069</v>
      </c>
      <c r="E25" s="102">
        <v>0.462441735953641</v>
      </c>
      <c r="F25" s="102">
        <f t="shared" si="1"/>
        <v>0.3918959616</v>
      </c>
      <c r="G25" s="102">
        <f t="shared" si="2"/>
        <v>0.1891717075</v>
      </c>
      <c r="H25" s="103">
        <f t="shared" si="3"/>
        <v>0.007012208556</v>
      </c>
      <c r="I25" s="98"/>
      <c r="J25" s="98"/>
      <c r="K25" s="98"/>
      <c r="L25" s="98"/>
      <c r="M25" s="98"/>
      <c r="N25" s="98"/>
      <c r="O25" s="98"/>
      <c r="P25" s="98"/>
      <c r="Q25" s="98"/>
      <c r="R25" s="98"/>
      <c r="S25" s="98"/>
      <c r="T25" s="98"/>
      <c r="U25" s="98"/>
      <c r="V25" s="98"/>
      <c r="W25" s="98"/>
      <c r="X25" s="98"/>
      <c r="Y25" s="98"/>
      <c r="Z25" s="98"/>
    </row>
    <row r="26" ht="9.75" customHeight="1">
      <c r="A26" s="100">
        <v>280260.0</v>
      </c>
      <c r="B26" s="101" t="s">
        <v>43</v>
      </c>
      <c r="C26" s="102">
        <v>0.332509194205278</v>
      </c>
      <c r="D26" s="102">
        <v>0.352338163129121</v>
      </c>
      <c r="E26" s="102">
        <v>0.412569914903451</v>
      </c>
      <c r="F26" s="102">
        <f t="shared" si="1"/>
        <v>0.3684992763</v>
      </c>
      <c r="G26" s="102">
        <f t="shared" si="2"/>
        <v>0.1211027908</v>
      </c>
      <c r="H26" s="103">
        <f t="shared" si="3"/>
        <v>0.004489032937</v>
      </c>
      <c r="I26" s="98"/>
      <c r="J26" s="98"/>
      <c r="K26" s="98"/>
      <c r="L26" s="98"/>
      <c r="M26" s="98"/>
      <c r="N26" s="98"/>
      <c r="O26" s="98"/>
      <c r="P26" s="98"/>
      <c r="Q26" s="98"/>
      <c r="R26" s="98"/>
      <c r="S26" s="98"/>
      <c r="T26" s="98"/>
      <c r="U26" s="98"/>
      <c r="V26" s="98"/>
      <c r="W26" s="98"/>
      <c r="X26" s="98"/>
      <c r="Y26" s="98"/>
      <c r="Z26" s="98"/>
    </row>
    <row r="27" ht="9.75" customHeight="1">
      <c r="A27" s="100">
        <v>280270.0</v>
      </c>
      <c r="B27" s="101" t="s">
        <v>44</v>
      </c>
      <c r="C27" s="102">
        <v>0.382926963948367</v>
      </c>
      <c r="D27" s="102">
        <v>0.390170248621262</v>
      </c>
      <c r="E27" s="102">
        <v>0.447561983023081</v>
      </c>
      <c r="F27" s="102">
        <f t="shared" si="1"/>
        <v>0.4102296285</v>
      </c>
      <c r="G27" s="102">
        <f t="shared" si="2"/>
        <v>0.2425105815</v>
      </c>
      <c r="H27" s="103">
        <f t="shared" si="3"/>
        <v>0.008989371598</v>
      </c>
      <c r="I27" s="98"/>
      <c r="J27" s="98"/>
      <c r="K27" s="98"/>
      <c r="L27" s="98"/>
      <c r="M27" s="98"/>
      <c r="N27" s="98"/>
      <c r="O27" s="98"/>
      <c r="P27" s="98"/>
      <c r="Q27" s="98"/>
      <c r="R27" s="98"/>
      <c r="S27" s="98"/>
      <c r="T27" s="98"/>
      <c r="U27" s="98"/>
      <c r="V27" s="98"/>
      <c r="W27" s="98"/>
      <c r="X27" s="98"/>
      <c r="Y27" s="98"/>
      <c r="Z27" s="98"/>
    </row>
    <row r="28" ht="9.75" customHeight="1">
      <c r="A28" s="100">
        <v>280280.0</v>
      </c>
      <c r="B28" s="101" t="s">
        <v>45</v>
      </c>
      <c r="C28" s="102">
        <v>0.371400952256022</v>
      </c>
      <c r="D28" s="102">
        <v>0.41829070108039</v>
      </c>
      <c r="E28" s="102">
        <v>0.443706858429519</v>
      </c>
      <c r="F28" s="102">
        <f t="shared" si="1"/>
        <v>0.4097012645</v>
      </c>
      <c r="G28" s="102">
        <f t="shared" si="2"/>
        <v>0.2409733908</v>
      </c>
      <c r="H28" s="103">
        <f t="shared" si="3"/>
        <v>0.008932391081</v>
      </c>
      <c r="I28" s="98"/>
      <c r="J28" s="98"/>
      <c r="K28" s="105"/>
      <c r="L28" s="98"/>
      <c r="M28" s="98"/>
      <c r="N28" s="98"/>
      <c r="O28" s="98"/>
      <c r="P28" s="98"/>
      <c r="Q28" s="98"/>
      <c r="R28" s="98"/>
      <c r="S28" s="98"/>
      <c r="T28" s="98"/>
      <c r="U28" s="98"/>
      <c r="V28" s="98"/>
      <c r="W28" s="98"/>
      <c r="X28" s="98"/>
      <c r="Y28" s="98"/>
      <c r="Z28" s="98"/>
    </row>
    <row r="29" ht="9.75" customHeight="1">
      <c r="A29" s="100">
        <v>280290.0</v>
      </c>
      <c r="B29" s="101" t="s">
        <v>46</v>
      </c>
      <c r="C29" s="102">
        <v>0.443307490981178</v>
      </c>
      <c r="D29" s="102">
        <v>0.489467869991086</v>
      </c>
      <c r="E29" s="102">
        <v>0.516589514731065</v>
      </c>
      <c r="F29" s="102">
        <f t="shared" si="1"/>
        <v>0.4818523763</v>
      </c>
      <c r="G29" s="102">
        <f t="shared" si="2"/>
        <v>0.4508855197</v>
      </c>
      <c r="H29" s="103">
        <f t="shared" si="3"/>
        <v>0.01671340467</v>
      </c>
      <c r="I29" s="98"/>
      <c r="J29" s="98"/>
      <c r="K29" s="105"/>
      <c r="L29" s="98"/>
      <c r="M29" s="98"/>
      <c r="N29" s="98"/>
      <c r="O29" s="98"/>
      <c r="P29" s="98"/>
      <c r="Q29" s="98"/>
      <c r="R29" s="98"/>
      <c r="S29" s="98"/>
      <c r="T29" s="98"/>
      <c r="U29" s="98"/>
      <c r="V29" s="98"/>
      <c r="W29" s="98"/>
      <c r="X29" s="98"/>
      <c r="Y29" s="98"/>
      <c r="Z29" s="98"/>
    </row>
    <row r="30" ht="9.75" customHeight="1">
      <c r="A30" s="100">
        <v>280300.0</v>
      </c>
      <c r="B30" s="101" t="s">
        <v>47</v>
      </c>
      <c r="C30" s="102">
        <v>0.598520459841716</v>
      </c>
      <c r="D30" s="102">
        <v>0.597642116438011</v>
      </c>
      <c r="E30" s="102">
        <v>0.614423678968592</v>
      </c>
      <c r="F30" s="102">
        <f t="shared" si="1"/>
        <v>0.6047060788</v>
      </c>
      <c r="G30" s="102">
        <f t="shared" si="2"/>
        <v>0.8083087333</v>
      </c>
      <c r="H30" s="103">
        <f t="shared" si="3"/>
        <v>0.02996235267</v>
      </c>
      <c r="I30" s="98"/>
      <c r="J30" s="98"/>
      <c r="K30" s="105"/>
      <c r="L30" s="98"/>
      <c r="M30" s="98"/>
      <c r="N30" s="98"/>
      <c r="O30" s="98"/>
      <c r="P30" s="98"/>
      <c r="Q30" s="98"/>
      <c r="R30" s="98"/>
      <c r="S30" s="98"/>
      <c r="T30" s="98"/>
      <c r="U30" s="98"/>
      <c r="V30" s="98"/>
      <c r="W30" s="98"/>
      <c r="X30" s="98"/>
      <c r="Y30" s="98"/>
      <c r="Z30" s="98"/>
    </row>
    <row r="31" ht="9.75" customHeight="1">
      <c r="A31" s="100">
        <v>280310.0</v>
      </c>
      <c r="B31" s="101" t="s">
        <v>48</v>
      </c>
      <c r="C31" s="102">
        <v>0.271676176436582</v>
      </c>
      <c r="D31" s="102">
        <v>0.349743131777498</v>
      </c>
      <c r="E31" s="102">
        <v>0.370636654575945</v>
      </c>
      <c r="F31" s="102">
        <f t="shared" si="1"/>
        <v>0.3268737588</v>
      </c>
      <c r="G31" s="102">
        <f t="shared" si="2"/>
        <v>0</v>
      </c>
      <c r="H31" s="103">
        <f t="shared" si="3"/>
        <v>0</v>
      </c>
      <c r="I31" s="98"/>
      <c r="J31" s="98"/>
      <c r="K31" s="105"/>
      <c r="L31" s="98"/>
      <c r="M31" s="98"/>
      <c r="N31" s="98"/>
      <c r="O31" s="98"/>
      <c r="P31" s="98"/>
      <c r="Q31" s="98"/>
      <c r="R31" s="98"/>
      <c r="S31" s="98"/>
      <c r="T31" s="98"/>
      <c r="U31" s="98"/>
      <c r="V31" s="98"/>
      <c r="W31" s="98"/>
      <c r="X31" s="98"/>
      <c r="Y31" s="98"/>
      <c r="Z31" s="98"/>
    </row>
    <row r="32" ht="9.75" customHeight="1">
      <c r="A32" s="100">
        <v>280320.0</v>
      </c>
      <c r="B32" s="101" t="s">
        <v>49</v>
      </c>
      <c r="C32" s="102">
        <v>0.414834995057095</v>
      </c>
      <c r="D32" s="102">
        <v>0.443266111772745</v>
      </c>
      <c r="E32" s="102">
        <v>0.454599382892803</v>
      </c>
      <c r="F32" s="102">
        <f t="shared" si="1"/>
        <v>0.4364269735</v>
      </c>
      <c r="G32" s="102">
        <f t="shared" si="2"/>
        <v>0.3187275701</v>
      </c>
      <c r="H32" s="103">
        <f t="shared" si="3"/>
        <v>0.01181457959</v>
      </c>
      <c r="I32" s="98"/>
      <c r="J32" s="98"/>
      <c r="K32" s="105"/>
      <c r="L32" s="98"/>
      <c r="M32" s="98"/>
      <c r="N32" s="98"/>
      <c r="O32" s="98"/>
      <c r="P32" s="98"/>
      <c r="Q32" s="98"/>
      <c r="R32" s="98"/>
      <c r="S32" s="98"/>
      <c r="T32" s="98"/>
      <c r="U32" s="98"/>
      <c r="V32" s="98"/>
      <c r="W32" s="98"/>
      <c r="X32" s="98"/>
      <c r="Y32" s="98"/>
      <c r="Z32" s="98"/>
    </row>
    <row r="33" ht="9.75" customHeight="1">
      <c r="A33" s="100">
        <v>280330.0</v>
      </c>
      <c r="B33" s="101" t="s">
        <v>50</v>
      </c>
      <c r="C33" s="102">
        <v>0.437186311279697</v>
      </c>
      <c r="D33" s="102">
        <v>0.437059813937351</v>
      </c>
      <c r="E33" s="102">
        <v>0.501509578282409</v>
      </c>
      <c r="F33" s="102">
        <f t="shared" si="1"/>
        <v>0.4628903186</v>
      </c>
      <c r="G33" s="102">
        <f t="shared" si="2"/>
        <v>0.3957184433</v>
      </c>
      <c r="H33" s="103">
        <f t="shared" si="3"/>
        <v>0.0146684739</v>
      </c>
      <c r="I33" s="98"/>
      <c r="J33" s="98"/>
      <c r="K33" s="98"/>
      <c r="L33" s="98"/>
      <c r="M33" s="98"/>
      <c r="N33" s="98"/>
      <c r="O33" s="98"/>
      <c r="P33" s="98"/>
      <c r="Q33" s="98"/>
      <c r="R33" s="98"/>
      <c r="S33" s="98"/>
      <c r="T33" s="98"/>
      <c r="U33" s="98"/>
      <c r="V33" s="98"/>
      <c r="W33" s="98"/>
      <c r="X33" s="98"/>
      <c r="Y33" s="98"/>
      <c r="Z33" s="98"/>
    </row>
    <row r="34" ht="9.75" customHeight="1">
      <c r="A34" s="100">
        <v>280340.0</v>
      </c>
      <c r="B34" s="101" t="s">
        <v>51</v>
      </c>
      <c r="C34" s="102">
        <v>0.399974538876965</v>
      </c>
      <c r="D34" s="102">
        <v>0.448370436476753</v>
      </c>
      <c r="E34" s="102">
        <v>0.466545842462227</v>
      </c>
      <c r="F34" s="102">
        <f t="shared" si="1"/>
        <v>0.4362822398</v>
      </c>
      <c r="G34" s="102">
        <f t="shared" si="2"/>
        <v>0.3183064905</v>
      </c>
      <c r="H34" s="103">
        <f t="shared" si="3"/>
        <v>0.01179897103</v>
      </c>
      <c r="I34" s="98"/>
      <c r="J34" s="98"/>
      <c r="K34" s="98"/>
      <c r="L34" s="98"/>
      <c r="M34" s="98"/>
      <c r="N34" s="98"/>
      <c r="O34" s="98"/>
      <c r="P34" s="98"/>
      <c r="Q34" s="98"/>
      <c r="R34" s="98"/>
      <c r="S34" s="98"/>
      <c r="T34" s="98"/>
      <c r="U34" s="98"/>
      <c r="V34" s="98"/>
      <c r="W34" s="98"/>
      <c r="X34" s="98"/>
      <c r="Y34" s="98"/>
      <c r="Z34" s="98"/>
    </row>
    <row r="35" ht="9.75" customHeight="1">
      <c r="A35" s="100">
        <v>280350.0</v>
      </c>
      <c r="B35" s="101" t="s">
        <v>52</v>
      </c>
      <c r="C35" s="102">
        <v>0.429889785134656</v>
      </c>
      <c r="D35" s="102">
        <v>0.459744560187806</v>
      </c>
      <c r="E35" s="102">
        <v>0.486416841167272</v>
      </c>
      <c r="F35" s="102">
        <f t="shared" si="1"/>
        <v>0.4584715626</v>
      </c>
      <c r="G35" s="102">
        <f t="shared" si="2"/>
        <v>0.3828627788</v>
      </c>
      <c r="H35" s="103">
        <f t="shared" si="3"/>
        <v>0.01419194069</v>
      </c>
      <c r="I35" s="98"/>
      <c r="J35" s="98"/>
      <c r="K35" s="98"/>
      <c r="L35" s="98"/>
      <c r="M35" s="98"/>
      <c r="N35" s="98"/>
      <c r="O35" s="98"/>
      <c r="P35" s="98"/>
      <c r="Q35" s="98"/>
      <c r="R35" s="98"/>
      <c r="S35" s="98"/>
      <c r="T35" s="98"/>
      <c r="U35" s="98"/>
      <c r="V35" s="98"/>
      <c r="W35" s="98"/>
      <c r="X35" s="98"/>
      <c r="Y35" s="98"/>
      <c r="Z35" s="98"/>
    </row>
    <row r="36" ht="9.75" customHeight="1">
      <c r="A36" s="100">
        <v>280360.0</v>
      </c>
      <c r="B36" s="101" t="s">
        <v>53</v>
      </c>
      <c r="C36" s="102">
        <v>0.374249971623842</v>
      </c>
      <c r="D36" s="102">
        <v>0.411419388766712</v>
      </c>
      <c r="E36" s="102">
        <v>0.427566634774783</v>
      </c>
      <c r="F36" s="102">
        <f t="shared" si="1"/>
        <v>0.4030105203</v>
      </c>
      <c r="G36" s="102">
        <f t="shared" si="2"/>
        <v>0.2215077399</v>
      </c>
      <c r="H36" s="103">
        <f t="shared" si="3"/>
        <v>0.008210839187</v>
      </c>
      <c r="I36" s="98"/>
      <c r="J36" s="98"/>
      <c r="K36" s="98"/>
      <c r="L36" s="98"/>
      <c r="M36" s="98"/>
      <c r="N36" s="98"/>
      <c r="O36" s="98"/>
      <c r="P36" s="98"/>
      <c r="Q36" s="98"/>
      <c r="R36" s="98"/>
      <c r="S36" s="98"/>
      <c r="T36" s="98"/>
      <c r="U36" s="98"/>
      <c r="V36" s="98"/>
      <c r="W36" s="98"/>
      <c r="X36" s="98"/>
      <c r="Y36" s="98"/>
      <c r="Z36" s="98"/>
    </row>
    <row r="37" ht="9.75" customHeight="1">
      <c r="A37" s="100">
        <v>280370.0</v>
      </c>
      <c r="B37" s="101" t="s">
        <v>54</v>
      </c>
      <c r="C37" s="102">
        <v>0.356174744897959</v>
      </c>
      <c r="D37" s="102">
        <v>0.366473537146614</v>
      </c>
      <c r="E37" s="102">
        <v>0.416087633568336</v>
      </c>
      <c r="F37" s="102">
        <f t="shared" si="1"/>
        <v>0.3821996588</v>
      </c>
      <c r="G37" s="102">
        <f t="shared" si="2"/>
        <v>0.1609618643</v>
      </c>
      <c r="H37" s="103">
        <f t="shared" si="3"/>
        <v>0.005966527325</v>
      </c>
      <c r="I37" s="98"/>
      <c r="J37" s="98"/>
      <c r="K37" s="98"/>
      <c r="L37" s="98"/>
      <c r="M37" s="98"/>
      <c r="N37" s="98"/>
      <c r="O37" s="98"/>
      <c r="P37" s="98"/>
      <c r="Q37" s="98"/>
      <c r="R37" s="98"/>
      <c r="S37" s="98"/>
      <c r="T37" s="98"/>
      <c r="U37" s="98"/>
      <c r="V37" s="98"/>
      <c r="W37" s="98"/>
      <c r="X37" s="98"/>
      <c r="Y37" s="98"/>
      <c r="Z37" s="98"/>
    </row>
    <row r="38" ht="9.75" customHeight="1">
      <c r="A38" s="100">
        <v>280380.0</v>
      </c>
      <c r="B38" s="101" t="s">
        <v>55</v>
      </c>
      <c r="C38" s="102">
        <v>0.459526444397991</v>
      </c>
      <c r="D38" s="102">
        <v>0.444017604749838</v>
      </c>
      <c r="E38" s="102">
        <v>0.492021515634106</v>
      </c>
      <c r="F38" s="102">
        <f t="shared" si="1"/>
        <v>0.469422705</v>
      </c>
      <c r="G38" s="102">
        <f t="shared" si="2"/>
        <v>0.4147233775</v>
      </c>
      <c r="H38" s="103">
        <f t="shared" si="3"/>
        <v>0.01537294797</v>
      </c>
      <c r="I38" s="98"/>
      <c r="J38" s="98"/>
      <c r="K38" s="98"/>
      <c r="L38" s="98"/>
      <c r="M38" s="98"/>
      <c r="N38" s="98"/>
      <c r="O38" s="98"/>
      <c r="P38" s="98"/>
      <c r="Q38" s="98"/>
      <c r="R38" s="98"/>
      <c r="S38" s="98"/>
      <c r="T38" s="98"/>
      <c r="U38" s="98"/>
      <c r="V38" s="98"/>
      <c r="W38" s="98"/>
      <c r="X38" s="98"/>
      <c r="Y38" s="98"/>
      <c r="Z38" s="98"/>
    </row>
    <row r="39" ht="9.75" customHeight="1">
      <c r="A39" s="100">
        <v>280390.0</v>
      </c>
      <c r="B39" s="101" t="s">
        <v>56</v>
      </c>
      <c r="C39" s="102">
        <v>0.489825369052111</v>
      </c>
      <c r="D39" s="102">
        <v>0.500213528874042</v>
      </c>
      <c r="E39" s="102">
        <v>0.504295400432869</v>
      </c>
      <c r="F39" s="102">
        <f t="shared" si="1"/>
        <v>0.4976910136</v>
      </c>
      <c r="G39" s="102">
        <f t="shared" si="2"/>
        <v>0.4969655036</v>
      </c>
      <c r="H39" s="103">
        <f t="shared" si="3"/>
        <v>0.01842149549</v>
      </c>
      <c r="I39" s="98"/>
      <c r="J39" s="98"/>
      <c r="K39" s="98"/>
      <c r="L39" s="98"/>
      <c r="M39" s="98"/>
      <c r="N39" s="98"/>
      <c r="O39" s="98"/>
      <c r="P39" s="98"/>
      <c r="Q39" s="98"/>
      <c r="R39" s="98"/>
      <c r="S39" s="98"/>
      <c r="T39" s="98"/>
      <c r="U39" s="98"/>
      <c r="V39" s="98"/>
      <c r="W39" s="98"/>
      <c r="X39" s="98"/>
      <c r="Y39" s="98"/>
      <c r="Z39" s="98"/>
    </row>
    <row r="40" ht="9.75" customHeight="1">
      <c r="A40" s="100">
        <v>280400.0</v>
      </c>
      <c r="B40" s="101" t="s">
        <v>57</v>
      </c>
      <c r="C40" s="102">
        <v>0.355933892190072</v>
      </c>
      <c r="D40" s="102">
        <v>0.405075548790664</v>
      </c>
      <c r="E40" s="102">
        <v>0.425065535857086</v>
      </c>
      <c r="F40" s="102">
        <f t="shared" si="1"/>
        <v>0.393414881</v>
      </c>
      <c r="G40" s="102">
        <f t="shared" si="2"/>
        <v>0.1935907608</v>
      </c>
      <c r="H40" s="103">
        <f t="shared" si="3"/>
        <v>0.00717601383</v>
      </c>
      <c r="I40" s="98"/>
      <c r="J40" s="98"/>
      <c r="K40" s="98"/>
      <c r="L40" s="98"/>
      <c r="M40" s="98"/>
      <c r="N40" s="98"/>
      <c r="O40" s="98"/>
      <c r="P40" s="98"/>
      <c r="Q40" s="98"/>
      <c r="R40" s="98"/>
      <c r="S40" s="98"/>
      <c r="T40" s="98"/>
      <c r="U40" s="98"/>
      <c r="V40" s="98"/>
      <c r="W40" s="98"/>
      <c r="X40" s="98"/>
      <c r="Y40" s="98"/>
      <c r="Z40" s="98"/>
    </row>
    <row r="41" ht="9.75" customHeight="1">
      <c r="A41" s="100">
        <v>280410.0</v>
      </c>
      <c r="B41" s="101" t="s">
        <v>58</v>
      </c>
      <c r="C41" s="102">
        <v>0.457612384893048</v>
      </c>
      <c r="D41" s="102">
        <v>0.538202835276795</v>
      </c>
      <c r="E41" s="102">
        <v>0.592375984988757</v>
      </c>
      <c r="F41" s="102">
        <f t="shared" si="1"/>
        <v>0.527635915</v>
      </c>
      <c r="G41" s="102">
        <f t="shared" si="2"/>
        <v>0.5840854087</v>
      </c>
      <c r="H41" s="103">
        <f t="shared" si="3"/>
        <v>0.02165085231</v>
      </c>
      <c r="I41" s="98"/>
      <c r="J41" s="98"/>
      <c r="K41" s="98"/>
      <c r="L41" s="98"/>
      <c r="M41" s="98"/>
      <c r="N41" s="98"/>
      <c r="O41" s="98"/>
      <c r="P41" s="98"/>
      <c r="Q41" s="98"/>
      <c r="R41" s="98"/>
      <c r="S41" s="98"/>
      <c r="T41" s="98"/>
      <c r="U41" s="98"/>
      <c r="V41" s="98"/>
      <c r="W41" s="98"/>
      <c r="X41" s="98"/>
      <c r="Y41" s="98"/>
      <c r="Z41" s="98"/>
    </row>
    <row r="42" ht="9.75" customHeight="1">
      <c r="A42" s="100">
        <v>280420.0</v>
      </c>
      <c r="B42" s="101" t="s">
        <v>59</v>
      </c>
      <c r="C42" s="102">
        <v>0.391168304670541</v>
      </c>
      <c r="D42" s="102">
        <v>0.390553208450253</v>
      </c>
      <c r="E42" s="102">
        <v>0.420060104072648</v>
      </c>
      <c r="F42" s="102">
        <f t="shared" si="1"/>
        <v>0.4026020052</v>
      </c>
      <c r="G42" s="102">
        <f t="shared" si="2"/>
        <v>0.2203192304</v>
      </c>
      <c r="H42" s="103">
        <f t="shared" si="3"/>
        <v>0.00816678357</v>
      </c>
      <c r="I42" s="98"/>
      <c r="J42" s="98"/>
      <c r="K42" s="98"/>
      <c r="L42" s="98"/>
      <c r="M42" s="98"/>
      <c r="N42" s="98"/>
      <c r="O42" s="98"/>
      <c r="P42" s="98"/>
      <c r="Q42" s="98"/>
      <c r="R42" s="98"/>
      <c r="S42" s="98"/>
      <c r="T42" s="98"/>
      <c r="U42" s="98"/>
      <c r="V42" s="98"/>
      <c r="W42" s="98"/>
      <c r="X42" s="98"/>
      <c r="Y42" s="98"/>
      <c r="Z42" s="98"/>
    </row>
    <row r="43" ht="9.75" customHeight="1">
      <c r="A43" s="100">
        <v>280430.0</v>
      </c>
      <c r="B43" s="101" t="s">
        <v>60</v>
      </c>
      <c r="C43" s="102">
        <v>0.424220799554256</v>
      </c>
      <c r="D43" s="102">
        <v>0.496768645397328</v>
      </c>
      <c r="E43" s="102">
        <v>0.533560880757745</v>
      </c>
      <c r="F43" s="102">
        <f t="shared" si="1"/>
        <v>0.4824664012</v>
      </c>
      <c r="G43" s="102">
        <f t="shared" si="2"/>
        <v>0.4526719271</v>
      </c>
      <c r="H43" s="103">
        <f t="shared" si="3"/>
        <v>0.01677962314</v>
      </c>
      <c r="I43" s="98"/>
      <c r="J43" s="98"/>
      <c r="K43" s="98"/>
      <c r="L43" s="98"/>
      <c r="M43" s="98"/>
      <c r="N43" s="98"/>
      <c r="O43" s="98"/>
      <c r="P43" s="98"/>
      <c r="Q43" s="98"/>
      <c r="R43" s="98"/>
      <c r="S43" s="98"/>
      <c r="T43" s="98"/>
      <c r="U43" s="98"/>
      <c r="V43" s="98"/>
      <c r="W43" s="98"/>
      <c r="X43" s="98"/>
      <c r="Y43" s="98"/>
      <c r="Z43" s="98"/>
    </row>
    <row r="44" ht="9.75" customHeight="1">
      <c r="A44" s="100">
        <v>280440.0</v>
      </c>
      <c r="B44" s="101" t="s">
        <v>61</v>
      </c>
      <c r="C44" s="102">
        <v>0.398327839601697</v>
      </c>
      <c r="D44" s="102">
        <v>0.426504087416693</v>
      </c>
      <c r="E44" s="102">
        <v>0.46416293154636</v>
      </c>
      <c r="F44" s="102">
        <f t="shared" si="1"/>
        <v>0.4302971259</v>
      </c>
      <c r="G44" s="102">
        <f t="shared" si="2"/>
        <v>0.3008937582</v>
      </c>
      <c r="H44" s="103">
        <f t="shared" si="3"/>
        <v>0.01115351663</v>
      </c>
      <c r="I44" s="98"/>
      <c r="J44" s="98"/>
      <c r="K44" s="98"/>
      <c r="L44" s="98"/>
      <c r="M44" s="98"/>
      <c r="N44" s="98"/>
      <c r="O44" s="98"/>
      <c r="P44" s="98"/>
      <c r="Q44" s="98"/>
      <c r="R44" s="98"/>
      <c r="S44" s="98"/>
      <c r="T44" s="98"/>
      <c r="U44" s="98"/>
      <c r="V44" s="98"/>
      <c r="W44" s="98"/>
      <c r="X44" s="98"/>
      <c r="Y44" s="98"/>
      <c r="Z44" s="98"/>
    </row>
    <row r="45" ht="9.75" customHeight="1">
      <c r="A45" s="100">
        <v>280445.0</v>
      </c>
      <c r="B45" s="101" t="s">
        <v>62</v>
      </c>
      <c r="C45" s="102">
        <v>0.39028355176148</v>
      </c>
      <c r="D45" s="102">
        <v>0.512492996104956</v>
      </c>
      <c r="E45" s="102">
        <v>0.561425304382454</v>
      </c>
      <c r="F45" s="102">
        <f t="shared" si="1"/>
        <v>0.4831821417</v>
      </c>
      <c r="G45" s="102">
        <f t="shared" si="2"/>
        <v>0.4547542596</v>
      </c>
      <c r="H45" s="103">
        <f t="shared" si="3"/>
        <v>0.01685681095</v>
      </c>
      <c r="I45" s="98"/>
      <c r="J45" s="98"/>
      <c r="K45" s="98"/>
      <c r="L45" s="98"/>
      <c r="M45" s="98"/>
      <c r="N45" s="98"/>
      <c r="O45" s="98"/>
      <c r="P45" s="98"/>
      <c r="Q45" s="98"/>
      <c r="R45" s="98"/>
      <c r="S45" s="98"/>
      <c r="T45" s="98"/>
      <c r="U45" s="98"/>
      <c r="V45" s="98"/>
      <c r="W45" s="98"/>
      <c r="X45" s="98"/>
      <c r="Y45" s="98"/>
      <c r="Z45" s="98"/>
    </row>
    <row r="46" ht="9.75" customHeight="1">
      <c r="A46" s="100">
        <v>280450.0</v>
      </c>
      <c r="B46" s="101" t="s">
        <v>63</v>
      </c>
      <c r="C46" s="102">
        <v>0.435301877282899</v>
      </c>
      <c r="D46" s="102">
        <v>0.446503910496511</v>
      </c>
      <c r="E46" s="102">
        <v>0.501977019250266</v>
      </c>
      <c r="F46" s="102">
        <f t="shared" si="1"/>
        <v>0.4642123407</v>
      </c>
      <c r="G46" s="102">
        <f t="shared" si="2"/>
        <v>0.3995646554</v>
      </c>
      <c r="H46" s="103">
        <f t="shared" si="3"/>
        <v>0.01481104512</v>
      </c>
      <c r="I46" s="98"/>
      <c r="J46" s="98"/>
      <c r="K46" s="98"/>
      <c r="L46" s="98"/>
      <c r="M46" s="98"/>
      <c r="N46" s="98"/>
      <c r="O46" s="98"/>
      <c r="P46" s="98"/>
      <c r="Q46" s="98"/>
      <c r="R46" s="98"/>
      <c r="S46" s="98"/>
      <c r="T46" s="98"/>
      <c r="U46" s="98"/>
      <c r="V46" s="98"/>
      <c r="W46" s="98"/>
      <c r="X46" s="98"/>
      <c r="Y46" s="98"/>
      <c r="Z46" s="98"/>
    </row>
    <row r="47" ht="9.75" customHeight="1">
      <c r="A47" s="100">
        <v>280460.0</v>
      </c>
      <c r="B47" s="101" t="s">
        <v>64</v>
      </c>
      <c r="C47" s="102">
        <v>0.336638757054619</v>
      </c>
      <c r="D47" s="102">
        <v>0.356214698967153</v>
      </c>
      <c r="E47" s="102">
        <v>0.365163095908088</v>
      </c>
      <c r="F47" s="102">
        <f t="shared" si="1"/>
        <v>0.351963681</v>
      </c>
      <c r="G47" s="102">
        <f t="shared" si="2"/>
        <v>0.07299511894</v>
      </c>
      <c r="H47" s="103">
        <f t="shared" si="3"/>
        <v>0.002705779867</v>
      </c>
      <c r="I47" s="98"/>
      <c r="J47" s="98"/>
      <c r="K47" s="98"/>
      <c r="L47" s="98"/>
      <c r="M47" s="98"/>
      <c r="N47" s="98"/>
      <c r="O47" s="98"/>
      <c r="P47" s="98"/>
      <c r="Q47" s="98"/>
      <c r="R47" s="98"/>
      <c r="S47" s="98"/>
      <c r="T47" s="98"/>
      <c r="U47" s="98"/>
      <c r="V47" s="98"/>
      <c r="W47" s="98"/>
      <c r="X47" s="98"/>
      <c r="Y47" s="98"/>
      <c r="Z47" s="98"/>
    </row>
    <row r="48" ht="9.75" customHeight="1">
      <c r="A48" s="100">
        <v>280470.0</v>
      </c>
      <c r="B48" s="101" t="s">
        <v>65</v>
      </c>
      <c r="C48" s="102">
        <v>0.397017545331575</v>
      </c>
      <c r="D48" s="102">
        <v>0.40993415182822</v>
      </c>
      <c r="E48" s="102">
        <v>0.552116405054924</v>
      </c>
      <c r="F48" s="102">
        <f t="shared" si="1"/>
        <v>0.4616404105</v>
      </c>
      <c r="G48" s="102">
        <f t="shared" si="2"/>
        <v>0.3920820355</v>
      </c>
      <c r="H48" s="103">
        <f t="shared" si="3"/>
        <v>0.01453367969</v>
      </c>
      <c r="I48" s="98"/>
      <c r="J48" s="98"/>
      <c r="K48" s="98"/>
      <c r="L48" s="98"/>
      <c r="M48" s="98"/>
      <c r="N48" s="98"/>
      <c r="O48" s="98"/>
      <c r="P48" s="98"/>
      <c r="Q48" s="98"/>
      <c r="R48" s="98"/>
      <c r="S48" s="98"/>
      <c r="T48" s="98"/>
      <c r="U48" s="98"/>
      <c r="V48" s="98"/>
      <c r="W48" s="98"/>
      <c r="X48" s="98"/>
      <c r="Y48" s="98"/>
      <c r="Z48" s="98"/>
    </row>
    <row r="49" ht="9.75" customHeight="1">
      <c r="A49" s="100">
        <v>280480.0</v>
      </c>
      <c r="B49" s="101" t="s">
        <v>66</v>
      </c>
      <c r="C49" s="102">
        <v>0.434556490669887</v>
      </c>
      <c r="D49" s="102">
        <v>0.473005025496068</v>
      </c>
      <c r="E49" s="102">
        <v>0.497665577271548</v>
      </c>
      <c r="F49" s="102">
        <f t="shared" si="1"/>
        <v>0.4674898323</v>
      </c>
      <c r="G49" s="102">
        <f t="shared" si="2"/>
        <v>0.4090999933</v>
      </c>
      <c r="H49" s="103">
        <f t="shared" si="3"/>
        <v>0.01516450061</v>
      </c>
      <c r="I49" s="98"/>
      <c r="J49" s="98"/>
      <c r="K49" s="98"/>
      <c r="L49" s="98"/>
      <c r="M49" s="98"/>
      <c r="N49" s="98"/>
      <c r="O49" s="98"/>
      <c r="P49" s="98"/>
      <c r="Q49" s="98"/>
      <c r="R49" s="98"/>
      <c r="S49" s="98"/>
      <c r="T49" s="98"/>
      <c r="U49" s="98"/>
      <c r="V49" s="98"/>
      <c r="W49" s="98"/>
      <c r="X49" s="98"/>
      <c r="Y49" s="98"/>
      <c r="Z49" s="98"/>
    </row>
    <row r="50" ht="9.75" customHeight="1">
      <c r="A50" s="100">
        <v>280490.0</v>
      </c>
      <c r="B50" s="101" t="s">
        <v>67</v>
      </c>
      <c r="C50" s="102">
        <v>0.370859874308614</v>
      </c>
      <c r="D50" s="102">
        <v>0.44213316440828</v>
      </c>
      <c r="E50" s="102">
        <v>0.461635319521444</v>
      </c>
      <c r="F50" s="102">
        <f t="shared" si="1"/>
        <v>0.4214247104</v>
      </c>
      <c r="G50" s="102">
        <f t="shared" si="2"/>
        <v>0.2750808831</v>
      </c>
      <c r="H50" s="103">
        <f t="shared" si="3"/>
        <v>0.01019668611</v>
      </c>
      <c r="I50" s="98"/>
      <c r="J50" s="98"/>
      <c r="K50" s="98"/>
      <c r="L50" s="98"/>
      <c r="M50" s="98"/>
      <c r="N50" s="98"/>
      <c r="O50" s="98"/>
      <c r="P50" s="98"/>
      <c r="Q50" s="98"/>
      <c r="R50" s="98"/>
      <c r="S50" s="98"/>
      <c r="T50" s="98"/>
      <c r="U50" s="98"/>
      <c r="V50" s="98"/>
      <c r="W50" s="98"/>
      <c r="X50" s="98"/>
      <c r="Y50" s="98"/>
      <c r="Z50" s="98"/>
    </row>
    <row r="51" ht="9.75" customHeight="1">
      <c r="A51" s="100">
        <v>280500.0</v>
      </c>
      <c r="B51" s="101" t="s">
        <v>68</v>
      </c>
      <c r="C51" s="102">
        <v>0.28125</v>
      </c>
      <c r="D51" s="102">
        <v>0.429392561983471</v>
      </c>
      <c r="E51" s="102">
        <v>0.509234321138663</v>
      </c>
      <c r="F51" s="102">
        <f t="shared" si="1"/>
        <v>0.4020722409</v>
      </c>
      <c r="G51" s="102">
        <f t="shared" si="2"/>
        <v>0.2187779658</v>
      </c>
      <c r="H51" s="103">
        <f t="shared" si="3"/>
        <v>0.008109652039</v>
      </c>
      <c r="I51" s="98"/>
      <c r="J51" s="98"/>
      <c r="K51" s="98"/>
      <c r="L51" s="98"/>
      <c r="M51" s="98"/>
      <c r="N51" s="98"/>
      <c r="O51" s="98"/>
      <c r="P51" s="98"/>
      <c r="Q51" s="98"/>
      <c r="R51" s="98"/>
      <c r="S51" s="98"/>
      <c r="T51" s="98"/>
      <c r="U51" s="98"/>
      <c r="V51" s="98"/>
      <c r="W51" s="98"/>
      <c r="X51" s="98"/>
      <c r="Y51" s="98"/>
      <c r="Z51" s="98"/>
    </row>
    <row r="52" ht="9.75" customHeight="1">
      <c r="A52" s="100">
        <v>280510.0</v>
      </c>
      <c r="B52" s="101" t="s">
        <v>69</v>
      </c>
      <c r="C52" s="102">
        <v>0.36009432909982</v>
      </c>
      <c r="D52" s="102">
        <v>0.380769685270679</v>
      </c>
      <c r="E52" s="102">
        <v>0.391866610382031</v>
      </c>
      <c r="F52" s="102">
        <f t="shared" si="1"/>
        <v>0.3769383128</v>
      </c>
      <c r="G52" s="102">
        <f t="shared" si="2"/>
        <v>0.145654819</v>
      </c>
      <c r="H52" s="103">
        <f t="shared" si="3"/>
        <v>0.005399126443</v>
      </c>
      <c r="I52" s="98"/>
      <c r="J52" s="98"/>
      <c r="K52" s="98"/>
      <c r="L52" s="98"/>
      <c r="M52" s="98"/>
      <c r="N52" s="98"/>
      <c r="O52" s="98"/>
      <c r="P52" s="98"/>
      <c r="Q52" s="98"/>
      <c r="R52" s="98"/>
      <c r="S52" s="98"/>
      <c r="T52" s="98"/>
      <c r="U52" s="98"/>
      <c r="V52" s="98"/>
      <c r="W52" s="98"/>
      <c r="X52" s="98"/>
      <c r="Y52" s="98"/>
      <c r="Z52" s="98"/>
    </row>
    <row r="53" ht="9.75" customHeight="1">
      <c r="A53" s="100">
        <v>280520.0</v>
      </c>
      <c r="B53" s="101" t="s">
        <v>70</v>
      </c>
      <c r="C53" s="102">
        <v>0.408852373052708</v>
      </c>
      <c r="D53" s="102">
        <v>0.450916660574115</v>
      </c>
      <c r="E53" s="102">
        <v>0.519352187580159</v>
      </c>
      <c r="F53" s="102">
        <f t="shared" si="1"/>
        <v>0.4614651564</v>
      </c>
      <c r="G53" s="102">
        <f t="shared" si="2"/>
        <v>0.3915721616</v>
      </c>
      <c r="H53" s="103">
        <f t="shared" si="3"/>
        <v>0.01451477971</v>
      </c>
      <c r="I53" s="98"/>
      <c r="J53" s="98"/>
      <c r="K53" s="98"/>
      <c r="L53" s="98"/>
      <c r="M53" s="98"/>
      <c r="N53" s="98"/>
      <c r="O53" s="98"/>
      <c r="P53" s="98"/>
      <c r="Q53" s="98"/>
      <c r="R53" s="98"/>
      <c r="S53" s="98"/>
      <c r="T53" s="98"/>
      <c r="U53" s="98"/>
      <c r="V53" s="98"/>
      <c r="W53" s="98"/>
      <c r="X53" s="98"/>
      <c r="Y53" s="98"/>
      <c r="Z53" s="98"/>
    </row>
    <row r="54" ht="9.75" customHeight="1">
      <c r="A54" s="100">
        <v>280530.0</v>
      </c>
      <c r="B54" s="101" t="s">
        <v>71</v>
      </c>
      <c r="C54" s="102">
        <v>0.464850243636112</v>
      </c>
      <c r="D54" s="102">
        <v>0.573443788447023</v>
      </c>
      <c r="E54" s="102">
        <v>0.559993277283355</v>
      </c>
      <c r="F54" s="102">
        <f t="shared" si="1"/>
        <v>0.5246261661</v>
      </c>
      <c r="G54" s="102">
        <f t="shared" si="2"/>
        <v>0.5753290252</v>
      </c>
      <c r="H54" s="103">
        <f t="shared" si="3"/>
        <v>0.02132627107</v>
      </c>
      <c r="I54" s="98"/>
      <c r="J54" s="98"/>
      <c r="K54" s="98"/>
      <c r="L54" s="98"/>
      <c r="M54" s="98"/>
      <c r="N54" s="98"/>
      <c r="O54" s="98"/>
      <c r="P54" s="98"/>
      <c r="Q54" s="98"/>
      <c r="R54" s="98"/>
      <c r="S54" s="98"/>
      <c r="T54" s="98"/>
      <c r="U54" s="98"/>
      <c r="V54" s="98"/>
      <c r="W54" s="98"/>
      <c r="X54" s="98"/>
      <c r="Y54" s="98"/>
      <c r="Z54" s="98"/>
    </row>
    <row r="55" ht="9.75" customHeight="1">
      <c r="A55" s="100">
        <v>280540.0</v>
      </c>
      <c r="B55" s="101" t="s">
        <v>72</v>
      </c>
      <c r="C55" s="102">
        <v>0.344361600954462</v>
      </c>
      <c r="D55" s="102">
        <v>0.346163471198796</v>
      </c>
      <c r="E55" s="102">
        <v>0.364624334979629</v>
      </c>
      <c r="F55" s="102">
        <f t="shared" si="1"/>
        <v>0.3528270686</v>
      </c>
      <c r="G55" s="102">
        <f t="shared" si="2"/>
        <v>0.07550700728</v>
      </c>
      <c r="H55" s="103">
        <f t="shared" si="3"/>
        <v>0.002798890434</v>
      </c>
      <c r="I55" s="98"/>
      <c r="J55" s="98"/>
      <c r="K55" s="98"/>
      <c r="L55" s="98"/>
      <c r="M55" s="98"/>
      <c r="N55" s="98"/>
      <c r="O55" s="98"/>
      <c r="P55" s="98"/>
      <c r="Q55" s="98"/>
      <c r="R55" s="98"/>
      <c r="S55" s="98"/>
      <c r="T55" s="98"/>
      <c r="U55" s="98"/>
      <c r="V55" s="98"/>
      <c r="W55" s="98"/>
      <c r="X55" s="98"/>
      <c r="Y55" s="98"/>
      <c r="Z55" s="98"/>
    </row>
    <row r="56" ht="9.75" customHeight="1">
      <c r="A56" s="100">
        <v>280550.0</v>
      </c>
      <c r="B56" s="101" t="s">
        <v>73</v>
      </c>
      <c r="C56" s="102">
        <v>0.531183962988387</v>
      </c>
      <c r="D56" s="102">
        <v>0.536767249216278</v>
      </c>
      <c r="E56" s="102">
        <v>0.568029929301488</v>
      </c>
      <c r="F56" s="102">
        <f t="shared" si="1"/>
        <v>0.5470390068</v>
      </c>
      <c r="G56" s="102">
        <f t="shared" si="2"/>
        <v>0.6405356033</v>
      </c>
      <c r="H56" s="103">
        <f t="shared" si="3"/>
        <v>0.02374334565</v>
      </c>
      <c r="I56" s="98"/>
      <c r="J56" s="98"/>
      <c r="K56" s="98"/>
      <c r="L56" s="98"/>
      <c r="M56" s="98"/>
      <c r="N56" s="98"/>
      <c r="O56" s="98"/>
      <c r="P56" s="98"/>
      <c r="Q56" s="98"/>
      <c r="R56" s="98"/>
      <c r="S56" s="98"/>
      <c r="T56" s="98"/>
      <c r="U56" s="98"/>
      <c r="V56" s="98"/>
      <c r="W56" s="98"/>
      <c r="X56" s="98"/>
      <c r="Y56" s="98"/>
      <c r="Z56" s="98"/>
    </row>
    <row r="57" ht="9.75" customHeight="1">
      <c r="A57" s="100">
        <v>280560.0</v>
      </c>
      <c r="B57" s="101" t="s">
        <v>74</v>
      </c>
      <c r="C57" s="102">
        <v>0.320903869150356</v>
      </c>
      <c r="D57" s="102">
        <v>0.350380491528721</v>
      </c>
      <c r="E57" s="102">
        <v>0.369141295810703</v>
      </c>
      <c r="F57" s="102">
        <f t="shared" si="1"/>
        <v>0.3460941643</v>
      </c>
      <c r="G57" s="102">
        <f t="shared" si="2"/>
        <v>0.05591869817</v>
      </c>
      <c r="H57" s="103">
        <f t="shared" si="3"/>
        <v>0.002072791851</v>
      </c>
      <c r="I57" s="98"/>
      <c r="J57" s="98"/>
      <c r="K57" s="98"/>
      <c r="L57" s="98"/>
      <c r="M57" s="98"/>
      <c r="N57" s="98"/>
      <c r="O57" s="98"/>
      <c r="P57" s="98"/>
      <c r="Q57" s="98"/>
      <c r="R57" s="98"/>
      <c r="S57" s="98"/>
      <c r="T57" s="98"/>
      <c r="U57" s="98"/>
      <c r="V57" s="98"/>
      <c r="W57" s="98"/>
      <c r="X57" s="98"/>
      <c r="Y57" s="98"/>
      <c r="Z57" s="98"/>
    </row>
    <row r="58" ht="9.75" customHeight="1">
      <c r="A58" s="100">
        <v>280570.0</v>
      </c>
      <c r="B58" s="101" t="s">
        <v>75</v>
      </c>
      <c r="C58" s="102">
        <v>0.383112755819405</v>
      </c>
      <c r="D58" s="102">
        <v>0.415518189415992</v>
      </c>
      <c r="E58" s="102">
        <v>0.454208844650924</v>
      </c>
      <c r="F58" s="102">
        <f t="shared" si="1"/>
        <v>0.4180322781</v>
      </c>
      <c r="G58" s="102">
        <f t="shared" si="2"/>
        <v>0.2652111434</v>
      </c>
      <c r="H58" s="103">
        <f t="shared" si="3"/>
        <v>0.009830835031</v>
      </c>
      <c r="I58" s="98"/>
      <c r="J58" s="98"/>
      <c r="K58" s="98"/>
      <c r="L58" s="98"/>
      <c r="M58" s="98"/>
      <c r="N58" s="98"/>
      <c r="O58" s="98"/>
      <c r="P58" s="98"/>
      <c r="Q58" s="98"/>
      <c r="R58" s="98"/>
      <c r="S58" s="98"/>
      <c r="T58" s="98"/>
      <c r="U58" s="98"/>
      <c r="V58" s="98"/>
      <c r="W58" s="98"/>
      <c r="X58" s="98"/>
      <c r="Y58" s="98"/>
      <c r="Z58" s="98"/>
    </row>
    <row r="59" ht="9.75" customHeight="1">
      <c r="A59" s="100">
        <v>280580.0</v>
      </c>
      <c r="B59" s="101" t="s">
        <v>76</v>
      </c>
      <c r="C59" s="102">
        <v>0.402906261819724</v>
      </c>
      <c r="D59" s="102">
        <v>0.426474473787786</v>
      </c>
      <c r="E59" s="102">
        <v>0.45925393087574</v>
      </c>
      <c r="F59" s="102">
        <f t="shared" si="1"/>
        <v>0.4301589718</v>
      </c>
      <c r="G59" s="102">
        <f t="shared" si="2"/>
        <v>0.3004918209</v>
      </c>
      <c r="H59" s="103">
        <f t="shared" si="3"/>
        <v>0.01113861764</v>
      </c>
      <c r="I59" s="98"/>
      <c r="J59" s="98"/>
      <c r="K59" s="98"/>
      <c r="L59" s="98"/>
      <c r="M59" s="98"/>
      <c r="N59" s="98"/>
      <c r="O59" s="98"/>
      <c r="P59" s="98"/>
      <c r="Q59" s="98"/>
      <c r="R59" s="98"/>
      <c r="S59" s="98"/>
      <c r="T59" s="98"/>
      <c r="U59" s="98"/>
      <c r="V59" s="98"/>
      <c r="W59" s="98"/>
      <c r="X59" s="98"/>
      <c r="Y59" s="98"/>
      <c r="Z59" s="98"/>
    </row>
    <row r="60" ht="9.75" customHeight="1">
      <c r="A60" s="100">
        <v>280590.0</v>
      </c>
      <c r="B60" s="101" t="s">
        <v>77</v>
      </c>
      <c r="C60" s="102">
        <v>0.472397246413655</v>
      </c>
      <c r="D60" s="102">
        <v>0.475506420529785</v>
      </c>
      <c r="E60" s="102">
        <v>0.449948217766704</v>
      </c>
      <c r="F60" s="102">
        <f t="shared" si="1"/>
        <v>0.4640394698</v>
      </c>
      <c r="G60" s="102">
        <f t="shared" si="2"/>
        <v>0.399061715</v>
      </c>
      <c r="H60" s="103">
        <f t="shared" si="3"/>
        <v>0.01479240215</v>
      </c>
      <c r="I60" s="98"/>
      <c r="J60" s="98"/>
      <c r="K60" s="98"/>
      <c r="L60" s="98"/>
      <c r="M60" s="98"/>
      <c r="N60" s="98"/>
      <c r="O60" s="98"/>
      <c r="P60" s="98"/>
      <c r="Q60" s="98"/>
      <c r="R60" s="98"/>
      <c r="S60" s="98"/>
      <c r="T60" s="98"/>
      <c r="U60" s="98"/>
      <c r="V60" s="98"/>
      <c r="W60" s="98"/>
      <c r="X60" s="98"/>
      <c r="Y60" s="98"/>
      <c r="Z60" s="98"/>
    </row>
    <row r="61" ht="9.75" customHeight="1">
      <c r="A61" s="100">
        <v>280600.0</v>
      </c>
      <c r="B61" s="101" t="s">
        <v>78</v>
      </c>
      <c r="C61" s="102">
        <v>0.434401561666558</v>
      </c>
      <c r="D61" s="102">
        <v>0.468542438723647</v>
      </c>
      <c r="E61" s="102">
        <v>0.498083615965324</v>
      </c>
      <c r="F61" s="102">
        <f t="shared" si="1"/>
        <v>0.4667025588</v>
      </c>
      <c r="G61" s="102">
        <f t="shared" si="2"/>
        <v>0.4068095469</v>
      </c>
      <c r="H61" s="103">
        <f t="shared" si="3"/>
        <v>0.01507959844</v>
      </c>
      <c r="I61" s="98"/>
      <c r="J61" s="98"/>
      <c r="K61" s="98"/>
      <c r="L61" s="98"/>
      <c r="M61" s="98"/>
      <c r="N61" s="98"/>
      <c r="O61" s="98"/>
      <c r="P61" s="98"/>
      <c r="Q61" s="98"/>
      <c r="R61" s="98"/>
      <c r="S61" s="98"/>
      <c r="T61" s="98"/>
      <c r="U61" s="98"/>
      <c r="V61" s="98"/>
      <c r="W61" s="98"/>
      <c r="X61" s="98"/>
      <c r="Y61" s="98"/>
      <c r="Z61" s="98"/>
    </row>
    <row r="62" ht="9.75" customHeight="1">
      <c r="A62" s="100">
        <v>280610.0</v>
      </c>
      <c r="B62" s="101" t="s">
        <v>79</v>
      </c>
      <c r="C62" s="102">
        <v>0.377019093389878</v>
      </c>
      <c r="D62" s="102">
        <v>0.394968353054962</v>
      </c>
      <c r="E62" s="102">
        <v>0.474510128894038</v>
      </c>
      <c r="F62" s="102">
        <f t="shared" si="1"/>
        <v>0.4196053595</v>
      </c>
      <c r="G62" s="102">
        <f t="shared" si="2"/>
        <v>0.2697877725</v>
      </c>
      <c r="H62" s="103">
        <f t="shared" si="3"/>
        <v>0.01000048132</v>
      </c>
      <c r="I62" s="98"/>
      <c r="J62" s="98"/>
      <c r="K62" s="98"/>
      <c r="L62" s="98"/>
      <c r="M62" s="98"/>
      <c r="N62" s="98"/>
      <c r="O62" s="98"/>
      <c r="P62" s="98"/>
      <c r="Q62" s="98"/>
      <c r="R62" s="98"/>
      <c r="S62" s="98"/>
      <c r="T62" s="98"/>
      <c r="U62" s="98"/>
      <c r="V62" s="98"/>
      <c r="W62" s="98"/>
      <c r="X62" s="98"/>
      <c r="Y62" s="98"/>
      <c r="Z62" s="98"/>
    </row>
    <row r="63" ht="9.75" customHeight="1">
      <c r="A63" s="100">
        <v>280620.0</v>
      </c>
      <c r="B63" s="101" t="s">
        <v>80</v>
      </c>
      <c r="C63" s="102">
        <v>0.470992152264403</v>
      </c>
      <c r="D63" s="102">
        <v>0.464897062081806</v>
      </c>
      <c r="E63" s="102">
        <v>0.506629515853961</v>
      </c>
      <c r="F63" s="102">
        <f t="shared" si="1"/>
        <v>0.4840280797</v>
      </c>
      <c r="G63" s="102">
        <f t="shared" si="2"/>
        <v>0.457215381</v>
      </c>
      <c r="H63" s="103">
        <f t="shared" si="3"/>
        <v>0.01694803969</v>
      </c>
      <c r="I63" s="98"/>
      <c r="J63" s="98"/>
      <c r="K63" s="98"/>
      <c r="L63" s="98"/>
      <c r="M63" s="98"/>
      <c r="N63" s="98"/>
      <c r="O63" s="98"/>
      <c r="P63" s="98"/>
      <c r="Q63" s="98"/>
      <c r="R63" s="98"/>
      <c r="S63" s="98"/>
      <c r="T63" s="98"/>
      <c r="U63" s="98"/>
      <c r="V63" s="98"/>
      <c r="W63" s="98"/>
      <c r="X63" s="98"/>
      <c r="Y63" s="98"/>
      <c r="Z63" s="98"/>
    </row>
    <row r="64" ht="9.75" customHeight="1">
      <c r="A64" s="100">
        <v>280630.0</v>
      </c>
      <c r="B64" s="101" t="s">
        <v>81</v>
      </c>
      <c r="C64" s="102">
        <v>0.356223961129578</v>
      </c>
      <c r="D64" s="102">
        <v>0.372886520003872</v>
      </c>
      <c r="E64" s="102">
        <v>0.430292939573458</v>
      </c>
      <c r="F64" s="102">
        <f t="shared" si="1"/>
        <v>0.3891840643</v>
      </c>
      <c r="G64" s="102">
        <f t="shared" si="2"/>
        <v>0.1812818758</v>
      </c>
      <c r="H64" s="103">
        <f t="shared" si="3"/>
        <v>0.00671974862</v>
      </c>
      <c r="I64" s="98"/>
      <c r="J64" s="98"/>
      <c r="K64" s="98"/>
      <c r="L64" s="98"/>
      <c r="M64" s="98"/>
      <c r="N64" s="98"/>
      <c r="O64" s="98"/>
      <c r="P64" s="98"/>
      <c r="Q64" s="98"/>
      <c r="R64" s="98"/>
      <c r="S64" s="98"/>
      <c r="T64" s="98"/>
      <c r="U64" s="98"/>
      <c r="V64" s="98"/>
      <c r="W64" s="98"/>
      <c r="X64" s="98"/>
      <c r="Y64" s="98"/>
      <c r="Z64" s="98"/>
    </row>
    <row r="65" ht="9.75" customHeight="1">
      <c r="A65" s="100">
        <v>280640.0</v>
      </c>
      <c r="B65" s="101" t="s">
        <v>82</v>
      </c>
      <c r="C65" s="102">
        <v>0.310215793123882</v>
      </c>
      <c r="D65" s="102">
        <v>0.378322745395368</v>
      </c>
      <c r="E65" s="102">
        <v>0.440293306626401</v>
      </c>
      <c r="F65" s="102">
        <f t="shared" si="1"/>
        <v>0.375868189</v>
      </c>
      <c r="G65" s="102">
        <f t="shared" si="2"/>
        <v>0.1425414647</v>
      </c>
      <c r="H65" s="103">
        <f t="shared" si="3"/>
        <v>0.00528372076</v>
      </c>
      <c r="I65" s="98"/>
      <c r="J65" s="98"/>
      <c r="K65" s="98"/>
      <c r="L65" s="98"/>
      <c r="M65" s="98"/>
      <c r="N65" s="98"/>
      <c r="O65" s="98"/>
      <c r="P65" s="98"/>
      <c r="Q65" s="98"/>
      <c r="R65" s="98"/>
      <c r="S65" s="98"/>
      <c r="T65" s="98"/>
      <c r="U65" s="98"/>
      <c r="V65" s="98"/>
      <c r="W65" s="98"/>
      <c r="X65" s="98"/>
      <c r="Y65" s="98"/>
      <c r="Z65" s="98"/>
    </row>
    <row r="66" ht="9.75" customHeight="1">
      <c r="A66" s="100">
        <v>280650.0</v>
      </c>
      <c r="B66" s="101" t="s">
        <v>83</v>
      </c>
      <c r="C66" s="102">
        <v>0.364498429106659</v>
      </c>
      <c r="D66" s="102">
        <v>0.366639975621196</v>
      </c>
      <c r="E66" s="102">
        <v>0.444809531914722</v>
      </c>
      <c r="F66" s="102">
        <f t="shared" si="1"/>
        <v>0.3970511795</v>
      </c>
      <c r="G66" s="102">
        <f t="shared" si="2"/>
        <v>0.2041699903</v>
      </c>
      <c r="H66" s="103">
        <f t="shared" si="3"/>
        <v>0.007568164245</v>
      </c>
      <c r="I66" s="98"/>
      <c r="J66" s="98"/>
      <c r="K66" s="98"/>
      <c r="L66" s="98"/>
      <c r="M66" s="98"/>
      <c r="N66" s="98"/>
      <c r="O66" s="98"/>
      <c r="P66" s="98"/>
      <c r="Q66" s="98"/>
      <c r="R66" s="98"/>
      <c r="S66" s="98"/>
      <c r="T66" s="98"/>
      <c r="U66" s="98"/>
      <c r="V66" s="98"/>
      <c r="W66" s="98"/>
      <c r="X66" s="98"/>
      <c r="Y66" s="98"/>
      <c r="Z66" s="98"/>
    </row>
    <row r="67" ht="9.75" customHeight="1">
      <c r="A67" s="100">
        <v>280660.0</v>
      </c>
      <c r="B67" s="101" t="s">
        <v>84</v>
      </c>
      <c r="C67" s="102">
        <v>0.425934631643191</v>
      </c>
      <c r="D67" s="102">
        <v>0.445137725204454</v>
      </c>
      <c r="E67" s="102">
        <v>0.451418585571341</v>
      </c>
      <c r="F67" s="102">
        <f t="shared" si="1"/>
        <v>0.4399688319</v>
      </c>
      <c r="G67" s="102">
        <f t="shared" si="2"/>
        <v>0.329032041</v>
      </c>
      <c r="H67" s="103">
        <f t="shared" si="3"/>
        <v>0.01219654527</v>
      </c>
      <c r="I67" s="98"/>
      <c r="J67" s="98"/>
      <c r="K67" s="98"/>
      <c r="L67" s="98"/>
      <c r="M67" s="98"/>
      <c r="N67" s="98"/>
      <c r="O67" s="98"/>
      <c r="P67" s="98"/>
      <c r="Q67" s="98"/>
      <c r="R67" s="98"/>
      <c r="S67" s="98"/>
      <c r="T67" s="98"/>
      <c r="U67" s="98"/>
      <c r="V67" s="98"/>
      <c r="W67" s="98"/>
      <c r="X67" s="98"/>
      <c r="Y67" s="98"/>
      <c r="Z67" s="98"/>
    </row>
    <row r="68" ht="9.75" customHeight="1">
      <c r="A68" s="100">
        <v>280670.0</v>
      </c>
      <c r="B68" s="101" t="s">
        <v>85</v>
      </c>
      <c r="C68" s="102">
        <v>0.617506835677295</v>
      </c>
      <c r="D68" s="102">
        <v>0.681383082933413</v>
      </c>
      <c r="E68" s="102">
        <v>0.702703885087283</v>
      </c>
      <c r="F68" s="102">
        <f t="shared" si="1"/>
        <v>0.6643609049</v>
      </c>
      <c r="G68" s="102">
        <f t="shared" si="2"/>
        <v>0.981864916</v>
      </c>
      <c r="H68" s="103">
        <f t="shared" si="3"/>
        <v>0.03639572564</v>
      </c>
      <c r="I68" s="98"/>
      <c r="J68" s="98"/>
      <c r="K68" s="98"/>
      <c r="L68" s="98"/>
      <c r="M68" s="98"/>
      <c r="N68" s="98"/>
      <c r="O68" s="98"/>
      <c r="P68" s="98"/>
      <c r="Q68" s="98"/>
      <c r="R68" s="98"/>
      <c r="S68" s="98"/>
      <c r="T68" s="98"/>
      <c r="U68" s="98"/>
      <c r="V68" s="98"/>
      <c r="W68" s="98"/>
      <c r="X68" s="98"/>
      <c r="Y68" s="98"/>
      <c r="Z68" s="98"/>
    </row>
    <row r="69" ht="9.75" customHeight="1">
      <c r="A69" s="100">
        <v>280680.0</v>
      </c>
      <c r="B69" s="101" t="s">
        <v>86</v>
      </c>
      <c r="C69" s="102">
        <v>0.433705116616626</v>
      </c>
      <c r="D69" s="102">
        <v>0.506705076531748</v>
      </c>
      <c r="E69" s="102">
        <v>0.559107668564158</v>
      </c>
      <c r="F69" s="102">
        <f t="shared" si="1"/>
        <v>0.4984661294</v>
      </c>
      <c r="G69" s="102">
        <f t="shared" si="2"/>
        <v>0.4992205792</v>
      </c>
      <c r="H69" s="103">
        <f t="shared" si="3"/>
        <v>0.01850508653</v>
      </c>
      <c r="I69" s="98"/>
      <c r="J69" s="98"/>
      <c r="K69" s="98"/>
      <c r="L69" s="98"/>
      <c r="M69" s="98"/>
      <c r="N69" s="98"/>
      <c r="O69" s="98"/>
      <c r="P69" s="98"/>
      <c r="Q69" s="98"/>
      <c r="R69" s="98"/>
      <c r="S69" s="98"/>
      <c r="T69" s="98"/>
      <c r="U69" s="98"/>
      <c r="V69" s="98"/>
      <c r="W69" s="98"/>
      <c r="X69" s="98"/>
      <c r="Y69" s="98"/>
      <c r="Z69" s="98"/>
    </row>
    <row r="70" ht="9.75" customHeight="1">
      <c r="A70" s="100">
        <v>280690.0</v>
      </c>
      <c r="B70" s="101" t="s">
        <v>87</v>
      </c>
      <c r="C70" s="102">
        <v>0.5420625</v>
      </c>
      <c r="D70" s="102">
        <v>0.524326814058957</v>
      </c>
      <c r="E70" s="102">
        <v>0.531989654070237</v>
      </c>
      <c r="F70" s="102">
        <f t="shared" si="1"/>
        <v>0.5344862244</v>
      </c>
      <c r="G70" s="102">
        <f t="shared" si="2"/>
        <v>0.6040152892</v>
      </c>
      <c r="H70" s="103">
        <f t="shared" si="3"/>
        <v>0.02238961225</v>
      </c>
      <c r="I70" s="98"/>
      <c r="J70" s="98"/>
      <c r="K70" s="98"/>
      <c r="L70" s="98"/>
      <c r="M70" s="98"/>
      <c r="N70" s="98"/>
      <c r="O70" s="98"/>
      <c r="P70" s="98"/>
      <c r="Q70" s="98"/>
      <c r="R70" s="98"/>
      <c r="S70" s="98"/>
      <c r="T70" s="98"/>
      <c r="U70" s="98"/>
      <c r="V70" s="98"/>
      <c r="W70" s="98"/>
      <c r="X70" s="98"/>
      <c r="Y70" s="98"/>
      <c r="Z70" s="98"/>
    </row>
    <row r="71" ht="9.75" customHeight="1">
      <c r="A71" s="100">
        <v>280700.0</v>
      </c>
      <c r="B71" s="101" t="s">
        <v>88</v>
      </c>
      <c r="C71" s="102">
        <v>0.454183624212104</v>
      </c>
      <c r="D71" s="102">
        <v>0.534920508611261</v>
      </c>
      <c r="E71" s="102">
        <v>0.537006612824547</v>
      </c>
      <c r="F71" s="102">
        <f t="shared" si="1"/>
        <v>0.5034601965</v>
      </c>
      <c r="G71" s="102">
        <f t="shared" si="2"/>
        <v>0.5137500195</v>
      </c>
      <c r="H71" s="103">
        <f t="shared" si="3"/>
        <v>0.01904366319</v>
      </c>
      <c r="I71" s="98"/>
      <c r="J71" s="98"/>
      <c r="K71" s="98"/>
      <c r="L71" s="98"/>
      <c r="M71" s="98"/>
      <c r="N71" s="98"/>
      <c r="O71" s="98"/>
      <c r="P71" s="98"/>
      <c r="Q71" s="98"/>
      <c r="R71" s="98"/>
      <c r="S71" s="98"/>
      <c r="T71" s="98"/>
      <c r="U71" s="98"/>
      <c r="V71" s="98"/>
      <c r="W71" s="98"/>
      <c r="X71" s="98"/>
      <c r="Y71" s="98"/>
      <c r="Z71" s="98"/>
    </row>
    <row r="72" ht="9.75" customHeight="1">
      <c r="A72" s="100">
        <v>280710.0</v>
      </c>
      <c r="B72" s="101" t="s">
        <v>89</v>
      </c>
      <c r="C72" s="102">
        <v>0.454752131530393</v>
      </c>
      <c r="D72" s="102">
        <v>0.462928499583213</v>
      </c>
      <c r="E72" s="102">
        <v>0.466330898472107</v>
      </c>
      <c r="F72" s="102">
        <f t="shared" si="1"/>
        <v>0.4610189119</v>
      </c>
      <c r="G72" s="102">
        <f t="shared" si="2"/>
        <v>0.3902738847</v>
      </c>
      <c r="H72" s="103">
        <f t="shared" si="3"/>
        <v>0.01446665524</v>
      </c>
      <c r="I72" s="98"/>
      <c r="J72" s="98"/>
      <c r="K72" s="98"/>
      <c r="L72" s="98"/>
      <c r="M72" s="98"/>
      <c r="N72" s="98"/>
      <c r="O72" s="98"/>
      <c r="P72" s="98"/>
      <c r="Q72" s="98"/>
      <c r="R72" s="98"/>
      <c r="S72" s="98"/>
      <c r="T72" s="98"/>
      <c r="U72" s="98"/>
      <c r="V72" s="98"/>
      <c r="W72" s="98"/>
      <c r="X72" s="98"/>
      <c r="Y72" s="98"/>
      <c r="Z72" s="98"/>
    </row>
    <row r="73" ht="9.75" customHeight="1">
      <c r="A73" s="100">
        <v>280720.0</v>
      </c>
      <c r="B73" s="101" t="s">
        <v>90</v>
      </c>
      <c r="C73" s="102">
        <v>0.455372001370646</v>
      </c>
      <c r="D73" s="102">
        <v>0.462706444314054</v>
      </c>
      <c r="E73" s="102">
        <v>0.492118572184239</v>
      </c>
      <c r="F73" s="102">
        <f t="shared" si="1"/>
        <v>0.4715375183</v>
      </c>
      <c r="G73" s="102">
        <f t="shared" si="2"/>
        <v>0.4208760888</v>
      </c>
      <c r="H73" s="103">
        <f t="shared" si="3"/>
        <v>0.0156010164</v>
      </c>
      <c r="I73" s="98"/>
      <c r="J73" s="98"/>
      <c r="K73" s="98"/>
      <c r="L73" s="98"/>
      <c r="M73" s="98"/>
      <c r="N73" s="98"/>
      <c r="O73" s="98"/>
      <c r="P73" s="98"/>
      <c r="Q73" s="98"/>
      <c r="R73" s="98"/>
      <c r="S73" s="98"/>
      <c r="T73" s="98"/>
      <c r="U73" s="98"/>
      <c r="V73" s="98"/>
      <c r="W73" s="98"/>
      <c r="X73" s="98"/>
      <c r="Y73" s="98"/>
      <c r="Z73" s="98"/>
    </row>
    <row r="74" ht="9.75" customHeight="1">
      <c r="A74" s="100">
        <v>280730.0</v>
      </c>
      <c r="B74" s="101" t="s">
        <v>91</v>
      </c>
      <c r="C74" s="102">
        <v>0.562978343120517</v>
      </c>
      <c r="D74" s="102">
        <v>0.562936290784703</v>
      </c>
      <c r="E74" s="102">
        <v>0.577154825592023</v>
      </c>
      <c r="F74" s="102">
        <f t="shared" si="1"/>
        <v>0.5686405256</v>
      </c>
      <c r="G74" s="102">
        <f t="shared" si="2"/>
        <v>0.7033817702</v>
      </c>
      <c r="H74" s="103">
        <f t="shared" si="3"/>
        <v>0.02607292461</v>
      </c>
      <c r="I74" s="98"/>
      <c r="J74" s="98"/>
      <c r="K74" s="98"/>
      <c r="L74" s="98"/>
      <c r="M74" s="98"/>
      <c r="N74" s="98"/>
      <c r="O74" s="98"/>
      <c r="P74" s="98"/>
      <c r="Q74" s="98"/>
      <c r="R74" s="98"/>
      <c r="S74" s="98"/>
      <c r="T74" s="98"/>
      <c r="U74" s="98"/>
      <c r="V74" s="98"/>
      <c r="W74" s="98"/>
      <c r="X74" s="98"/>
      <c r="Y74" s="98"/>
      <c r="Z74" s="98"/>
    </row>
    <row r="75" ht="9.75" customHeight="1">
      <c r="A75" s="100">
        <v>280740.0</v>
      </c>
      <c r="B75" s="101" t="s">
        <v>92</v>
      </c>
      <c r="C75" s="102">
        <v>0.532266016139582</v>
      </c>
      <c r="D75" s="102">
        <v>0.548861756835124</v>
      </c>
      <c r="E75" s="102">
        <v>0.569534144451502</v>
      </c>
      <c r="F75" s="102">
        <f t="shared" si="1"/>
        <v>0.5504924156</v>
      </c>
      <c r="G75" s="102">
        <f t="shared" si="2"/>
        <v>0.6505827444</v>
      </c>
      <c r="H75" s="103">
        <f t="shared" si="3"/>
        <v>0.02411577263</v>
      </c>
      <c r="I75" s="98"/>
      <c r="J75" s="98"/>
      <c r="K75" s="98"/>
      <c r="L75" s="98"/>
      <c r="M75" s="98"/>
      <c r="N75" s="98"/>
      <c r="O75" s="98"/>
      <c r="P75" s="98"/>
      <c r="Q75" s="98"/>
      <c r="R75" s="98"/>
      <c r="S75" s="98"/>
      <c r="T75" s="98"/>
      <c r="U75" s="98"/>
      <c r="V75" s="98"/>
      <c r="W75" s="98"/>
      <c r="X75" s="98"/>
      <c r="Y75" s="98"/>
      <c r="Z75" s="98"/>
    </row>
    <row r="76" ht="9.75" customHeight="1">
      <c r="A76" s="100">
        <v>280750.0</v>
      </c>
      <c r="B76" s="101" t="s">
        <v>93</v>
      </c>
      <c r="C76" s="102">
        <v>0.579540168620906</v>
      </c>
      <c r="D76" s="102">
        <v>0.576009048121313</v>
      </c>
      <c r="E76" s="102">
        <v>0.530431468199419</v>
      </c>
      <c r="F76" s="102">
        <f t="shared" si="1"/>
        <v>0.5591904644</v>
      </c>
      <c r="G76" s="102">
        <f t="shared" si="2"/>
        <v>0.6758883271</v>
      </c>
      <c r="H76" s="103">
        <f t="shared" si="3"/>
        <v>0.02505379886</v>
      </c>
      <c r="I76" s="98"/>
      <c r="J76" s="98"/>
      <c r="K76" s="98"/>
      <c r="L76" s="98"/>
      <c r="M76" s="98"/>
      <c r="N76" s="98"/>
      <c r="O76" s="98"/>
      <c r="P76" s="98"/>
      <c r="Q76" s="98"/>
      <c r="R76" s="98"/>
      <c r="S76" s="98"/>
      <c r="T76" s="98"/>
      <c r="U76" s="98"/>
      <c r="V76" s="98"/>
      <c r="W76" s="98"/>
      <c r="X76" s="98"/>
      <c r="Y76" s="98"/>
      <c r="Z76" s="98"/>
    </row>
    <row r="77" ht="9.75" customHeight="1">
      <c r="A77" s="100">
        <v>280760.0</v>
      </c>
      <c r="B77" s="101" t="s">
        <v>94</v>
      </c>
      <c r="C77" s="102">
        <v>0.465200527985458</v>
      </c>
      <c r="D77" s="102">
        <v>0.475347744197377</v>
      </c>
      <c r="E77" s="102">
        <v>0.490592098258571</v>
      </c>
      <c r="F77" s="102">
        <f t="shared" si="1"/>
        <v>0.4773865993</v>
      </c>
      <c r="G77" s="102">
        <f t="shared" si="2"/>
        <v>0.4378930554</v>
      </c>
      <c r="H77" s="103">
        <f t="shared" si="3"/>
        <v>0.01623180057</v>
      </c>
      <c r="I77" s="98"/>
      <c r="J77" s="98"/>
      <c r="K77" s="98"/>
      <c r="L77" s="98"/>
      <c r="M77" s="98"/>
      <c r="N77" s="98"/>
      <c r="O77" s="98"/>
      <c r="P77" s="98"/>
      <c r="Q77" s="98"/>
      <c r="R77" s="98"/>
      <c r="S77" s="98"/>
      <c r="T77" s="98"/>
      <c r="U77" s="98"/>
      <c r="V77" s="98"/>
      <c r="W77" s="98"/>
      <c r="X77" s="98"/>
      <c r="Y77" s="98"/>
      <c r="Z77" s="98"/>
    </row>
    <row r="78" ht="9.75" customHeight="1">
      <c r="A78" s="106"/>
      <c r="B78" s="107"/>
      <c r="C78" s="108"/>
      <c r="D78" s="108"/>
      <c r="E78" s="109"/>
      <c r="F78" s="108"/>
      <c r="G78" s="108"/>
      <c r="H78" s="98"/>
      <c r="I78" s="98"/>
      <c r="J78" s="98"/>
      <c r="K78" s="98"/>
      <c r="L78" s="98"/>
      <c r="M78" s="98"/>
      <c r="N78" s="98"/>
      <c r="O78" s="98"/>
      <c r="P78" s="98"/>
      <c r="Q78" s="98"/>
      <c r="R78" s="98"/>
      <c r="S78" s="98"/>
      <c r="T78" s="98"/>
      <c r="U78" s="98"/>
      <c r="V78" s="98"/>
      <c r="W78" s="98"/>
      <c r="X78" s="98"/>
      <c r="Y78" s="98"/>
      <c r="Z78" s="98"/>
    </row>
    <row r="79" ht="9.75" customHeight="1">
      <c r="A79" s="106"/>
      <c r="B79" s="107"/>
      <c r="C79" s="108"/>
      <c r="D79" s="108"/>
      <c r="E79" s="109"/>
      <c r="F79" s="108"/>
      <c r="G79" s="108"/>
      <c r="H79" s="98"/>
      <c r="I79" s="98"/>
      <c r="J79" s="98"/>
      <c r="K79" s="98"/>
      <c r="L79" s="98"/>
      <c r="M79" s="98"/>
      <c r="N79" s="98"/>
      <c r="O79" s="98"/>
      <c r="P79" s="98"/>
      <c r="Q79" s="98"/>
      <c r="R79" s="98"/>
      <c r="S79" s="98"/>
      <c r="T79" s="98"/>
      <c r="U79" s="98"/>
      <c r="V79" s="98"/>
      <c r="W79" s="98"/>
      <c r="X79" s="98"/>
      <c r="Y79" s="98"/>
      <c r="Z79" s="98"/>
    </row>
    <row r="80" ht="9.75" customHeight="1">
      <c r="A80" s="106"/>
      <c r="B80" s="107"/>
      <c r="C80" s="108"/>
      <c r="D80" s="108"/>
      <c r="E80" s="109"/>
      <c r="F80" s="108"/>
      <c r="G80" s="108"/>
      <c r="H80" s="98"/>
      <c r="I80" s="98"/>
      <c r="J80" s="98"/>
      <c r="K80" s="98"/>
      <c r="L80" s="98"/>
      <c r="M80" s="98"/>
      <c r="N80" s="98"/>
      <c r="O80" s="98"/>
      <c r="P80" s="98"/>
      <c r="Q80" s="98"/>
      <c r="R80" s="98"/>
      <c r="S80" s="98"/>
      <c r="T80" s="98"/>
      <c r="U80" s="98"/>
      <c r="V80" s="98"/>
      <c r="W80" s="98"/>
      <c r="X80" s="98"/>
      <c r="Y80" s="98"/>
      <c r="Z80" s="98"/>
    </row>
    <row r="81" ht="9.75" customHeight="1">
      <c r="A81" s="106"/>
      <c r="B81" s="107"/>
      <c r="C81" s="108"/>
      <c r="D81" s="108"/>
      <c r="E81" s="109"/>
      <c r="F81" s="108"/>
      <c r="G81" s="108"/>
      <c r="H81" s="98"/>
      <c r="I81" s="98"/>
      <c r="J81" s="98"/>
      <c r="K81" s="98"/>
      <c r="L81" s="98"/>
      <c r="M81" s="98"/>
      <c r="N81" s="98"/>
      <c r="O81" s="98"/>
      <c r="P81" s="98"/>
      <c r="Q81" s="98"/>
      <c r="R81" s="98"/>
      <c r="S81" s="98"/>
      <c r="T81" s="98"/>
      <c r="U81" s="98"/>
      <c r="V81" s="98"/>
      <c r="W81" s="98"/>
      <c r="X81" s="98"/>
      <c r="Y81" s="98"/>
      <c r="Z81" s="98"/>
    </row>
    <row r="82" ht="9.75" customHeight="1">
      <c r="A82" s="106"/>
      <c r="B82" s="107"/>
      <c r="C82" s="108"/>
      <c r="D82" s="108"/>
      <c r="E82" s="109"/>
      <c r="F82" s="108"/>
      <c r="G82" s="108"/>
      <c r="H82" s="98"/>
      <c r="I82" s="98"/>
      <c r="J82" s="98"/>
      <c r="K82" s="98"/>
      <c r="L82" s="98"/>
      <c r="M82" s="98"/>
      <c r="N82" s="98"/>
      <c r="O82" s="98"/>
      <c r="P82" s="98"/>
      <c r="Q82" s="98"/>
      <c r="R82" s="98"/>
      <c r="S82" s="98"/>
      <c r="T82" s="98"/>
      <c r="U82" s="98"/>
      <c r="V82" s="98"/>
      <c r="W82" s="98"/>
      <c r="X82" s="98"/>
      <c r="Y82" s="98"/>
      <c r="Z82" s="98"/>
    </row>
    <row r="83" ht="9.75" customHeight="1">
      <c r="A83" s="106"/>
      <c r="B83" s="107"/>
      <c r="C83" s="108"/>
      <c r="D83" s="108"/>
      <c r="E83" s="109"/>
      <c r="F83" s="108"/>
      <c r="G83" s="108"/>
      <c r="H83" s="98"/>
      <c r="I83" s="98"/>
      <c r="J83" s="98"/>
      <c r="K83" s="98"/>
      <c r="L83" s="98"/>
      <c r="M83" s="98"/>
      <c r="N83" s="98"/>
      <c r="O83" s="98"/>
      <c r="P83" s="98"/>
      <c r="Q83" s="98"/>
      <c r="R83" s="98"/>
      <c r="S83" s="98"/>
      <c r="T83" s="98"/>
      <c r="U83" s="98"/>
      <c r="V83" s="98"/>
      <c r="W83" s="98"/>
      <c r="X83" s="98"/>
      <c r="Y83" s="98"/>
      <c r="Z83" s="98"/>
    </row>
    <row r="84" ht="9.75" customHeight="1">
      <c r="A84" s="106"/>
      <c r="B84" s="107"/>
      <c r="C84" s="108"/>
      <c r="D84" s="108"/>
      <c r="E84" s="109"/>
      <c r="F84" s="108"/>
      <c r="G84" s="108"/>
      <c r="H84" s="98"/>
      <c r="I84" s="98"/>
      <c r="J84" s="98"/>
      <c r="K84" s="98"/>
      <c r="L84" s="98"/>
      <c r="M84" s="98"/>
      <c r="N84" s="98"/>
      <c r="O84" s="98"/>
      <c r="P84" s="98"/>
      <c r="Q84" s="98"/>
      <c r="R84" s="98"/>
      <c r="S84" s="98"/>
      <c r="T84" s="98"/>
      <c r="U84" s="98"/>
      <c r="V84" s="98"/>
      <c r="W84" s="98"/>
      <c r="X84" s="98"/>
      <c r="Y84" s="98"/>
      <c r="Z84" s="98"/>
    </row>
    <row r="85" ht="9.75" customHeight="1">
      <c r="A85" s="106"/>
      <c r="B85" s="107"/>
      <c r="C85" s="108"/>
      <c r="D85" s="108"/>
      <c r="E85" s="109"/>
      <c r="F85" s="108"/>
      <c r="G85" s="108"/>
      <c r="H85" s="98"/>
      <c r="I85" s="98"/>
      <c r="J85" s="98"/>
      <c r="K85" s="98"/>
      <c r="L85" s="98"/>
      <c r="M85" s="98"/>
      <c r="N85" s="98"/>
      <c r="O85" s="98"/>
      <c r="P85" s="98"/>
      <c r="Q85" s="98"/>
      <c r="R85" s="98"/>
      <c r="S85" s="98"/>
      <c r="T85" s="98"/>
      <c r="U85" s="98"/>
      <c r="V85" s="98"/>
      <c r="W85" s="98"/>
      <c r="X85" s="98"/>
      <c r="Y85" s="98"/>
      <c r="Z85" s="98"/>
    </row>
    <row r="86" ht="9.75" customHeight="1">
      <c r="A86" s="106"/>
      <c r="B86" s="107"/>
      <c r="C86" s="108"/>
      <c r="D86" s="108"/>
      <c r="E86" s="109"/>
      <c r="F86" s="108"/>
      <c r="G86" s="108"/>
      <c r="H86" s="98"/>
      <c r="I86" s="98"/>
      <c r="J86" s="98"/>
      <c r="K86" s="98"/>
      <c r="L86" s="98"/>
      <c r="M86" s="98"/>
      <c r="N86" s="98"/>
      <c r="O86" s="98"/>
      <c r="P86" s="98"/>
      <c r="Q86" s="98"/>
      <c r="R86" s="98"/>
      <c r="S86" s="98"/>
      <c r="T86" s="98"/>
      <c r="U86" s="98"/>
      <c r="V86" s="98"/>
      <c r="W86" s="98"/>
      <c r="X86" s="98"/>
      <c r="Y86" s="98"/>
      <c r="Z86" s="98"/>
    </row>
    <row r="87" ht="9.75" customHeight="1">
      <c r="A87" s="106"/>
      <c r="B87" s="107"/>
      <c r="C87" s="108"/>
      <c r="D87" s="108"/>
      <c r="E87" s="109"/>
      <c r="F87" s="108"/>
      <c r="G87" s="108"/>
      <c r="H87" s="98"/>
      <c r="I87" s="98"/>
      <c r="J87" s="98"/>
      <c r="K87" s="98"/>
      <c r="L87" s="98"/>
      <c r="M87" s="98"/>
      <c r="N87" s="98"/>
      <c r="O87" s="98"/>
      <c r="P87" s="98"/>
      <c r="Q87" s="98"/>
      <c r="R87" s="98"/>
      <c r="S87" s="98"/>
      <c r="T87" s="98"/>
      <c r="U87" s="98"/>
      <c r="V87" s="98"/>
      <c r="W87" s="98"/>
      <c r="X87" s="98"/>
      <c r="Y87" s="98"/>
      <c r="Z87" s="98"/>
    </row>
    <row r="88" ht="9.75" customHeight="1">
      <c r="A88" s="106"/>
      <c r="B88" s="107"/>
      <c r="C88" s="108"/>
      <c r="D88" s="108"/>
      <c r="E88" s="109"/>
      <c r="F88" s="108"/>
      <c r="G88" s="108"/>
      <c r="H88" s="98"/>
      <c r="I88" s="98"/>
      <c r="J88" s="98"/>
      <c r="K88" s="98"/>
      <c r="L88" s="98"/>
      <c r="M88" s="98"/>
      <c r="N88" s="98"/>
      <c r="O88" s="98"/>
      <c r="P88" s="98"/>
      <c r="Q88" s="98"/>
      <c r="R88" s="98"/>
      <c r="S88" s="98"/>
      <c r="T88" s="98"/>
      <c r="U88" s="98"/>
      <c r="V88" s="98"/>
      <c r="W88" s="98"/>
      <c r="X88" s="98"/>
      <c r="Y88" s="98"/>
      <c r="Z88" s="98"/>
    </row>
    <row r="89" ht="9.75" customHeight="1">
      <c r="A89" s="106"/>
      <c r="B89" s="107"/>
      <c r="C89" s="108"/>
      <c r="D89" s="108"/>
      <c r="E89" s="109"/>
      <c r="F89" s="108"/>
      <c r="G89" s="108"/>
      <c r="H89" s="98"/>
      <c r="I89" s="98"/>
      <c r="J89" s="98"/>
      <c r="K89" s="98"/>
      <c r="L89" s="98"/>
      <c r="M89" s="98"/>
      <c r="N89" s="98"/>
      <c r="O89" s="98"/>
      <c r="P89" s="98"/>
      <c r="Q89" s="98"/>
      <c r="R89" s="98"/>
      <c r="S89" s="98"/>
      <c r="T89" s="98"/>
      <c r="U89" s="98"/>
      <c r="V89" s="98"/>
      <c r="W89" s="98"/>
      <c r="X89" s="98"/>
      <c r="Y89" s="98"/>
      <c r="Z89" s="98"/>
    </row>
    <row r="90" ht="9.75" customHeight="1">
      <c r="A90" s="106"/>
      <c r="B90" s="107"/>
      <c r="C90" s="108"/>
      <c r="D90" s="108"/>
      <c r="E90" s="109"/>
      <c r="F90" s="108"/>
      <c r="G90" s="108"/>
      <c r="H90" s="98"/>
      <c r="I90" s="98"/>
      <c r="J90" s="98"/>
      <c r="K90" s="98"/>
      <c r="L90" s="98"/>
      <c r="M90" s="98"/>
      <c r="N90" s="98"/>
      <c r="O90" s="98"/>
      <c r="P90" s="98"/>
      <c r="Q90" s="98"/>
      <c r="R90" s="98"/>
      <c r="S90" s="98"/>
      <c r="T90" s="98"/>
      <c r="U90" s="98"/>
      <c r="V90" s="98"/>
      <c r="W90" s="98"/>
      <c r="X90" s="98"/>
      <c r="Y90" s="98"/>
      <c r="Z90" s="98"/>
    </row>
    <row r="91" ht="9.75" customHeight="1">
      <c r="A91" s="106"/>
      <c r="B91" s="107"/>
      <c r="C91" s="108"/>
      <c r="D91" s="108"/>
      <c r="E91" s="109"/>
      <c r="F91" s="108"/>
      <c r="G91" s="108"/>
      <c r="H91" s="98"/>
      <c r="I91" s="98"/>
      <c r="J91" s="98"/>
      <c r="K91" s="98"/>
      <c r="L91" s="98"/>
      <c r="M91" s="98"/>
      <c r="N91" s="98"/>
      <c r="O91" s="98"/>
      <c r="P91" s="98"/>
      <c r="Q91" s="98"/>
      <c r="R91" s="98"/>
      <c r="S91" s="98"/>
      <c r="T91" s="98"/>
      <c r="U91" s="98"/>
      <c r="V91" s="98"/>
      <c r="W91" s="98"/>
      <c r="X91" s="98"/>
      <c r="Y91" s="98"/>
      <c r="Z91" s="98"/>
    </row>
    <row r="92" ht="9.75" customHeight="1">
      <c r="A92" s="106"/>
      <c r="B92" s="107"/>
      <c r="C92" s="108"/>
      <c r="D92" s="108"/>
      <c r="E92" s="109"/>
      <c r="F92" s="108"/>
      <c r="G92" s="108"/>
      <c r="H92" s="98"/>
      <c r="I92" s="98"/>
      <c r="J92" s="98"/>
      <c r="K92" s="98"/>
      <c r="L92" s="98"/>
      <c r="M92" s="98"/>
      <c r="N92" s="98"/>
      <c r="O92" s="98"/>
      <c r="P92" s="98"/>
      <c r="Q92" s="98"/>
      <c r="R92" s="98"/>
      <c r="S92" s="98"/>
      <c r="T92" s="98"/>
      <c r="U92" s="98"/>
      <c r="V92" s="98"/>
      <c r="W92" s="98"/>
      <c r="X92" s="98"/>
      <c r="Y92" s="98"/>
      <c r="Z92" s="98"/>
    </row>
    <row r="93" ht="9.75" customHeight="1">
      <c r="A93" s="106"/>
      <c r="B93" s="107"/>
      <c r="C93" s="108"/>
      <c r="D93" s="108"/>
      <c r="E93" s="109"/>
      <c r="F93" s="108"/>
      <c r="G93" s="108"/>
      <c r="H93" s="98"/>
      <c r="I93" s="98"/>
      <c r="J93" s="98"/>
      <c r="K93" s="98"/>
      <c r="L93" s="98"/>
      <c r="M93" s="98"/>
      <c r="N93" s="98"/>
      <c r="O93" s="98"/>
      <c r="P93" s="98"/>
      <c r="Q93" s="98"/>
      <c r="R93" s="98"/>
      <c r="S93" s="98"/>
      <c r="T93" s="98"/>
      <c r="U93" s="98"/>
      <c r="V93" s="98"/>
      <c r="W93" s="98"/>
      <c r="X93" s="98"/>
      <c r="Y93" s="98"/>
      <c r="Z93" s="98"/>
    </row>
    <row r="94" ht="9.75" customHeight="1">
      <c r="A94" s="106"/>
      <c r="B94" s="107"/>
      <c r="C94" s="108"/>
      <c r="D94" s="108"/>
      <c r="E94" s="109"/>
      <c r="F94" s="108"/>
      <c r="G94" s="108"/>
      <c r="H94" s="98"/>
      <c r="I94" s="98"/>
      <c r="J94" s="98"/>
      <c r="K94" s="98"/>
      <c r="L94" s="98"/>
      <c r="M94" s="98"/>
      <c r="N94" s="98"/>
      <c r="O94" s="98"/>
      <c r="P94" s="98"/>
      <c r="Q94" s="98"/>
      <c r="R94" s="98"/>
      <c r="S94" s="98"/>
      <c r="T94" s="98"/>
      <c r="U94" s="98"/>
      <c r="V94" s="98"/>
      <c r="W94" s="98"/>
      <c r="X94" s="98"/>
      <c r="Y94" s="98"/>
      <c r="Z94" s="98"/>
    </row>
    <row r="95" ht="9.75" customHeight="1">
      <c r="A95" s="106"/>
      <c r="B95" s="107"/>
      <c r="C95" s="108"/>
      <c r="D95" s="108"/>
      <c r="E95" s="109"/>
      <c r="F95" s="108"/>
      <c r="G95" s="108"/>
      <c r="H95" s="98"/>
      <c r="I95" s="98"/>
      <c r="J95" s="98"/>
      <c r="K95" s="98"/>
      <c r="L95" s="98"/>
      <c r="M95" s="98"/>
      <c r="N95" s="98"/>
      <c r="O95" s="98"/>
      <c r="P95" s="98"/>
      <c r="Q95" s="98"/>
      <c r="R95" s="98"/>
      <c r="S95" s="98"/>
      <c r="T95" s="98"/>
      <c r="U95" s="98"/>
      <c r="V95" s="98"/>
      <c r="W95" s="98"/>
      <c r="X95" s="98"/>
      <c r="Y95" s="98"/>
      <c r="Z95" s="98"/>
    </row>
    <row r="96" ht="9.75" customHeight="1">
      <c r="A96" s="106"/>
      <c r="B96" s="107"/>
      <c r="C96" s="108"/>
      <c r="D96" s="108"/>
      <c r="E96" s="109"/>
      <c r="F96" s="108"/>
      <c r="G96" s="108"/>
      <c r="H96" s="98"/>
      <c r="I96" s="98"/>
      <c r="J96" s="98"/>
      <c r="K96" s="98"/>
      <c r="L96" s="98"/>
      <c r="M96" s="98"/>
      <c r="N96" s="98"/>
      <c r="O96" s="98"/>
      <c r="P96" s="98"/>
      <c r="Q96" s="98"/>
      <c r="R96" s="98"/>
      <c r="S96" s="98"/>
      <c r="T96" s="98"/>
      <c r="U96" s="98"/>
      <c r="V96" s="98"/>
      <c r="W96" s="98"/>
      <c r="X96" s="98"/>
      <c r="Y96" s="98"/>
      <c r="Z96" s="98"/>
    </row>
    <row r="97" ht="9.75" customHeight="1">
      <c r="A97" s="106"/>
      <c r="B97" s="107"/>
      <c r="C97" s="108"/>
      <c r="D97" s="108"/>
      <c r="E97" s="109"/>
      <c r="F97" s="108"/>
      <c r="G97" s="108"/>
      <c r="H97" s="98"/>
      <c r="I97" s="98"/>
      <c r="J97" s="98"/>
      <c r="K97" s="98"/>
      <c r="L97" s="98"/>
      <c r="M97" s="98"/>
      <c r="N97" s="98"/>
      <c r="O97" s="98"/>
      <c r="P97" s="98"/>
      <c r="Q97" s="98"/>
      <c r="R97" s="98"/>
      <c r="S97" s="98"/>
      <c r="T97" s="98"/>
      <c r="U97" s="98"/>
      <c r="V97" s="98"/>
      <c r="W97" s="98"/>
      <c r="X97" s="98"/>
      <c r="Y97" s="98"/>
      <c r="Z97" s="98"/>
    </row>
    <row r="98" ht="9.75" customHeight="1">
      <c r="A98" s="106"/>
      <c r="B98" s="107"/>
      <c r="C98" s="108"/>
      <c r="D98" s="108"/>
      <c r="E98" s="109"/>
      <c r="F98" s="108"/>
      <c r="G98" s="108"/>
      <c r="H98" s="98"/>
      <c r="I98" s="98"/>
      <c r="J98" s="98"/>
      <c r="K98" s="98"/>
      <c r="L98" s="98"/>
      <c r="M98" s="98"/>
      <c r="N98" s="98"/>
      <c r="O98" s="98"/>
      <c r="P98" s="98"/>
      <c r="Q98" s="98"/>
      <c r="R98" s="98"/>
      <c r="S98" s="98"/>
      <c r="T98" s="98"/>
      <c r="U98" s="98"/>
      <c r="V98" s="98"/>
      <c r="W98" s="98"/>
      <c r="X98" s="98"/>
      <c r="Y98" s="98"/>
      <c r="Z98" s="98"/>
    </row>
    <row r="99" ht="9.75" customHeight="1">
      <c r="A99" s="106"/>
      <c r="B99" s="107"/>
      <c r="C99" s="108"/>
      <c r="D99" s="108"/>
      <c r="E99" s="109"/>
      <c r="F99" s="108"/>
      <c r="G99" s="108"/>
      <c r="H99" s="98"/>
      <c r="I99" s="98"/>
      <c r="J99" s="98"/>
      <c r="K99" s="98"/>
      <c r="L99" s="98"/>
      <c r="M99" s="98"/>
      <c r="N99" s="98"/>
      <c r="O99" s="98"/>
      <c r="P99" s="98"/>
      <c r="Q99" s="98"/>
      <c r="R99" s="98"/>
      <c r="S99" s="98"/>
      <c r="T99" s="98"/>
      <c r="U99" s="98"/>
      <c r="V99" s="98"/>
      <c r="W99" s="98"/>
      <c r="X99" s="98"/>
      <c r="Y99" s="98"/>
      <c r="Z99" s="98"/>
    </row>
    <row r="100" ht="9.75" customHeight="1">
      <c r="A100" s="106"/>
      <c r="B100" s="107"/>
      <c r="C100" s="108"/>
      <c r="D100" s="108"/>
      <c r="E100" s="109"/>
      <c r="F100" s="108"/>
      <c r="G100" s="108"/>
      <c r="H100" s="98"/>
      <c r="I100" s="98"/>
      <c r="J100" s="98"/>
      <c r="K100" s="98"/>
      <c r="L100" s="98"/>
      <c r="M100" s="98"/>
      <c r="N100" s="98"/>
      <c r="O100" s="98"/>
      <c r="P100" s="98"/>
      <c r="Q100" s="98"/>
      <c r="R100" s="98"/>
      <c r="S100" s="98"/>
      <c r="T100" s="98"/>
      <c r="U100" s="98"/>
      <c r="V100" s="98"/>
      <c r="W100" s="98"/>
      <c r="X100" s="98"/>
      <c r="Y100" s="98"/>
      <c r="Z100" s="98"/>
    </row>
    <row r="101" ht="9.75" customHeight="1">
      <c r="A101" s="106"/>
      <c r="B101" s="107"/>
      <c r="C101" s="108"/>
      <c r="D101" s="108"/>
      <c r="E101" s="109"/>
      <c r="F101" s="108"/>
      <c r="G101" s="108"/>
      <c r="H101" s="98"/>
      <c r="I101" s="98"/>
      <c r="J101" s="98"/>
      <c r="K101" s="98"/>
      <c r="L101" s="98"/>
      <c r="M101" s="98"/>
      <c r="N101" s="98"/>
      <c r="O101" s="98"/>
      <c r="P101" s="98"/>
      <c r="Q101" s="98"/>
      <c r="R101" s="98"/>
      <c r="S101" s="98"/>
      <c r="T101" s="98"/>
      <c r="U101" s="98"/>
      <c r="V101" s="98"/>
      <c r="W101" s="98"/>
      <c r="X101" s="98"/>
      <c r="Y101" s="98"/>
      <c r="Z101" s="98"/>
    </row>
    <row r="102" ht="9.75" customHeight="1">
      <c r="A102" s="106"/>
      <c r="B102" s="107"/>
      <c r="C102" s="108"/>
      <c r="D102" s="108"/>
      <c r="E102" s="109"/>
      <c r="F102" s="108"/>
      <c r="G102" s="108"/>
      <c r="H102" s="98"/>
      <c r="I102" s="98"/>
      <c r="J102" s="98"/>
      <c r="K102" s="98"/>
      <c r="L102" s="98"/>
      <c r="M102" s="98"/>
      <c r="N102" s="98"/>
      <c r="O102" s="98"/>
      <c r="P102" s="98"/>
      <c r="Q102" s="98"/>
      <c r="R102" s="98"/>
      <c r="S102" s="98"/>
      <c r="T102" s="98"/>
      <c r="U102" s="98"/>
      <c r="V102" s="98"/>
      <c r="W102" s="98"/>
      <c r="X102" s="98"/>
      <c r="Y102" s="98"/>
      <c r="Z102" s="98"/>
    </row>
    <row r="103" ht="9.75" customHeight="1">
      <c r="A103" s="106"/>
      <c r="B103" s="107"/>
      <c r="C103" s="108"/>
      <c r="D103" s="108"/>
      <c r="E103" s="109"/>
      <c r="F103" s="108"/>
      <c r="G103" s="108"/>
      <c r="H103" s="98"/>
      <c r="I103" s="98"/>
      <c r="J103" s="98"/>
      <c r="K103" s="98"/>
      <c r="L103" s="98"/>
      <c r="M103" s="98"/>
      <c r="N103" s="98"/>
      <c r="O103" s="98"/>
      <c r="P103" s="98"/>
      <c r="Q103" s="98"/>
      <c r="R103" s="98"/>
      <c r="S103" s="98"/>
      <c r="T103" s="98"/>
      <c r="U103" s="98"/>
      <c r="V103" s="98"/>
      <c r="W103" s="98"/>
      <c r="X103" s="98"/>
      <c r="Y103" s="98"/>
      <c r="Z103" s="98"/>
    </row>
    <row r="104" ht="9.75" customHeight="1">
      <c r="A104" s="106"/>
      <c r="B104" s="107"/>
      <c r="C104" s="108"/>
      <c r="D104" s="108"/>
      <c r="E104" s="109"/>
      <c r="F104" s="108"/>
      <c r="G104" s="108"/>
      <c r="H104" s="98"/>
      <c r="I104" s="98"/>
      <c r="J104" s="98"/>
      <c r="K104" s="98"/>
      <c r="L104" s="98"/>
      <c r="M104" s="98"/>
      <c r="N104" s="98"/>
      <c r="O104" s="98"/>
      <c r="P104" s="98"/>
      <c r="Q104" s="98"/>
      <c r="R104" s="98"/>
      <c r="S104" s="98"/>
      <c r="T104" s="98"/>
      <c r="U104" s="98"/>
      <c r="V104" s="98"/>
      <c r="W104" s="98"/>
      <c r="X104" s="98"/>
      <c r="Y104" s="98"/>
      <c r="Z104" s="98"/>
    </row>
    <row r="105" ht="9.75" customHeight="1">
      <c r="A105" s="106"/>
      <c r="B105" s="107"/>
      <c r="C105" s="108"/>
      <c r="D105" s="108"/>
      <c r="E105" s="109"/>
      <c r="F105" s="108"/>
      <c r="G105" s="108"/>
      <c r="H105" s="98"/>
      <c r="I105" s="98"/>
      <c r="J105" s="98"/>
      <c r="K105" s="98"/>
      <c r="L105" s="98"/>
      <c r="M105" s="98"/>
      <c r="N105" s="98"/>
      <c r="O105" s="98"/>
      <c r="P105" s="98"/>
      <c r="Q105" s="98"/>
      <c r="R105" s="98"/>
      <c r="S105" s="98"/>
      <c r="T105" s="98"/>
      <c r="U105" s="98"/>
      <c r="V105" s="98"/>
      <c r="W105" s="98"/>
      <c r="X105" s="98"/>
      <c r="Y105" s="98"/>
      <c r="Z105" s="98"/>
    </row>
    <row r="106" ht="9.75" customHeight="1">
      <c r="A106" s="106"/>
      <c r="B106" s="107"/>
      <c r="C106" s="108"/>
      <c r="D106" s="108"/>
      <c r="E106" s="109"/>
      <c r="F106" s="108"/>
      <c r="G106" s="108"/>
      <c r="H106" s="98"/>
      <c r="I106" s="98"/>
      <c r="J106" s="98"/>
      <c r="K106" s="98"/>
      <c r="L106" s="98"/>
      <c r="M106" s="98"/>
      <c r="N106" s="98"/>
      <c r="O106" s="98"/>
      <c r="P106" s="98"/>
      <c r="Q106" s="98"/>
      <c r="R106" s="98"/>
      <c r="S106" s="98"/>
      <c r="T106" s="98"/>
      <c r="U106" s="98"/>
      <c r="V106" s="98"/>
      <c r="W106" s="98"/>
      <c r="X106" s="98"/>
      <c r="Y106" s="98"/>
      <c r="Z106" s="98"/>
    </row>
    <row r="107" ht="9.75" customHeight="1">
      <c r="A107" s="106"/>
      <c r="B107" s="107"/>
      <c r="C107" s="108"/>
      <c r="D107" s="108"/>
      <c r="E107" s="109"/>
      <c r="F107" s="108"/>
      <c r="G107" s="108"/>
      <c r="H107" s="98"/>
      <c r="I107" s="98"/>
      <c r="J107" s="98"/>
      <c r="K107" s="98"/>
      <c r="L107" s="98"/>
      <c r="M107" s="98"/>
      <c r="N107" s="98"/>
      <c r="O107" s="98"/>
      <c r="P107" s="98"/>
      <c r="Q107" s="98"/>
      <c r="R107" s="98"/>
      <c r="S107" s="98"/>
      <c r="T107" s="98"/>
      <c r="U107" s="98"/>
      <c r="V107" s="98"/>
      <c r="W107" s="98"/>
      <c r="X107" s="98"/>
      <c r="Y107" s="98"/>
      <c r="Z107" s="98"/>
    </row>
    <row r="108" ht="9.75" customHeight="1">
      <c r="A108" s="106"/>
      <c r="B108" s="107"/>
      <c r="C108" s="108"/>
      <c r="D108" s="108"/>
      <c r="E108" s="109"/>
      <c r="F108" s="108"/>
      <c r="G108" s="108"/>
      <c r="H108" s="98"/>
      <c r="I108" s="98"/>
      <c r="J108" s="98"/>
      <c r="K108" s="98"/>
      <c r="L108" s="98"/>
      <c r="M108" s="98"/>
      <c r="N108" s="98"/>
      <c r="O108" s="98"/>
      <c r="P108" s="98"/>
      <c r="Q108" s="98"/>
      <c r="R108" s="98"/>
      <c r="S108" s="98"/>
      <c r="T108" s="98"/>
      <c r="U108" s="98"/>
      <c r="V108" s="98"/>
      <c r="W108" s="98"/>
      <c r="X108" s="98"/>
      <c r="Y108" s="98"/>
      <c r="Z108" s="98"/>
    </row>
    <row r="109" ht="9.75" customHeight="1">
      <c r="A109" s="106"/>
      <c r="B109" s="107"/>
      <c r="C109" s="108"/>
      <c r="D109" s="108"/>
      <c r="E109" s="109"/>
      <c r="F109" s="108"/>
      <c r="G109" s="108"/>
      <c r="H109" s="98"/>
      <c r="I109" s="98"/>
      <c r="J109" s="98"/>
      <c r="K109" s="98"/>
      <c r="L109" s="98"/>
      <c r="M109" s="98"/>
      <c r="N109" s="98"/>
      <c r="O109" s="98"/>
      <c r="P109" s="98"/>
      <c r="Q109" s="98"/>
      <c r="R109" s="98"/>
      <c r="S109" s="98"/>
      <c r="T109" s="98"/>
      <c r="U109" s="98"/>
      <c r="V109" s="98"/>
      <c r="W109" s="98"/>
      <c r="X109" s="98"/>
      <c r="Y109" s="98"/>
      <c r="Z109" s="98"/>
    </row>
    <row r="110" ht="9.75" customHeight="1">
      <c r="A110" s="106"/>
      <c r="B110" s="107"/>
      <c r="C110" s="108"/>
      <c r="D110" s="108"/>
      <c r="E110" s="109"/>
      <c r="F110" s="108"/>
      <c r="G110" s="108"/>
      <c r="H110" s="98"/>
      <c r="I110" s="98"/>
      <c r="J110" s="98"/>
      <c r="K110" s="98"/>
      <c r="L110" s="98"/>
      <c r="M110" s="98"/>
      <c r="N110" s="98"/>
      <c r="O110" s="98"/>
      <c r="P110" s="98"/>
      <c r="Q110" s="98"/>
      <c r="R110" s="98"/>
      <c r="S110" s="98"/>
      <c r="T110" s="98"/>
      <c r="U110" s="98"/>
      <c r="V110" s="98"/>
      <c r="W110" s="98"/>
      <c r="X110" s="98"/>
      <c r="Y110" s="98"/>
      <c r="Z110" s="98"/>
    </row>
    <row r="111" ht="9.75" customHeight="1">
      <c r="A111" s="106"/>
      <c r="B111" s="107"/>
      <c r="C111" s="108"/>
      <c r="D111" s="108"/>
      <c r="E111" s="109"/>
      <c r="F111" s="108"/>
      <c r="G111" s="108"/>
      <c r="H111" s="98"/>
      <c r="I111" s="98"/>
      <c r="J111" s="98"/>
      <c r="K111" s="98"/>
      <c r="L111" s="98"/>
      <c r="M111" s="98"/>
      <c r="N111" s="98"/>
      <c r="O111" s="98"/>
      <c r="P111" s="98"/>
      <c r="Q111" s="98"/>
      <c r="R111" s="98"/>
      <c r="S111" s="98"/>
      <c r="T111" s="98"/>
      <c r="U111" s="98"/>
      <c r="V111" s="98"/>
      <c r="W111" s="98"/>
      <c r="X111" s="98"/>
      <c r="Y111" s="98"/>
      <c r="Z111" s="98"/>
    </row>
    <row r="112" ht="9.75" customHeight="1">
      <c r="A112" s="106"/>
      <c r="B112" s="107"/>
      <c r="C112" s="108"/>
      <c r="D112" s="108"/>
      <c r="E112" s="109"/>
      <c r="F112" s="108"/>
      <c r="G112" s="108"/>
      <c r="H112" s="98"/>
      <c r="I112" s="98"/>
      <c r="J112" s="98"/>
      <c r="K112" s="98"/>
      <c r="L112" s="98"/>
      <c r="M112" s="98"/>
      <c r="N112" s="98"/>
      <c r="O112" s="98"/>
      <c r="P112" s="98"/>
      <c r="Q112" s="98"/>
      <c r="R112" s="98"/>
      <c r="S112" s="98"/>
      <c r="T112" s="98"/>
      <c r="U112" s="98"/>
      <c r="V112" s="98"/>
      <c r="W112" s="98"/>
      <c r="X112" s="98"/>
      <c r="Y112" s="98"/>
      <c r="Z112" s="98"/>
    </row>
    <row r="113" ht="9.75" customHeight="1">
      <c r="A113" s="106"/>
      <c r="B113" s="107"/>
      <c r="C113" s="108"/>
      <c r="D113" s="108"/>
      <c r="E113" s="109"/>
      <c r="F113" s="108"/>
      <c r="G113" s="108"/>
      <c r="H113" s="98"/>
      <c r="I113" s="98"/>
      <c r="J113" s="98"/>
      <c r="K113" s="98"/>
      <c r="L113" s="98"/>
      <c r="M113" s="98"/>
      <c r="N113" s="98"/>
      <c r="O113" s="98"/>
      <c r="P113" s="98"/>
      <c r="Q113" s="98"/>
      <c r="R113" s="98"/>
      <c r="S113" s="98"/>
      <c r="T113" s="98"/>
      <c r="U113" s="98"/>
      <c r="V113" s="98"/>
      <c r="W113" s="98"/>
      <c r="X113" s="98"/>
      <c r="Y113" s="98"/>
      <c r="Z113" s="98"/>
    </row>
    <row r="114" ht="9.75" customHeight="1">
      <c r="A114" s="106"/>
      <c r="B114" s="107"/>
      <c r="C114" s="108"/>
      <c r="D114" s="108"/>
      <c r="E114" s="109"/>
      <c r="F114" s="108"/>
      <c r="G114" s="108"/>
      <c r="H114" s="98"/>
      <c r="I114" s="98"/>
      <c r="J114" s="98"/>
      <c r="K114" s="98"/>
      <c r="L114" s="98"/>
      <c r="M114" s="98"/>
      <c r="N114" s="98"/>
      <c r="O114" s="98"/>
      <c r="P114" s="98"/>
      <c r="Q114" s="98"/>
      <c r="R114" s="98"/>
      <c r="S114" s="98"/>
      <c r="T114" s="98"/>
      <c r="U114" s="98"/>
      <c r="V114" s="98"/>
      <c r="W114" s="98"/>
      <c r="X114" s="98"/>
      <c r="Y114" s="98"/>
      <c r="Z114" s="98"/>
    </row>
    <row r="115" ht="9.75" customHeight="1">
      <c r="A115" s="106"/>
      <c r="B115" s="107"/>
      <c r="C115" s="108"/>
      <c r="D115" s="108"/>
      <c r="E115" s="109"/>
      <c r="F115" s="108"/>
      <c r="G115" s="108"/>
      <c r="H115" s="98"/>
      <c r="I115" s="98"/>
      <c r="J115" s="98"/>
      <c r="K115" s="98"/>
      <c r="L115" s="98"/>
      <c r="M115" s="98"/>
      <c r="N115" s="98"/>
      <c r="O115" s="98"/>
      <c r="P115" s="98"/>
      <c r="Q115" s="98"/>
      <c r="R115" s="98"/>
      <c r="S115" s="98"/>
      <c r="T115" s="98"/>
      <c r="U115" s="98"/>
      <c r="V115" s="98"/>
      <c r="W115" s="98"/>
      <c r="X115" s="98"/>
      <c r="Y115" s="98"/>
      <c r="Z115" s="98"/>
    </row>
    <row r="116" ht="9.75" customHeight="1">
      <c r="A116" s="106"/>
      <c r="B116" s="107"/>
      <c r="C116" s="108"/>
      <c r="D116" s="108"/>
      <c r="E116" s="109"/>
      <c r="F116" s="108"/>
      <c r="G116" s="108"/>
      <c r="H116" s="98"/>
      <c r="I116" s="98"/>
      <c r="J116" s="98"/>
      <c r="K116" s="98"/>
      <c r="L116" s="98"/>
      <c r="M116" s="98"/>
      <c r="N116" s="98"/>
      <c r="O116" s="98"/>
      <c r="P116" s="98"/>
      <c r="Q116" s="98"/>
      <c r="R116" s="98"/>
      <c r="S116" s="98"/>
      <c r="T116" s="98"/>
      <c r="U116" s="98"/>
      <c r="V116" s="98"/>
      <c r="W116" s="98"/>
      <c r="X116" s="98"/>
      <c r="Y116" s="98"/>
      <c r="Z116" s="98"/>
    </row>
    <row r="117" ht="9.75" customHeight="1">
      <c r="A117" s="106"/>
      <c r="B117" s="107"/>
      <c r="C117" s="108"/>
      <c r="D117" s="108"/>
      <c r="E117" s="109"/>
      <c r="F117" s="108"/>
      <c r="G117" s="108"/>
      <c r="H117" s="98"/>
      <c r="I117" s="98"/>
      <c r="J117" s="98"/>
      <c r="K117" s="98"/>
      <c r="L117" s="98"/>
      <c r="M117" s="98"/>
      <c r="N117" s="98"/>
      <c r="O117" s="98"/>
      <c r="P117" s="98"/>
      <c r="Q117" s="98"/>
      <c r="R117" s="98"/>
      <c r="S117" s="98"/>
      <c r="T117" s="98"/>
      <c r="U117" s="98"/>
      <c r="V117" s="98"/>
      <c r="W117" s="98"/>
      <c r="X117" s="98"/>
      <c r="Y117" s="98"/>
      <c r="Z117" s="98"/>
    </row>
    <row r="118" ht="9.75" customHeight="1">
      <c r="A118" s="106"/>
      <c r="B118" s="107"/>
      <c r="C118" s="108"/>
      <c r="D118" s="108"/>
      <c r="E118" s="109"/>
      <c r="F118" s="108"/>
      <c r="G118" s="108"/>
      <c r="H118" s="98"/>
      <c r="I118" s="98"/>
      <c r="J118" s="98"/>
      <c r="K118" s="98"/>
      <c r="L118" s="98"/>
      <c r="M118" s="98"/>
      <c r="N118" s="98"/>
      <c r="O118" s="98"/>
      <c r="P118" s="98"/>
      <c r="Q118" s="98"/>
      <c r="R118" s="98"/>
      <c r="S118" s="98"/>
      <c r="T118" s="98"/>
      <c r="U118" s="98"/>
      <c r="V118" s="98"/>
      <c r="W118" s="98"/>
      <c r="X118" s="98"/>
      <c r="Y118" s="98"/>
      <c r="Z118" s="98"/>
    </row>
    <row r="119" ht="9.75" customHeight="1">
      <c r="A119" s="106"/>
      <c r="B119" s="107"/>
      <c r="C119" s="108"/>
      <c r="D119" s="108"/>
      <c r="E119" s="109"/>
      <c r="F119" s="108"/>
      <c r="G119" s="108"/>
      <c r="H119" s="98"/>
      <c r="I119" s="98"/>
      <c r="J119" s="98"/>
      <c r="K119" s="98"/>
      <c r="L119" s="98"/>
      <c r="M119" s="98"/>
      <c r="N119" s="98"/>
      <c r="O119" s="98"/>
      <c r="P119" s="98"/>
      <c r="Q119" s="98"/>
      <c r="R119" s="98"/>
      <c r="S119" s="98"/>
      <c r="T119" s="98"/>
      <c r="U119" s="98"/>
      <c r="V119" s="98"/>
      <c r="W119" s="98"/>
      <c r="X119" s="98"/>
      <c r="Y119" s="98"/>
      <c r="Z119" s="98"/>
    </row>
    <row r="120" ht="9.75" customHeight="1">
      <c r="A120" s="106"/>
      <c r="B120" s="107"/>
      <c r="C120" s="108"/>
      <c r="D120" s="108"/>
      <c r="E120" s="109"/>
      <c r="F120" s="108"/>
      <c r="G120" s="108"/>
      <c r="H120" s="98"/>
      <c r="I120" s="98"/>
      <c r="J120" s="98"/>
      <c r="K120" s="98"/>
      <c r="L120" s="98"/>
      <c r="M120" s="98"/>
      <c r="N120" s="98"/>
      <c r="O120" s="98"/>
      <c r="P120" s="98"/>
      <c r="Q120" s="98"/>
      <c r="R120" s="98"/>
      <c r="S120" s="98"/>
      <c r="T120" s="98"/>
      <c r="U120" s="98"/>
      <c r="V120" s="98"/>
      <c r="W120" s="98"/>
      <c r="X120" s="98"/>
      <c r="Y120" s="98"/>
      <c r="Z120" s="98"/>
    </row>
    <row r="121" ht="9.75" customHeight="1">
      <c r="A121" s="106"/>
      <c r="B121" s="107"/>
      <c r="C121" s="108"/>
      <c r="D121" s="108"/>
      <c r="E121" s="109"/>
      <c r="F121" s="108"/>
      <c r="G121" s="108"/>
      <c r="H121" s="98"/>
      <c r="I121" s="98"/>
      <c r="J121" s="98"/>
      <c r="K121" s="98"/>
      <c r="L121" s="98"/>
      <c r="M121" s="98"/>
      <c r="N121" s="98"/>
      <c r="O121" s="98"/>
      <c r="P121" s="98"/>
      <c r="Q121" s="98"/>
      <c r="R121" s="98"/>
      <c r="S121" s="98"/>
      <c r="T121" s="98"/>
      <c r="U121" s="98"/>
      <c r="V121" s="98"/>
      <c r="W121" s="98"/>
      <c r="X121" s="98"/>
      <c r="Y121" s="98"/>
      <c r="Z121" s="98"/>
    </row>
    <row r="122" ht="9.75" customHeight="1">
      <c r="A122" s="106"/>
      <c r="B122" s="107"/>
      <c r="C122" s="108"/>
      <c r="D122" s="108"/>
      <c r="E122" s="109"/>
      <c r="F122" s="108"/>
      <c r="G122" s="108"/>
      <c r="H122" s="98"/>
      <c r="I122" s="98"/>
      <c r="J122" s="98"/>
      <c r="K122" s="98"/>
      <c r="L122" s="98"/>
      <c r="M122" s="98"/>
      <c r="N122" s="98"/>
      <c r="O122" s="98"/>
      <c r="P122" s="98"/>
      <c r="Q122" s="98"/>
      <c r="R122" s="98"/>
      <c r="S122" s="98"/>
      <c r="T122" s="98"/>
      <c r="U122" s="98"/>
      <c r="V122" s="98"/>
      <c r="W122" s="98"/>
      <c r="X122" s="98"/>
      <c r="Y122" s="98"/>
      <c r="Z122" s="98"/>
    </row>
    <row r="123" ht="9.75" customHeight="1">
      <c r="A123" s="106"/>
      <c r="B123" s="107"/>
      <c r="C123" s="108"/>
      <c r="D123" s="108"/>
      <c r="E123" s="109"/>
      <c r="F123" s="108"/>
      <c r="G123" s="108"/>
      <c r="H123" s="98"/>
      <c r="I123" s="98"/>
      <c r="J123" s="98"/>
      <c r="K123" s="98"/>
      <c r="L123" s="98"/>
      <c r="M123" s="98"/>
      <c r="N123" s="98"/>
      <c r="O123" s="98"/>
      <c r="P123" s="98"/>
      <c r="Q123" s="98"/>
      <c r="R123" s="98"/>
      <c r="S123" s="98"/>
      <c r="T123" s="98"/>
      <c r="U123" s="98"/>
      <c r="V123" s="98"/>
      <c r="W123" s="98"/>
      <c r="X123" s="98"/>
      <c r="Y123" s="98"/>
      <c r="Z123" s="98"/>
    </row>
    <row r="124" ht="9.75" customHeight="1">
      <c r="A124" s="106"/>
      <c r="B124" s="107"/>
      <c r="C124" s="108"/>
      <c r="D124" s="108"/>
      <c r="E124" s="109"/>
      <c r="F124" s="108"/>
      <c r="G124" s="108"/>
      <c r="H124" s="98"/>
      <c r="I124" s="98"/>
      <c r="J124" s="98"/>
      <c r="K124" s="98"/>
      <c r="L124" s="98"/>
      <c r="M124" s="98"/>
      <c r="N124" s="98"/>
      <c r="O124" s="98"/>
      <c r="P124" s="98"/>
      <c r="Q124" s="98"/>
      <c r="R124" s="98"/>
      <c r="S124" s="98"/>
      <c r="T124" s="98"/>
      <c r="U124" s="98"/>
      <c r="V124" s="98"/>
      <c r="W124" s="98"/>
      <c r="X124" s="98"/>
      <c r="Y124" s="98"/>
      <c r="Z124" s="98"/>
    </row>
    <row r="125" ht="9.75" customHeight="1">
      <c r="A125" s="106"/>
      <c r="B125" s="107"/>
      <c r="C125" s="108"/>
      <c r="D125" s="108"/>
      <c r="E125" s="109"/>
      <c r="F125" s="108"/>
      <c r="G125" s="108"/>
      <c r="H125" s="98"/>
      <c r="I125" s="98"/>
      <c r="J125" s="98"/>
      <c r="K125" s="98"/>
      <c r="L125" s="98"/>
      <c r="M125" s="98"/>
      <c r="N125" s="98"/>
      <c r="O125" s="98"/>
      <c r="P125" s="98"/>
      <c r="Q125" s="98"/>
      <c r="R125" s="98"/>
      <c r="S125" s="98"/>
      <c r="T125" s="98"/>
      <c r="U125" s="98"/>
      <c r="V125" s="98"/>
      <c r="W125" s="98"/>
      <c r="X125" s="98"/>
      <c r="Y125" s="98"/>
      <c r="Z125" s="98"/>
    </row>
    <row r="126" ht="9.75" customHeight="1">
      <c r="A126" s="106"/>
      <c r="B126" s="107"/>
      <c r="C126" s="108"/>
      <c r="D126" s="108"/>
      <c r="E126" s="109"/>
      <c r="F126" s="108"/>
      <c r="G126" s="108"/>
      <c r="H126" s="98"/>
      <c r="I126" s="98"/>
      <c r="J126" s="98"/>
      <c r="K126" s="98"/>
      <c r="L126" s="98"/>
      <c r="M126" s="98"/>
      <c r="N126" s="98"/>
      <c r="O126" s="98"/>
      <c r="P126" s="98"/>
      <c r="Q126" s="98"/>
      <c r="R126" s="98"/>
      <c r="S126" s="98"/>
      <c r="T126" s="98"/>
      <c r="U126" s="98"/>
      <c r="V126" s="98"/>
      <c r="W126" s="98"/>
      <c r="X126" s="98"/>
      <c r="Y126" s="98"/>
      <c r="Z126" s="98"/>
    </row>
    <row r="127" ht="9.75" customHeight="1">
      <c r="A127" s="106"/>
      <c r="B127" s="107"/>
      <c r="C127" s="108"/>
      <c r="D127" s="108"/>
      <c r="E127" s="109"/>
      <c r="F127" s="108"/>
      <c r="G127" s="108"/>
      <c r="H127" s="98"/>
      <c r="I127" s="98"/>
      <c r="J127" s="98"/>
      <c r="K127" s="98"/>
      <c r="L127" s="98"/>
      <c r="M127" s="98"/>
      <c r="N127" s="98"/>
      <c r="O127" s="98"/>
      <c r="P127" s="98"/>
      <c r="Q127" s="98"/>
      <c r="R127" s="98"/>
      <c r="S127" s="98"/>
      <c r="T127" s="98"/>
      <c r="U127" s="98"/>
      <c r="V127" s="98"/>
      <c r="W127" s="98"/>
      <c r="X127" s="98"/>
      <c r="Y127" s="98"/>
      <c r="Z127" s="98"/>
    </row>
    <row r="128" ht="9.75" customHeight="1">
      <c r="A128" s="106"/>
      <c r="B128" s="107"/>
      <c r="C128" s="108"/>
      <c r="D128" s="108"/>
      <c r="E128" s="109"/>
      <c r="F128" s="108"/>
      <c r="G128" s="108"/>
      <c r="H128" s="98"/>
      <c r="I128" s="98"/>
      <c r="J128" s="98"/>
      <c r="K128" s="98"/>
      <c r="L128" s="98"/>
      <c r="M128" s="98"/>
      <c r="N128" s="98"/>
      <c r="O128" s="98"/>
      <c r="P128" s="98"/>
      <c r="Q128" s="98"/>
      <c r="R128" s="98"/>
      <c r="S128" s="98"/>
      <c r="T128" s="98"/>
      <c r="U128" s="98"/>
      <c r="V128" s="98"/>
      <c r="W128" s="98"/>
      <c r="X128" s="98"/>
      <c r="Y128" s="98"/>
      <c r="Z128" s="98"/>
    </row>
    <row r="129" ht="9.75" customHeight="1">
      <c r="A129" s="106"/>
      <c r="B129" s="107"/>
      <c r="C129" s="108"/>
      <c r="D129" s="108"/>
      <c r="E129" s="109"/>
      <c r="F129" s="108"/>
      <c r="G129" s="108"/>
      <c r="H129" s="98"/>
      <c r="I129" s="98"/>
      <c r="J129" s="98"/>
      <c r="K129" s="98"/>
      <c r="L129" s="98"/>
      <c r="M129" s="98"/>
      <c r="N129" s="98"/>
      <c r="O129" s="98"/>
      <c r="P129" s="98"/>
      <c r="Q129" s="98"/>
      <c r="R129" s="98"/>
      <c r="S129" s="98"/>
      <c r="T129" s="98"/>
      <c r="U129" s="98"/>
      <c r="V129" s="98"/>
      <c r="W129" s="98"/>
      <c r="X129" s="98"/>
      <c r="Y129" s="98"/>
      <c r="Z129" s="98"/>
    </row>
    <row r="130" ht="9.75" customHeight="1">
      <c r="A130" s="106"/>
      <c r="B130" s="107"/>
      <c r="C130" s="108"/>
      <c r="D130" s="108"/>
      <c r="E130" s="109"/>
      <c r="F130" s="108"/>
      <c r="G130" s="108"/>
      <c r="H130" s="98"/>
      <c r="I130" s="98"/>
      <c r="J130" s="98"/>
      <c r="K130" s="98"/>
      <c r="L130" s="98"/>
      <c r="M130" s="98"/>
      <c r="N130" s="98"/>
      <c r="O130" s="98"/>
      <c r="P130" s="98"/>
      <c r="Q130" s="98"/>
      <c r="R130" s="98"/>
      <c r="S130" s="98"/>
      <c r="T130" s="98"/>
      <c r="U130" s="98"/>
      <c r="V130" s="98"/>
      <c r="W130" s="98"/>
      <c r="X130" s="98"/>
      <c r="Y130" s="98"/>
      <c r="Z130" s="98"/>
    </row>
    <row r="131" ht="9.75" customHeight="1">
      <c r="A131" s="106"/>
      <c r="B131" s="107"/>
      <c r="C131" s="108"/>
      <c r="D131" s="108"/>
      <c r="E131" s="109"/>
      <c r="F131" s="108"/>
      <c r="G131" s="108"/>
      <c r="H131" s="98"/>
      <c r="I131" s="98"/>
      <c r="J131" s="98"/>
      <c r="K131" s="98"/>
      <c r="L131" s="98"/>
      <c r="M131" s="98"/>
      <c r="N131" s="98"/>
      <c r="O131" s="98"/>
      <c r="P131" s="98"/>
      <c r="Q131" s="98"/>
      <c r="R131" s="98"/>
      <c r="S131" s="98"/>
      <c r="T131" s="98"/>
      <c r="U131" s="98"/>
      <c r="V131" s="98"/>
      <c r="W131" s="98"/>
      <c r="X131" s="98"/>
      <c r="Y131" s="98"/>
      <c r="Z131" s="98"/>
    </row>
    <row r="132" ht="9.75" customHeight="1">
      <c r="A132" s="106"/>
      <c r="B132" s="107"/>
      <c r="C132" s="108"/>
      <c r="D132" s="108"/>
      <c r="E132" s="109"/>
      <c r="F132" s="108"/>
      <c r="G132" s="108"/>
      <c r="H132" s="98"/>
      <c r="I132" s="98"/>
      <c r="J132" s="98"/>
      <c r="K132" s="98"/>
      <c r="L132" s="98"/>
      <c r="M132" s="98"/>
      <c r="N132" s="98"/>
      <c r="O132" s="98"/>
      <c r="P132" s="98"/>
      <c r="Q132" s="98"/>
      <c r="R132" s="98"/>
      <c r="S132" s="98"/>
      <c r="T132" s="98"/>
      <c r="U132" s="98"/>
      <c r="V132" s="98"/>
      <c r="W132" s="98"/>
      <c r="X132" s="98"/>
      <c r="Y132" s="98"/>
      <c r="Z132" s="98"/>
    </row>
    <row r="133" ht="9.75" customHeight="1">
      <c r="A133" s="106"/>
      <c r="B133" s="107"/>
      <c r="C133" s="108"/>
      <c r="D133" s="108"/>
      <c r="E133" s="109"/>
      <c r="F133" s="108"/>
      <c r="G133" s="108"/>
      <c r="H133" s="98"/>
      <c r="I133" s="98"/>
      <c r="J133" s="98"/>
      <c r="K133" s="98"/>
      <c r="L133" s="98"/>
      <c r="M133" s="98"/>
      <c r="N133" s="98"/>
      <c r="O133" s="98"/>
      <c r="P133" s="98"/>
      <c r="Q133" s="98"/>
      <c r="R133" s="98"/>
      <c r="S133" s="98"/>
      <c r="T133" s="98"/>
      <c r="U133" s="98"/>
      <c r="V133" s="98"/>
      <c r="W133" s="98"/>
      <c r="X133" s="98"/>
      <c r="Y133" s="98"/>
      <c r="Z133" s="98"/>
    </row>
    <row r="134" ht="9.75" customHeight="1">
      <c r="A134" s="106"/>
      <c r="B134" s="107"/>
      <c r="C134" s="108"/>
      <c r="D134" s="108"/>
      <c r="E134" s="109"/>
      <c r="F134" s="108"/>
      <c r="G134" s="108"/>
      <c r="H134" s="98"/>
      <c r="I134" s="98"/>
      <c r="J134" s="98"/>
      <c r="K134" s="98"/>
      <c r="L134" s="98"/>
      <c r="M134" s="98"/>
      <c r="N134" s="98"/>
      <c r="O134" s="98"/>
      <c r="P134" s="98"/>
      <c r="Q134" s="98"/>
      <c r="R134" s="98"/>
      <c r="S134" s="98"/>
      <c r="T134" s="98"/>
      <c r="U134" s="98"/>
      <c r="V134" s="98"/>
      <c r="W134" s="98"/>
      <c r="X134" s="98"/>
      <c r="Y134" s="98"/>
      <c r="Z134" s="98"/>
    </row>
    <row r="135" ht="9.75" customHeight="1">
      <c r="A135" s="106"/>
      <c r="B135" s="107"/>
      <c r="C135" s="108"/>
      <c r="D135" s="108"/>
      <c r="E135" s="109"/>
      <c r="F135" s="108"/>
      <c r="G135" s="108"/>
      <c r="H135" s="98"/>
      <c r="I135" s="98"/>
      <c r="J135" s="98"/>
      <c r="K135" s="98"/>
      <c r="L135" s="98"/>
      <c r="M135" s="98"/>
      <c r="N135" s="98"/>
      <c r="O135" s="98"/>
      <c r="P135" s="98"/>
      <c r="Q135" s="98"/>
      <c r="R135" s="98"/>
      <c r="S135" s="98"/>
      <c r="T135" s="98"/>
      <c r="U135" s="98"/>
      <c r="V135" s="98"/>
      <c r="W135" s="98"/>
      <c r="X135" s="98"/>
      <c r="Y135" s="98"/>
      <c r="Z135" s="98"/>
    </row>
    <row r="136" ht="9.75" customHeight="1">
      <c r="A136" s="106"/>
      <c r="B136" s="107"/>
      <c r="C136" s="108"/>
      <c r="D136" s="108"/>
      <c r="E136" s="109"/>
      <c r="F136" s="108"/>
      <c r="G136" s="108"/>
      <c r="H136" s="98"/>
      <c r="I136" s="98"/>
      <c r="J136" s="98"/>
      <c r="K136" s="98"/>
      <c r="L136" s="98"/>
      <c r="M136" s="98"/>
      <c r="N136" s="98"/>
      <c r="O136" s="98"/>
      <c r="P136" s="98"/>
      <c r="Q136" s="98"/>
      <c r="R136" s="98"/>
      <c r="S136" s="98"/>
      <c r="T136" s="98"/>
      <c r="U136" s="98"/>
      <c r="V136" s="98"/>
      <c r="W136" s="98"/>
      <c r="X136" s="98"/>
      <c r="Y136" s="98"/>
      <c r="Z136" s="98"/>
    </row>
    <row r="137" ht="9.75" customHeight="1">
      <c r="A137" s="106"/>
      <c r="B137" s="107"/>
      <c r="C137" s="108"/>
      <c r="D137" s="108"/>
      <c r="E137" s="109"/>
      <c r="F137" s="108"/>
      <c r="G137" s="108"/>
      <c r="H137" s="98"/>
      <c r="I137" s="98"/>
      <c r="J137" s="98"/>
      <c r="K137" s="98"/>
      <c r="L137" s="98"/>
      <c r="M137" s="98"/>
      <c r="N137" s="98"/>
      <c r="O137" s="98"/>
      <c r="P137" s="98"/>
      <c r="Q137" s="98"/>
      <c r="R137" s="98"/>
      <c r="S137" s="98"/>
      <c r="T137" s="98"/>
      <c r="U137" s="98"/>
      <c r="V137" s="98"/>
      <c r="W137" s="98"/>
      <c r="X137" s="98"/>
      <c r="Y137" s="98"/>
      <c r="Z137" s="98"/>
    </row>
    <row r="138" ht="9.75" customHeight="1">
      <c r="A138" s="106"/>
      <c r="B138" s="107"/>
      <c r="C138" s="108"/>
      <c r="D138" s="108"/>
      <c r="E138" s="109"/>
      <c r="F138" s="108"/>
      <c r="G138" s="108"/>
      <c r="H138" s="98"/>
      <c r="I138" s="98"/>
      <c r="J138" s="98"/>
      <c r="K138" s="98"/>
      <c r="L138" s="98"/>
      <c r="M138" s="98"/>
      <c r="N138" s="98"/>
      <c r="O138" s="98"/>
      <c r="P138" s="98"/>
      <c r="Q138" s="98"/>
      <c r="R138" s="98"/>
      <c r="S138" s="98"/>
      <c r="T138" s="98"/>
      <c r="U138" s="98"/>
      <c r="V138" s="98"/>
      <c r="W138" s="98"/>
      <c r="X138" s="98"/>
      <c r="Y138" s="98"/>
      <c r="Z138" s="98"/>
    </row>
    <row r="139" ht="9.75" customHeight="1">
      <c r="A139" s="106"/>
      <c r="B139" s="107"/>
      <c r="C139" s="108"/>
      <c r="D139" s="108"/>
      <c r="E139" s="109"/>
      <c r="F139" s="108"/>
      <c r="G139" s="108"/>
      <c r="H139" s="98"/>
      <c r="I139" s="98"/>
      <c r="J139" s="98"/>
      <c r="K139" s="98"/>
      <c r="L139" s="98"/>
      <c r="M139" s="98"/>
      <c r="N139" s="98"/>
      <c r="O139" s="98"/>
      <c r="P139" s="98"/>
      <c r="Q139" s="98"/>
      <c r="R139" s="98"/>
      <c r="S139" s="98"/>
      <c r="T139" s="98"/>
      <c r="U139" s="98"/>
      <c r="V139" s="98"/>
      <c r="W139" s="98"/>
      <c r="X139" s="98"/>
      <c r="Y139" s="98"/>
      <c r="Z139" s="98"/>
    </row>
    <row r="140" ht="9.75" customHeight="1">
      <c r="A140" s="106"/>
      <c r="B140" s="107"/>
      <c r="C140" s="108"/>
      <c r="D140" s="108"/>
      <c r="E140" s="109"/>
      <c r="F140" s="108"/>
      <c r="G140" s="108"/>
      <c r="H140" s="98"/>
      <c r="I140" s="98"/>
      <c r="J140" s="98"/>
      <c r="K140" s="98"/>
      <c r="L140" s="98"/>
      <c r="M140" s="98"/>
      <c r="N140" s="98"/>
      <c r="O140" s="98"/>
      <c r="P140" s="98"/>
      <c r="Q140" s="98"/>
      <c r="R140" s="98"/>
      <c r="S140" s="98"/>
      <c r="T140" s="98"/>
      <c r="U140" s="98"/>
      <c r="V140" s="98"/>
      <c r="W140" s="98"/>
      <c r="X140" s="98"/>
      <c r="Y140" s="98"/>
      <c r="Z140" s="98"/>
    </row>
    <row r="141" ht="9.75" customHeight="1">
      <c r="A141" s="106"/>
      <c r="B141" s="107"/>
      <c r="C141" s="108"/>
      <c r="D141" s="108"/>
      <c r="E141" s="109"/>
      <c r="F141" s="108"/>
      <c r="G141" s="108"/>
      <c r="H141" s="98"/>
      <c r="I141" s="98"/>
      <c r="J141" s="98"/>
      <c r="K141" s="98"/>
      <c r="L141" s="98"/>
      <c r="M141" s="98"/>
      <c r="N141" s="98"/>
      <c r="O141" s="98"/>
      <c r="P141" s="98"/>
      <c r="Q141" s="98"/>
      <c r="R141" s="98"/>
      <c r="S141" s="98"/>
      <c r="T141" s="98"/>
      <c r="U141" s="98"/>
      <c r="V141" s="98"/>
      <c r="W141" s="98"/>
      <c r="X141" s="98"/>
      <c r="Y141" s="98"/>
      <c r="Z141" s="98"/>
    </row>
    <row r="142" ht="9.75" customHeight="1">
      <c r="A142" s="106"/>
      <c r="B142" s="107"/>
      <c r="C142" s="108"/>
      <c r="D142" s="108"/>
      <c r="E142" s="109"/>
      <c r="F142" s="108"/>
      <c r="G142" s="108"/>
      <c r="H142" s="98"/>
      <c r="I142" s="98"/>
      <c r="J142" s="98"/>
      <c r="K142" s="98"/>
      <c r="L142" s="98"/>
      <c r="M142" s="98"/>
      <c r="N142" s="98"/>
      <c r="O142" s="98"/>
      <c r="P142" s="98"/>
      <c r="Q142" s="98"/>
      <c r="R142" s="98"/>
      <c r="S142" s="98"/>
      <c r="T142" s="98"/>
      <c r="U142" s="98"/>
      <c r="V142" s="98"/>
      <c r="W142" s="98"/>
      <c r="X142" s="98"/>
      <c r="Y142" s="98"/>
      <c r="Z142" s="98"/>
    </row>
    <row r="143" ht="9.75" customHeight="1">
      <c r="A143" s="106"/>
      <c r="B143" s="107"/>
      <c r="C143" s="108"/>
      <c r="D143" s="108"/>
      <c r="E143" s="109"/>
      <c r="F143" s="108"/>
      <c r="G143" s="108"/>
      <c r="H143" s="98"/>
      <c r="I143" s="98"/>
      <c r="J143" s="98"/>
      <c r="K143" s="98"/>
      <c r="L143" s="98"/>
      <c r="M143" s="98"/>
      <c r="N143" s="98"/>
      <c r="O143" s="98"/>
      <c r="P143" s="98"/>
      <c r="Q143" s="98"/>
      <c r="R143" s="98"/>
      <c r="S143" s="98"/>
      <c r="T143" s="98"/>
      <c r="U143" s="98"/>
      <c r="V143" s="98"/>
      <c r="W143" s="98"/>
      <c r="X143" s="98"/>
      <c r="Y143" s="98"/>
      <c r="Z143" s="98"/>
    </row>
    <row r="144" ht="9.75" customHeight="1">
      <c r="A144" s="106"/>
      <c r="B144" s="107"/>
      <c r="C144" s="108"/>
      <c r="D144" s="108"/>
      <c r="E144" s="109"/>
      <c r="F144" s="108"/>
      <c r="G144" s="108"/>
      <c r="H144" s="98"/>
      <c r="I144" s="98"/>
      <c r="J144" s="98"/>
      <c r="K144" s="98"/>
      <c r="L144" s="98"/>
      <c r="M144" s="98"/>
      <c r="N144" s="98"/>
      <c r="O144" s="98"/>
      <c r="P144" s="98"/>
      <c r="Q144" s="98"/>
      <c r="R144" s="98"/>
      <c r="S144" s="98"/>
      <c r="T144" s="98"/>
      <c r="U144" s="98"/>
      <c r="V144" s="98"/>
      <c r="W144" s="98"/>
      <c r="X144" s="98"/>
      <c r="Y144" s="98"/>
      <c r="Z144" s="98"/>
    </row>
    <row r="145" ht="9.75" customHeight="1">
      <c r="A145" s="106"/>
      <c r="B145" s="107"/>
      <c r="C145" s="108"/>
      <c r="D145" s="108"/>
      <c r="E145" s="109"/>
      <c r="F145" s="108"/>
      <c r="G145" s="108"/>
      <c r="H145" s="98"/>
      <c r="I145" s="98"/>
      <c r="J145" s="98"/>
      <c r="K145" s="98"/>
      <c r="L145" s="98"/>
      <c r="M145" s="98"/>
      <c r="N145" s="98"/>
      <c r="O145" s="98"/>
      <c r="P145" s="98"/>
      <c r="Q145" s="98"/>
      <c r="R145" s="98"/>
      <c r="S145" s="98"/>
      <c r="T145" s="98"/>
      <c r="U145" s="98"/>
      <c r="V145" s="98"/>
      <c r="W145" s="98"/>
      <c r="X145" s="98"/>
      <c r="Y145" s="98"/>
      <c r="Z145" s="98"/>
    </row>
    <row r="146" ht="9.75" customHeight="1">
      <c r="A146" s="106"/>
      <c r="B146" s="107"/>
      <c r="C146" s="108"/>
      <c r="D146" s="108"/>
      <c r="E146" s="109"/>
      <c r="F146" s="108"/>
      <c r="G146" s="108"/>
      <c r="H146" s="98"/>
      <c r="I146" s="98"/>
      <c r="J146" s="98"/>
      <c r="K146" s="98"/>
      <c r="L146" s="98"/>
      <c r="M146" s="98"/>
      <c r="N146" s="98"/>
      <c r="O146" s="98"/>
      <c r="P146" s="98"/>
      <c r="Q146" s="98"/>
      <c r="R146" s="98"/>
      <c r="S146" s="98"/>
      <c r="T146" s="98"/>
      <c r="U146" s="98"/>
      <c r="V146" s="98"/>
      <c r="W146" s="98"/>
      <c r="X146" s="98"/>
      <c r="Y146" s="98"/>
      <c r="Z146" s="98"/>
    </row>
    <row r="147" ht="9.75" customHeight="1">
      <c r="A147" s="106"/>
      <c r="B147" s="107"/>
      <c r="C147" s="108"/>
      <c r="D147" s="108"/>
      <c r="E147" s="109"/>
      <c r="F147" s="108"/>
      <c r="G147" s="108"/>
      <c r="H147" s="98"/>
      <c r="I147" s="98"/>
      <c r="J147" s="98"/>
      <c r="K147" s="98"/>
      <c r="L147" s="98"/>
      <c r="M147" s="98"/>
      <c r="N147" s="98"/>
      <c r="O147" s="98"/>
      <c r="P147" s="98"/>
      <c r="Q147" s="98"/>
      <c r="R147" s="98"/>
      <c r="S147" s="98"/>
      <c r="T147" s="98"/>
      <c r="U147" s="98"/>
      <c r="V147" s="98"/>
      <c r="W147" s="98"/>
      <c r="X147" s="98"/>
      <c r="Y147" s="98"/>
      <c r="Z147" s="98"/>
    </row>
    <row r="148" ht="9.75" customHeight="1">
      <c r="A148" s="106"/>
      <c r="B148" s="107"/>
      <c r="C148" s="108"/>
      <c r="D148" s="108"/>
      <c r="E148" s="109"/>
      <c r="F148" s="108"/>
      <c r="G148" s="108"/>
      <c r="H148" s="98"/>
      <c r="I148" s="98"/>
      <c r="J148" s="98"/>
      <c r="K148" s="98"/>
      <c r="L148" s="98"/>
      <c r="M148" s="98"/>
      <c r="N148" s="98"/>
      <c r="O148" s="98"/>
      <c r="P148" s="98"/>
      <c r="Q148" s="98"/>
      <c r="R148" s="98"/>
      <c r="S148" s="98"/>
      <c r="T148" s="98"/>
      <c r="U148" s="98"/>
      <c r="V148" s="98"/>
      <c r="W148" s="98"/>
      <c r="X148" s="98"/>
      <c r="Y148" s="98"/>
      <c r="Z148" s="98"/>
    </row>
    <row r="149" ht="9.75" customHeight="1">
      <c r="A149" s="106"/>
      <c r="B149" s="107"/>
      <c r="C149" s="108"/>
      <c r="D149" s="108"/>
      <c r="E149" s="109"/>
      <c r="F149" s="108"/>
      <c r="G149" s="108"/>
      <c r="H149" s="98"/>
      <c r="I149" s="98"/>
      <c r="J149" s="98"/>
      <c r="K149" s="98"/>
      <c r="L149" s="98"/>
      <c r="M149" s="98"/>
      <c r="N149" s="98"/>
      <c r="O149" s="98"/>
      <c r="P149" s="98"/>
      <c r="Q149" s="98"/>
      <c r="R149" s="98"/>
      <c r="S149" s="98"/>
      <c r="T149" s="98"/>
      <c r="U149" s="98"/>
      <c r="V149" s="98"/>
      <c r="W149" s="98"/>
      <c r="X149" s="98"/>
      <c r="Y149" s="98"/>
      <c r="Z149" s="98"/>
    </row>
    <row r="150" ht="9.75" customHeight="1">
      <c r="A150" s="106"/>
      <c r="B150" s="107"/>
      <c r="C150" s="108"/>
      <c r="D150" s="108"/>
      <c r="E150" s="109"/>
      <c r="F150" s="108"/>
      <c r="G150" s="108"/>
      <c r="H150" s="98"/>
      <c r="I150" s="98"/>
      <c r="J150" s="98"/>
      <c r="K150" s="98"/>
      <c r="L150" s="98"/>
      <c r="M150" s="98"/>
      <c r="N150" s="98"/>
      <c r="O150" s="98"/>
      <c r="P150" s="98"/>
      <c r="Q150" s="98"/>
      <c r="R150" s="98"/>
      <c r="S150" s="98"/>
      <c r="T150" s="98"/>
      <c r="U150" s="98"/>
      <c r="V150" s="98"/>
      <c r="W150" s="98"/>
      <c r="X150" s="98"/>
      <c r="Y150" s="98"/>
      <c r="Z150" s="98"/>
    </row>
    <row r="151" ht="9.75" customHeight="1">
      <c r="A151" s="106"/>
      <c r="B151" s="107"/>
      <c r="C151" s="108"/>
      <c r="D151" s="108"/>
      <c r="E151" s="109"/>
      <c r="F151" s="108"/>
      <c r="G151" s="108"/>
      <c r="H151" s="98"/>
      <c r="I151" s="98"/>
      <c r="J151" s="98"/>
      <c r="K151" s="98"/>
      <c r="L151" s="98"/>
      <c r="M151" s="98"/>
      <c r="N151" s="98"/>
      <c r="O151" s="98"/>
      <c r="P151" s="98"/>
      <c r="Q151" s="98"/>
      <c r="R151" s="98"/>
      <c r="S151" s="98"/>
      <c r="T151" s="98"/>
      <c r="U151" s="98"/>
      <c r="V151" s="98"/>
      <c r="W151" s="98"/>
      <c r="X151" s="98"/>
      <c r="Y151" s="98"/>
      <c r="Z151" s="98"/>
    </row>
    <row r="152" ht="9.75" customHeight="1">
      <c r="A152" s="106"/>
      <c r="B152" s="107"/>
      <c r="C152" s="108"/>
      <c r="D152" s="108"/>
      <c r="E152" s="109"/>
      <c r="F152" s="108"/>
      <c r="G152" s="108"/>
      <c r="H152" s="98"/>
      <c r="I152" s="98"/>
      <c r="J152" s="98"/>
      <c r="K152" s="98"/>
      <c r="L152" s="98"/>
      <c r="M152" s="98"/>
      <c r="N152" s="98"/>
      <c r="O152" s="98"/>
      <c r="P152" s="98"/>
      <c r="Q152" s="98"/>
      <c r="R152" s="98"/>
      <c r="S152" s="98"/>
      <c r="T152" s="98"/>
      <c r="U152" s="98"/>
      <c r="V152" s="98"/>
      <c r="W152" s="98"/>
      <c r="X152" s="98"/>
      <c r="Y152" s="98"/>
      <c r="Z152" s="98"/>
    </row>
    <row r="153" ht="9.75" customHeight="1">
      <c r="A153" s="106"/>
      <c r="B153" s="107"/>
      <c r="C153" s="108"/>
      <c r="D153" s="108"/>
      <c r="E153" s="109"/>
      <c r="F153" s="108"/>
      <c r="G153" s="108"/>
      <c r="H153" s="98"/>
      <c r="I153" s="98"/>
      <c r="J153" s="98"/>
      <c r="K153" s="98"/>
      <c r="L153" s="98"/>
      <c r="M153" s="98"/>
      <c r="N153" s="98"/>
      <c r="O153" s="98"/>
      <c r="P153" s="98"/>
      <c r="Q153" s="98"/>
      <c r="R153" s="98"/>
      <c r="S153" s="98"/>
      <c r="T153" s="98"/>
      <c r="U153" s="98"/>
      <c r="V153" s="98"/>
      <c r="W153" s="98"/>
      <c r="X153" s="98"/>
      <c r="Y153" s="98"/>
      <c r="Z153" s="98"/>
    </row>
    <row r="154" ht="9.75" customHeight="1">
      <c r="A154" s="106"/>
      <c r="B154" s="107"/>
      <c r="C154" s="108"/>
      <c r="D154" s="108"/>
      <c r="E154" s="109"/>
      <c r="F154" s="108"/>
      <c r="G154" s="108"/>
      <c r="H154" s="98"/>
      <c r="I154" s="98"/>
      <c r="J154" s="98"/>
      <c r="K154" s="98"/>
      <c r="L154" s="98"/>
      <c r="M154" s="98"/>
      <c r="N154" s="98"/>
      <c r="O154" s="98"/>
      <c r="P154" s="98"/>
      <c r="Q154" s="98"/>
      <c r="R154" s="98"/>
      <c r="S154" s="98"/>
      <c r="T154" s="98"/>
      <c r="U154" s="98"/>
      <c r="V154" s="98"/>
      <c r="W154" s="98"/>
      <c r="X154" s="98"/>
      <c r="Y154" s="98"/>
      <c r="Z154" s="98"/>
    </row>
    <row r="155" ht="9.75" customHeight="1">
      <c r="A155" s="106"/>
      <c r="B155" s="107"/>
      <c r="C155" s="108"/>
      <c r="D155" s="108"/>
      <c r="E155" s="109"/>
      <c r="F155" s="108"/>
      <c r="G155" s="108"/>
      <c r="H155" s="98"/>
      <c r="I155" s="98"/>
      <c r="J155" s="98"/>
      <c r="K155" s="98"/>
      <c r="L155" s="98"/>
      <c r="M155" s="98"/>
      <c r="N155" s="98"/>
      <c r="O155" s="98"/>
      <c r="P155" s="98"/>
      <c r="Q155" s="98"/>
      <c r="R155" s="98"/>
      <c r="S155" s="98"/>
      <c r="T155" s="98"/>
      <c r="U155" s="98"/>
      <c r="V155" s="98"/>
      <c r="W155" s="98"/>
      <c r="X155" s="98"/>
      <c r="Y155" s="98"/>
      <c r="Z155" s="98"/>
    </row>
    <row r="156" ht="9.75" customHeight="1">
      <c r="A156" s="106"/>
      <c r="B156" s="107"/>
      <c r="C156" s="108"/>
      <c r="D156" s="108"/>
      <c r="E156" s="109"/>
      <c r="F156" s="108"/>
      <c r="G156" s="108"/>
      <c r="H156" s="98"/>
      <c r="I156" s="98"/>
      <c r="J156" s="98"/>
      <c r="K156" s="98"/>
      <c r="L156" s="98"/>
      <c r="M156" s="98"/>
      <c r="N156" s="98"/>
      <c r="O156" s="98"/>
      <c r="P156" s="98"/>
      <c r="Q156" s="98"/>
      <c r="R156" s="98"/>
      <c r="S156" s="98"/>
      <c r="T156" s="98"/>
      <c r="U156" s="98"/>
      <c r="V156" s="98"/>
      <c r="W156" s="98"/>
      <c r="X156" s="98"/>
      <c r="Y156" s="98"/>
      <c r="Z156" s="98"/>
    </row>
    <row r="157" ht="9.75" customHeight="1">
      <c r="A157" s="106"/>
      <c r="B157" s="107"/>
      <c r="C157" s="108"/>
      <c r="D157" s="108"/>
      <c r="E157" s="109"/>
      <c r="F157" s="108"/>
      <c r="G157" s="108"/>
      <c r="H157" s="98"/>
      <c r="I157" s="98"/>
      <c r="J157" s="98"/>
      <c r="K157" s="98"/>
      <c r="L157" s="98"/>
      <c r="M157" s="98"/>
      <c r="N157" s="98"/>
      <c r="O157" s="98"/>
      <c r="P157" s="98"/>
      <c r="Q157" s="98"/>
      <c r="R157" s="98"/>
      <c r="S157" s="98"/>
      <c r="T157" s="98"/>
      <c r="U157" s="98"/>
      <c r="V157" s="98"/>
      <c r="W157" s="98"/>
      <c r="X157" s="98"/>
      <c r="Y157" s="98"/>
      <c r="Z157" s="98"/>
    </row>
    <row r="158" ht="9.75" customHeight="1">
      <c r="A158" s="106"/>
      <c r="B158" s="107"/>
      <c r="C158" s="108"/>
      <c r="D158" s="108"/>
      <c r="E158" s="109"/>
      <c r="F158" s="108"/>
      <c r="G158" s="108"/>
      <c r="H158" s="98"/>
      <c r="I158" s="98"/>
      <c r="J158" s="98"/>
      <c r="K158" s="98"/>
      <c r="L158" s="98"/>
      <c r="M158" s="98"/>
      <c r="N158" s="98"/>
      <c r="O158" s="98"/>
      <c r="P158" s="98"/>
      <c r="Q158" s="98"/>
      <c r="R158" s="98"/>
      <c r="S158" s="98"/>
      <c r="T158" s="98"/>
      <c r="U158" s="98"/>
      <c r="V158" s="98"/>
      <c r="W158" s="98"/>
      <c r="X158" s="98"/>
      <c r="Y158" s="98"/>
      <c r="Z158" s="98"/>
    </row>
    <row r="159" ht="9.75" customHeight="1">
      <c r="A159" s="106"/>
      <c r="B159" s="107"/>
      <c r="C159" s="108"/>
      <c r="D159" s="108"/>
      <c r="E159" s="109"/>
      <c r="F159" s="108"/>
      <c r="G159" s="108"/>
      <c r="H159" s="98"/>
      <c r="I159" s="98"/>
      <c r="J159" s="98"/>
      <c r="K159" s="98"/>
      <c r="L159" s="98"/>
      <c r="M159" s="98"/>
      <c r="N159" s="98"/>
      <c r="O159" s="98"/>
      <c r="P159" s="98"/>
      <c r="Q159" s="98"/>
      <c r="R159" s="98"/>
      <c r="S159" s="98"/>
      <c r="T159" s="98"/>
      <c r="U159" s="98"/>
      <c r="V159" s="98"/>
      <c r="W159" s="98"/>
      <c r="X159" s="98"/>
      <c r="Y159" s="98"/>
      <c r="Z159" s="98"/>
    </row>
    <row r="160" ht="9.75" customHeight="1">
      <c r="A160" s="106"/>
      <c r="B160" s="107"/>
      <c r="C160" s="108"/>
      <c r="D160" s="108"/>
      <c r="E160" s="109"/>
      <c r="F160" s="108"/>
      <c r="G160" s="108"/>
      <c r="H160" s="98"/>
      <c r="I160" s="98"/>
      <c r="J160" s="98"/>
      <c r="K160" s="98"/>
      <c r="L160" s="98"/>
      <c r="M160" s="98"/>
      <c r="N160" s="98"/>
      <c r="O160" s="98"/>
      <c r="P160" s="98"/>
      <c r="Q160" s="98"/>
      <c r="R160" s="98"/>
      <c r="S160" s="98"/>
      <c r="T160" s="98"/>
      <c r="U160" s="98"/>
      <c r="V160" s="98"/>
      <c r="W160" s="98"/>
      <c r="X160" s="98"/>
      <c r="Y160" s="98"/>
      <c r="Z160" s="98"/>
    </row>
    <row r="161" ht="9.75" customHeight="1">
      <c r="A161" s="106"/>
      <c r="B161" s="107"/>
      <c r="C161" s="108"/>
      <c r="D161" s="108"/>
      <c r="E161" s="109"/>
      <c r="F161" s="108"/>
      <c r="G161" s="108"/>
      <c r="H161" s="98"/>
      <c r="I161" s="98"/>
      <c r="J161" s="98"/>
      <c r="K161" s="98"/>
      <c r="L161" s="98"/>
      <c r="M161" s="98"/>
      <c r="N161" s="98"/>
      <c r="O161" s="98"/>
      <c r="P161" s="98"/>
      <c r="Q161" s="98"/>
      <c r="R161" s="98"/>
      <c r="S161" s="98"/>
      <c r="T161" s="98"/>
      <c r="U161" s="98"/>
      <c r="V161" s="98"/>
      <c r="W161" s="98"/>
      <c r="X161" s="98"/>
      <c r="Y161" s="98"/>
      <c r="Z161" s="98"/>
    </row>
    <row r="162" ht="9.75" customHeight="1">
      <c r="A162" s="106"/>
      <c r="B162" s="107"/>
      <c r="C162" s="108"/>
      <c r="D162" s="108"/>
      <c r="E162" s="109"/>
      <c r="F162" s="108"/>
      <c r="G162" s="108"/>
      <c r="H162" s="98"/>
      <c r="I162" s="98"/>
      <c r="J162" s="98"/>
      <c r="K162" s="98"/>
      <c r="L162" s="98"/>
      <c r="M162" s="98"/>
      <c r="N162" s="98"/>
      <c r="O162" s="98"/>
      <c r="P162" s="98"/>
      <c r="Q162" s="98"/>
      <c r="R162" s="98"/>
      <c r="S162" s="98"/>
      <c r="T162" s="98"/>
      <c r="U162" s="98"/>
      <c r="V162" s="98"/>
      <c r="W162" s="98"/>
      <c r="X162" s="98"/>
      <c r="Y162" s="98"/>
      <c r="Z162" s="98"/>
    </row>
    <row r="163" ht="9.75" customHeight="1">
      <c r="A163" s="106"/>
      <c r="B163" s="107"/>
      <c r="C163" s="108"/>
      <c r="D163" s="108"/>
      <c r="E163" s="109"/>
      <c r="F163" s="108"/>
      <c r="G163" s="108"/>
      <c r="H163" s="98"/>
      <c r="I163" s="98"/>
      <c r="J163" s="98"/>
      <c r="K163" s="98"/>
      <c r="L163" s="98"/>
      <c r="M163" s="98"/>
      <c r="N163" s="98"/>
      <c r="O163" s="98"/>
      <c r="P163" s="98"/>
      <c r="Q163" s="98"/>
      <c r="R163" s="98"/>
      <c r="S163" s="98"/>
      <c r="T163" s="98"/>
      <c r="U163" s="98"/>
      <c r="V163" s="98"/>
      <c r="W163" s="98"/>
      <c r="X163" s="98"/>
      <c r="Y163" s="98"/>
      <c r="Z163" s="98"/>
    </row>
    <row r="164" ht="9.75" customHeight="1">
      <c r="A164" s="106"/>
      <c r="B164" s="107"/>
      <c r="C164" s="108"/>
      <c r="D164" s="108"/>
      <c r="E164" s="109"/>
      <c r="F164" s="108"/>
      <c r="G164" s="108"/>
      <c r="H164" s="98"/>
      <c r="I164" s="98"/>
      <c r="J164" s="98"/>
      <c r="K164" s="98"/>
      <c r="L164" s="98"/>
      <c r="M164" s="98"/>
      <c r="N164" s="98"/>
      <c r="O164" s="98"/>
      <c r="P164" s="98"/>
      <c r="Q164" s="98"/>
      <c r="R164" s="98"/>
      <c r="S164" s="98"/>
      <c r="T164" s="98"/>
      <c r="U164" s="98"/>
      <c r="V164" s="98"/>
      <c r="W164" s="98"/>
      <c r="X164" s="98"/>
      <c r="Y164" s="98"/>
      <c r="Z164" s="98"/>
    </row>
    <row r="165" ht="9.75" customHeight="1">
      <c r="A165" s="106"/>
      <c r="B165" s="107"/>
      <c r="C165" s="108"/>
      <c r="D165" s="108"/>
      <c r="E165" s="109"/>
      <c r="F165" s="108"/>
      <c r="G165" s="108"/>
      <c r="H165" s="98"/>
      <c r="I165" s="98"/>
      <c r="J165" s="98"/>
      <c r="K165" s="98"/>
      <c r="L165" s="98"/>
      <c r="M165" s="98"/>
      <c r="N165" s="98"/>
      <c r="O165" s="98"/>
      <c r="P165" s="98"/>
      <c r="Q165" s="98"/>
      <c r="R165" s="98"/>
      <c r="S165" s="98"/>
      <c r="T165" s="98"/>
      <c r="U165" s="98"/>
      <c r="V165" s="98"/>
      <c r="W165" s="98"/>
      <c r="X165" s="98"/>
      <c r="Y165" s="98"/>
      <c r="Z165" s="98"/>
    </row>
    <row r="166" ht="9.75" customHeight="1">
      <c r="A166" s="106"/>
      <c r="B166" s="107"/>
      <c r="C166" s="108"/>
      <c r="D166" s="108"/>
      <c r="E166" s="109"/>
      <c r="F166" s="108"/>
      <c r="G166" s="108"/>
      <c r="H166" s="98"/>
      <c r="I166" s="98"/>
      <c r="J166" s="98"/>
      <c r="K166" s="98"/>
      <c r="L166" s="98"/>
      <c r="M166" s="98"/>
      <c r="N166" s="98"/>
      <c r="O166" s="98"/>
      <c r="P166" s="98"/>
      <c r="Q166" s="98"/>
      <c r="R166" s="98"/>
      <c r="S166" s="98"/>
      <c r="T166" s="98"/>
      <c r="U166" s="98"/>
      <c r="V166" s="98"/>
      <c r="W166" s="98"/>
      <c r="X166" s="98"/>
      <c r="Y166" s="98"/>
      <c r="Z166" s="98"/>
    </row>
    <row r="167" ht="9.75" customHeight="1">
      <c r="A167" s="106"/>
      <c r="B167" s="107"/>
      <c r="C167" s="108"/>
      <c r="D167" s="108"/>
      <c r="E167" s="109"/>
      <c r="F167" s="108"/>
      <c r="G167" s="108"/>
      <c r="H167" s="98"/>
      <c r="I167" s="98"/>
      <c r="J167" s="98"/>
      <c r="K167" s="98"/>
      <c r="L167" s="98"/>
      <c r="M167" s="98"/>
      <c r="N167" s="98"/>
      <c r="O167" s="98"/>
      <c r="P167" s="98"/>
      <c r="Q167" s="98"/>
      <c r="R167" s="98"/>
      <c r="S167" s="98"/>
      <c r="T167" s="98"/>
      <c r="U167" s="98"/>
      <c r="V167" s="98"/>
      <c r="W167" s="98"/>
      <c r="X167" s="98"/>
      <c r="Y167" s="98"/>
      <c r="Z167" s="98"/>
    </row>
    <row r="168" ht="9.75" customHeight="1">
      <c r="A168" s="106"/>
      <c r="B168" s="107"/>
      <c r="C168" s="108"/>
      <c r="D168" s="108"/>
      <c r="E168" s="109"/>
      <c r="F168" s="108"/>
      <c r="G168" s="108"/>
      <c r="H168" s="98"/>
      <c r="I168" s="98"/>
      <c r="J168" s="98"/>
      <c r="K168" s="98"/>
      <c r="L168" s="98"/>
      <c r="M168" s="98"/>
      <c r="N168" s="98"/>
      <c r="O168" s="98"/>
      <c r="P168" s="98"/>
      <c r="Q168" s="98"/>
      <c r="R168" s="98"/>
      <c r="S168" s="98"/>
      <c r="T168" s="98"/>
      <c r="U168" s="98"/>
      <c r="V168" s="98"/>
      <c r="W168" s="98"/>
      <c r="X168" s="98"/>
      <c r="Y168" s="98"/>
      <c r="Z168" s="98"/>
    </row>
    <row r="169" ht="9.75" customHeight="1">
      <c r="A169" s="106"/>
      <c r="B169" s="107"/>
      <c r="C169" s="108"/>
      <c r="D169" s="108"/>
      <c r="E169" s="109"/>
      <c r="F169" s="108"/>
      <c r="G169" s="108"/>
      <c r="H169" s="98"/>
      <c r="I169" s="98"/>
      <c r="J169" s="98"/>
      <c r="K169" s="98"/>
      <c r="L169" s="98"/>
      <c r="M169" s="98"/>
      <c r="N169" s="98"/>
      <c r="O169" s="98"/>
      <c r="P169" s="98"/>
      <c r="Q169" s="98"/>
      <c r="R169" s="98"/>
      <c r="S169" s="98"/>
      <c r="T169" s="98"/>
      <c r="U169" s="98"/>
      <c r="V169" s="98"/>
      <c r="W169" s="98"/>
      <c r="X169" s="98"/>
      <c r="Y169" s="98"/>
      <c r="Z169" s="98"/>
    </row>
    <row r="170" ht="9.75" customHeight="1">
      <c r="A170" s="106"/>
      <c r="B170" s="107"/>
      <c r="C170" s="108"/>
      <c r="D170" s="108"/>
      <c r="E170" s="109"/>
      <c r="F170" s="108"/>
      <c r="G170" s="108"/>
      <c r="H170" s="98"/>
      <c r="I170" s="98"/>
      <c r="J170" s="98"/>
      <c r="K170" s="98"/>
      <c r="L170" s="98"/>
      <c r="M170" s="98"/>
      <c r="N170" s="98"/>
      <c r="O170" s="98"/>
      <c r="P170" s="98"/>
      <c r="Q170" s="98"/>
      <c r="R170" s="98"/>
      <c r="S170" s="98"/>
      <c r="T170" s="98"/>
      <c r="U170" s="98"/>
      <c r="V170" s="98"/>
      <c r="W170" s="98"/>
      <c r="X170" s="98"/>
      <c r="Y170" s="98"/>
      <c r="Z170" s="98"/>
    </row>
    <row r="171" ht="9.75" customHeight="1">
      <c r="A171" s="106"/>
      <c r="B171" s="107"/>
      <c r="C171" s="108"/>
      <c r="D171" s="108"/>
      <c r="E171" s="109"/>
      <c r="F171" s="108"/>
      <c r="G171" s="108"/>
      <c r="H171" s="98"/>
      <c r="I171" s="98"/>
      <c r="J171" s="98"/>
      <c r="K171" s="98"/>
      <c r="L171" s="98"/>
      <c r="M171" s="98"/>
      <c r="N171" s="98"/>
      <c r="O171" s="98"/>
      <c r="P171" s="98"/>
      <c r="Q171" s="98"/>
      <c r="R171" s="98"/>
      <c r="S171" s="98"/>
      <c r="T171" s="98"/>
      <c r="U171" s="98"/>
      <c r="V171" s="98"/>
      <c r="W171" s="98"/>
      <c r="X171" s="98"/>
      <c r="Y171" s="98"/>
      <c r="Z171" s="98"/>
    </row>
    <row r="172" ht="9.75" customHeight="1">
      <c r="A172" s="106"/>
      <c r="B172" s="107"/>
      <c r="C172" s="108"/>
      <c r="D172" s="108"/>
      <c r="E172" s="109"/>
      <c r="F172" s="108"/>
      <c r="G172" s="108"/>
      <c r="H172" s="98"/>
      <c r="I172" s="98"/>
      <c r="J172" s="98"/>
      <c r="K172" s="98"/>
      <c r="L172" s="98"/>
      <c r="M172" s="98"/>
      <c r="N172" s="98"/>
      <c r="O172" s="98"/>
      <c r="P172" s="98"/>
      <c r="Q172" s="98"/>
      <c r="R172" s="98"/>
      <c r="S172" s="98"/>
      <c r="T172" s="98"/>
      <c r="U172" s="98"/>
      <c r="V172" s="98"/>
      <c r="W172" s="98"/>
      <c r="X172" s="98"/>
      <c r="Y172" s="98"/>
      <c r="Z172" s="98"/>
    </row>
    <row r="173" ht="9.75" customHeight="1">
      <c r="A173" s="106"/>
      <c r="B173" s="107"/>
      <c r="C173" s="108"/>
      <c r="D173" s="108"/>
      <c r="E173" s="109"/>
      <c r="F173" s="108"/>
      <c r="G173" s="108"/>
      <c r="H173" s="98"/>
      <c r="I173" s="98"/>
      <c r="J173" s="98"/>
      <c r="K173" s="98"/>
      <c r="L173" s="98"/>
      <c r="M173" s="98"/>
      <c r="N173" s="98"/>
      <c r="O173" s="98"/>
      <c r="P173" s="98"/>
      <c r="Q173" s="98"/>
      <c r="R173" s="98"/>
      <c r="S173" s="98"/>
      <c r="T173" s="98"/>
      <c r="U173" s="98"/>
      <c r="V173" s="98"/>
      <c r="W173" s="98"/>
      <c r="X173" s="98"/>
      <c r="Y173" s="98"/>
      <c r="Z173" s="98"/>
    </row>
    <row r="174" ht="9.75" customHeight="1">
      <c r="A174" s="106"/>
      <c r="B174" s="107"/>
      <c r="C174" s="108"/>
      <c r="D174" s="108"/>
      <c r="E174" s="109"/>
      <c r="F174" s="108"/>
      <c r="G174" s="108"/>
      <c r="H174" s="98"/>
      <c r="I174" s="98"/>
      <c r="J174" s="98"/>
      <c r="K174" s="98"/>
      <c r="L174" s="98"/>
      <c r="M174" s="98"/>
      <c r="N174" s="98"/>
      <c r="O174" s="98"/>
      <c r="P174" s="98"/>
      <c r="Q174" s="98"/>
      <c r="R174" s="98"/>
      <c r="S174" s="98"/>
      <c r="T174" s="98"/>
      <c r="U174" s="98"/>
      <c r="V174" s="98"/>
      <c r="W174" s="98"/>
      <c r="X174" s="98"/>
      <c r="Y174" s="98"/>
      <c r="Z174" s="98"/>
    </row>
    <row r="175" ht="9.75" customHeight="1">
      <c r="A175" s="106"/>
      <c r="B175" s="107"/>
      <c r="C175" s="108"/>
      <c r="D175" s="108"/>
      <c r="E175" s="109"/>
      <c r="F175" s="108"/>
      <c r="G175" s="108"/>
      <c r="H175" s="98"/>
      <c r="I175" s="98"/>
      <c r="J175" s="98"/>
      <c r="K175" s="98"/>
      <c r="L175" s="98"/>
      <c r="M175" s="98"/>
      <c r="N175" s="98"/>
      <c r="O175" s="98"/>
      <c r="P175" s="98"/>
      <c r="Q175" s="98"/>
      <c r="R175" s="98"/>
      <c r="S175" s="98"/>
      <c r="T175" s="98"/>
      <c r="U175" s="98"/>
      <c r="V175" s="98"/>
      <c r="W175" s="98"/>
      <c r="X175" s="98"/>
      <c r="Y175" s="98"/>
      <c r="Z175" s="98"/>
    </row>
    <row r="176" ht="9.75" customHeight="1">
      <c r="A176" s="106"/>
      <c r="B176" s="107"/>
      <c r="C176" s="108"/>
      <c r="D176" s="108"/>
      <c r="E176" s="109"/>
      <c r="F176" s="108"/>
      <c r="G176" s="108"/>
      <c r="H176" s="98"/>
      <c r="I176" s="98"/>
      <c r="J176" s="98"/>
      <c r="K176" s="98"/>
      <c r="L176" s="98"/>
      <c r="M176" s="98"/>
      <c r="N176" s="98"/>
      <c r="O176" s="98"/>
      <c r="P176" s="98"/>
      <c r="Q176" s="98"/>
      <c r="R176" s="98"/>
      <c r="S176" s="98"/>
      <c r="T176" s="98"/>
      <c r="U176" s="98"/>
      <c r="V176" s="98"/>
      <c r="W176" s="98"/>
      <c r="X176" s="98"/>
      <c r="Y176" s="98"/>
      <c r="Z176" s="98"/>
    </row>
    <row r="177" ht="9.75" customHeight="1">
      <c r="A177" s="106"/>
      <c r="B177" s="107"/>
      <c r="C177" s="108"/>
      <c r="D177" s="108"/>
      <c r="E177" s="109"/>
      <c r="F177" s="108"/>
      <c r="G177" s="108"/>
      <c r="H177" s="98"/>
      <c r="I177" s="98"/>
      <c r="J177" s="98"/>
      <c r="K177" s="98"/>
      <c r="L177" s="98"/>
      <c r="M177" s="98"/>
      <c r="N177" s="98"/>
      <c r="O177" s="98"/>
      <c r="P177" s="98"/>
      <c r="Q177" s="98"/>
      <c r="R177" s="98"/>
      <c r="S177" s="98"/>
      <c r="T177" s="98"/>
      <c r="U177" s="98"/>
      <c r="V177" s="98"/>
      <c r="W177" s="98"/>
      <c r="X177" s="98"/>
      <c r="Y177" s="98"/>
      <c r="Z177" s="98"/>
    </row>
    <row r="178" ht="9.75" customHeight="1">
      <c r="A178" s="106"/>
      <c r="B178" s="107"/>
      <c r="C178" s="108"/>
      <c r="D178" s="108"/>
      <c r="E178" s="109"/>
      <c r="F178" s="108"/>
      <c r="G178" s="108"/>
      <c r="H178" s="98"/>
      <c r="I178" s="98"/>
      <c r="J178" s="98"/>
      <c r="K178" s="98"/>
      <c r="L178" s="98"/>
      <c r="M178" s="98"/>
      <c r="N178" s="98"/>
      <c r="O178" s="98"/>
      <c r="P178" s="98"/>
      <c r="Q178" s="98"/>
      <c r="R178" s="98"/>
      <c r="S178" s="98"/>
      <c r="T178" s="98"/>
      <c r="U178" s="98"/>
      <c r="V178" s="98"/>
      <c r="W178" s="98"/>
      <c r="X178" s="98"/>
      <c r="Y178" s="98"/>
      <c r="Z178" s="98"/>
    </row>
    <row r="179" ht="9.75" customHeight="1">
      <c r="A179" s="106"/>
      <c r="B179" s="107"/>
      <c r="C179" s="108"/>
      <c r="D179" s="108"/>
      <c r="E179" s="109"/>
      <c r="F179" s="108"/>
      <c r="G179" s="108"/>
      <c r="H179" s="98"/>
      <c r="I179" s="98"/>
      <c r="J179" s="98"/>
      <c r="K179" s="98"/>
      <c r="L179" s="98"/>
      <c r="M179" s="98"/>
      <c r="N179" s="98"/>
      <c r="O179" s="98"/>
      <c r="P179" s="98"/>
      <c r="Q179" s="98"/>
      <c r="R179" s="98"/>
      <c r="S179" s="98"/>
      <c r="T179" s="98"/>
      <c r="U179" s="98"/>
      <c r="V179" s="98"/>
      <c r="W179" s="98"/>
      <c r="X179" s="98"/>
      <c r="Y179" s="98"/>
      <c r="Z179" s="98"/>
    </row>
    <row r="180" ht="9.75" customHeight="1">
      <c r="A180" s="106"/>
      <c r="B180" s="107"/>
      <c r="C180" s="108"/>
      <c r="D180" s="108"/>
      <c r="E180" s="109"/>
      <c r="F180" s="108"/>
      <c r="G180" s="108"/>
      <c r="H180" s="98"/>
      <c r="I180" s="98"/>
      <c r="J180" s="98"/>
      <c r="K180" s="98"/>
      <c r="L180" s="98"/>
      <c r="M180" s="98"/>
      <c r="N180" s="98"/>
      <c r="O180" s="98"/>
      <c r="P180" s="98"/>
      <c r="Q180" s="98"/>
      <c r="R180" s="98"/>
      <c r="S180" s="98"/>
      <c r="T180" s="98"/>
      <c r="U180" s="98"/>
      <c r="V180" s="98"/>
      <c r="W180" s="98"/>
      <c r="X180" s="98"/>
      <c r="Y180" s="98"/>
      <c r="Z180" s="98"/>
    </row>
    <row r="181" ht="9.75" customHeight="1">
      <c r="A181" s="106"/>
      <c r="B181" s="107"/>
      <c r="C181" s="108"/>
      <c r="D181" s="108"/>
      <c r="E181" s="109"/>
      <c r="F181" s="108"/>
      <c r="G181" s="108"/>
      <c r="H181" s="98"/>
      <c r="I181" s="98"/>
      <c r="J181" s="98"/>
      <c r="K181" s="98"/>
      <c r="L181" s="98"/>
      <c r="M181" s="98"/>
      <c r="N181" s="98"/>
      <c r="O181" s="98"/>
      <c r="P181" s="98"/>
      <c r="Q181" s="98"/>
      <c r="R181" s="98"/>
      <c r="S181" s="98"/>
      <c r="T181" s="98"/>
      <c r="U181" s="98"/>
      <c r="V181" s="98"/>
      <c r="W181" s="98"/>
      <c r="X181" s="98"/>
      <c r="Y181" s="98"/>
      <c r="Z181" s="98"/>
    </row>
    <row r="182" ht="9.75" customHeight="1">
      <c r="A182" s="106"/>
      <c r="B182" s="107"/>
      <c r="C182" s="108"/>
      <c r="D182" s="108"/>
      <c r="E182" s="109"/>
      <c r="F182" s="108"/>
      <c r="G182" s="108"/>
      <c r="H182" s="98"/>
      <c r="I182" s="98"/>
      <c r="J182" s="98"/>
      <c r="K182" s="98"/>
      <c r="L182" s="98"/>
      <c r="M182" s="98"/>
      <c r="N182" s="98"/>
      <c r="O182" s="98"/>
      <c r="P182" s="98"/>
      <c r="Q182" s="98"/>
      <c r="R182" s="98"/>
      <c r="S182" s="98"/>
      <c r="T182" s="98"/>
      <c r="U182" s="98"/>
      <c r="V182" s="98"/>
      <c r="W182" s="98"/>
      <c r="X182" s="98"/>
      <c r="Y182" s="98"/>
      <c r="Z182" s="98"/>
    </row>
    <row r="183" ht="9.75" customHeight="1">
      <c r="A183" s="106"/>
      <c r="B183" s="107"/>
      <c r="C183" s="108"/>
      <c r="D183" s="108"/>
      <c r="E183" s="109"/>
      <c r="F183" s="108"/>
      <c r="G183" s="108"/>
      <c r="H183" s="98"/>
      <c r="I183" s="98"/>
      <c r="J183" s="98"/>
      <c r="K183" s="98"/>
      <c r="L183" s="98"/>
      <c r="M183" s="98"/>
      <c r="N183" s="98"/>
      <c r="O183" s="98"/>
      <c r="P183" s="98"/>
      <c r="Q183" s="98"/>
      <c r="R183" s="98"/>
      <c r="S183" s="98"/>
      <c r="T183" s="98"/>
      <c r="U183" s="98"/>
      <c r="V183" s="98"/>
      <c r="W183" s="98"/>
      <c r="X183" s="98"/>
      <c r="Y183" s="98"/>
      <c r="Z183" s="98"/>
    </row>
    <row r="184" ht="9.75" customHeight="1">
      <c r="A184" s="106"/>
      <c r="B184" s="107"/>
      <c r="C184" s="108"/>
      <c r="D184" s="108"/>
      <c r="E184" s="109"/>
      <c r="F184" s="108"/>
      <c r="G184" s="108"/>
      <c r="H184" s="98"/>
      <c r="I184" s="98"/>
      <c r="J184" s="98"/>
      <c r="K184" s="98"/>
      <c r="L184" s="98"/>
      <c r="M184" s="98"/>
      <c r="N184" s="98"/>
      <c r="O184" s="98"/>
      <c r="P184" s="98"/>
      <c r="Q184" s="98"/>
      <c r="R184" s="98"/>
      <c r="S184" s="98"/>
      <c r="T184" s="98"/>
      <c r="U184" s="98"/>
      <c r="V184" s="98"/>
      <c r="W184" s="98"/>
      <c r="X184" s="98"/>
      <c r="Y184" s="98"/>
      <c r="Z184" s="98"/>
    </row>
    <row r="185" ht="9.75" customHeight="1">
      <c r="A185" s="106"/>
      <c r="B185" s="107"/>
      <c r="C185" s="108"/>
      <c r="D185" s="108"/>
      <c r="E185" s="109"/>
      <c r="F185" s="108"/>
      <c r="G185" s="108"/>
      <c r="H185" s="98"/>
      <c r="I185" s="98"/>
      <c r="J185" s="98"/>
      <c r="K185" s="98"/>
      <c r="L185" s="98"/>
      <c r="M185" s="98"/>
      <c r="N185" s="98"/>
      <c r="O185" s="98"/>
      <c r="P185" s="98"/>
      <c r="Q185" s="98"/>
      <c r="R185" s="98"/>
      <c r="S185" s="98"/>
      <c r="T185" s="98"/>
      <c r="U185" s="98"/>
      <c r="V185" s="98"/>
      <c r="W185" s="98"/>
      <c r="X185" s="98"/>
      <c r="Y185" s="98"/>
      <c r="Z185" s="98"/>
    </row>
    <row r="186" ht="9.75" customHeight="1">
      <c r="A186" s="106"/>
      <c r="B186" s="107"/>
      <c r="C186" s="108"/>
      <c r="D186" s="108"/>
      <c r="E186" s="109"/>
      <c r="F186" s="108"/>
      <c r="G186" s="108"/>
      <c r="H186" s="98"/>
      <c r="I186" s="98"/>
      <c r="J186" s="98"/>
      <c r="K186" s="98"/>
      <c r="L186" s="98"/>
      <c r="M186" s="98"/>
      <c r="N186" s="98"/>
      <c r="O186" s="98"/>
      <c r="P186" s="98"/>
      <c r="Q186" s="98"/>
      <c r="R186" s="98"/>
      <c r="S186" s="98"/>
      <c r="T186" s="98"/>
      <c r="U186" s="98"/>
      <c r="V186" s="98"/>
      <c r="W186" s="98"/>
      <c r="X186" s="98"/>
      <c r="Y186" s="98"/>
      <c r="Z186" s="98"/>
    </row>
    <row r="187" ht="9.75" customHeight="1">
      <c r="A187" s="106"/>
      <c r="B187" s="107"/>
      <c r="C187" s="108"/>
      <c r="D187" s="108"/>
      <c r="E187" s="109"/>
      <c r="F187" s="108"/>
      <c r="G187" s="108"/>
      <c r="H187" s="98"/>
      <c r="I187" s="98"/>
      <c r="J187" s="98"/>
      <c r="K187" s="98"/>
      <c r="L187" s="98"/>
      <c r="M187" s="98"/>
      <c r="N187" s="98"/>
      <c r="O187" s="98"/>
      <c r="P187" s="98"/>
      <c r="Q187" s="98"/>
      <c r="R187" s="98"/>
      <c r="S187" s="98"/>
      <c r="T187" s="98"/>
      <c r="U187" s="98"/>
      <c r="V187" s="98"/>
      <c r="W187" s="98"/>
      <c r="X187" s="98"/>
      <c r="Y187" s="98"/>
      <c r="Z187" s="98"/>
    </row>
    <row r="188" ht="9.75" customHeight="1">
      <c r="A188" s="106"/>
      <c r="B188" s="107"/>
      <c r="C188" s="108"/>
      <c r="D188" s="108"/>
      <c r="E188" s="109"/>
      <c r="F188" s="108"/>
      <c r="G188" s="108"/>
      <c r="H188" s="98"/>
      <c r="I188" s="98"/>
      <c r="J188" s="98"/>
      <c r="K188" s="98"/>
      <c r="L188" s="98"/>
      <c r="M188" s="98"/>
      <c r="N188" s="98"/>
      <c r="O188" s="98"/>
      <c r="P188" s="98"/>
      <c r="Q188" s="98"/>
      <c r="R188" s="98"/>
      <c r="S188" s="98"/>
      <c r="T188" s="98"/>
      <c r="U188" s="98"/>
      <c r="V188" s="98"/>
      <c r="W188" s="98"/>
      <c r="X188" s="98"/>
      <c r="Y188" s="98"/>
      <c r="Z188" s="98"/>
    </row>
    <row r="189" ht="9.75" customHeight="1">
      <c r="A189" s="106"/>
      <c r="B189" s="107"/>
      <c r="C189" s="108"/>
      <c r="D189" s="108"/>
      <c r="E189" s="109"/>
      <c r="F189" s="108"/>
      <c r="G189" s="108"/>
      <c r="H189" s="98"/>
      <c r="I189" s="98"/>
      <c r="J189" s="98"/>
      <c r="K189" s="98"/>
      <c r="L189" s="98"/>
      <c r="M189" s="98"/>
      <c r="N189" s="98"/>
      <c r="O189" s="98"/>
      <c r="P189" s="98"/>
      <c r="Q189" s="98"/>
      <c r="R189" s="98"/>
      <c r="S189" s="98"/>
      <c r="T189" s="98"/>
      <c r="U189" s="98"/>
      <c r="V189" s="98"/>
      <c r="W189" s="98"/>
      <c r="X189" s="98"/>
      <c r="Y189" s="98"/>
      <c r="Z189" s="98"/>
    </row>
    <row r="190" ht="9.75" customHeight="1">
      <c r="A190" s="106"/>
      <c r="B190" s="107"/>
      <c r="C190" s="108"/>
      <c r="D190" s="108"/>
      <c r="E190" s="109"/>
      <c r="F190" s="108"/>
      <c r="G190" s="108"/>
      <c r="H190" s="98"/>
      <c r="I190" s="98"/>
      <c r="J190" s="98"/>
      <c r="K190" s="98"/>
      <c r="L190" s="98"/>
      <c r="M190" s="98"/>
      <c r="N190" s="98"/>
      <c r="O190" s="98"/>
      <c r="P190" s="98"/>
      <c r="Q190" s="98"/>
      <c r="R190" s="98"/>
      <c r="S190" s="98"/>
      <c r="T190" s="98"/>
      <c r="U190" s="98"/>
      <c r="V190" s="98"/>
      <c r="W190" s="98"/>
      <c r="X190" s="98"/>
      <c r="Y190" s="98"/>
      <c r="Z190" s="98"/>
    </row>
    <row r="191" ht="9.75" customHeight="1">
      <c r="A191" s="106"/>
      <c r="B191" s="107"/>
      <c r="C191" s="108"/>
      <c r="D191" s="108"/>
      <c r="E191" s="109"/>
      <c r="F191" s="108"/>
      <c r="G191" s="108"/>
      <c r="H191" s="98"/>
      <c r="I191" s="98"/>
      <c r="J191" s="98"/>
      <c r="K191" s="98"/>
      <c r="L191" s="98"/>
      <c r="M191" s="98"/>
      <c r="N191" s="98"/>
      <c r="O191" s="98"/>
      <c r="P191" s="98"/>
      <c r="Q191" s="98"/>
      <c r="R191" s="98"/>
      <c r="S191" s="98"/>
      <c r="T191" s="98"/>
      <c r="U191" s="98"/>
      <c r="V191" s="98"/>
      <c r="W191" s="98"/>
      <c r="X191" s="98"/>
      <c r="Y191" s="98"/>
      <c r="Z191" s="98"/>
    </row>
    <row r="192" ht="9.75" customHeight="1">
      <c r="A192" s="106"/>
      <c r="B192" s="107"/>
      <c r="C192" s="108"/>
      <c r="D192" s="108"/>
      <c r="E192" s="109"/>
      <c r="F192" s="108"/>
      <c r="G192" s="108"/>
      <c r="H192" s="98"/>
      <c r="I192" s="98"/>
      <c r="J192" s="98"/>
      <c r="K192" s="98"/>
      <c r="L192" s="98"/>
      <c r="M192" s="98"/>
      <c r="N192" s="98"/>
      <c r="O192" s="98"/>
      <c r="P192" s="98"/>
      <c r="Q192" s="98"/>
      <c r="R192" s="98"/>
      <c r="S192" s="98"/>
      <c r="T192" s="98"/>
      <c r="U192" s="98"/>
      <c r="V192" s="98"/>
      <c r="W192" s="98"/>
      <c r="X192" s="98"/>
      <c r="Y192" s="98"/>
      <c r="Z192" s="98"/>
    </row>
    <row r="193" ht="9.75" customHeight="1">
      <c r="A193" s="106"/>
      <c r="B193" s="107"/>
      <c r="C193" s="108"/>
      <c r="D193" s="108"/>
      <c r="E193" s="109"/>
      <c r="F193" s="108"/>
      <c r="G193" s="108"/>
      <c r="H193" s="98"/>
      <c r="I193" s="98"/>
      <c r="J193" s="98"/>
      <c r="K193" s="98"/>
      <c r="L193" s="98"/>
      <c r="M193" s="98"/>
      <c r="N193" s="98"/>
      <c r="O193" s="98"/>
      <c r="P193" s="98"/>
      <c r="Q193" s="98"/>
      <c r="R193" s="98"/>
      <c r="S193" s="98"/>
      <c r="T193" s="98"/>
      <c r="U193" s="98"/>
      <c r="V193" s="98"/>
      <c r="W193" s="98"/>
      <c r="X193" s="98"/>
      <c r="Y193" s="98"/>
      <c r="Z193" s="98"/>
    </row>
    <row r="194" ht="9.75" customHeight="1">
      <c r="A194" s="106"/>
      <c r="B194" s="107"/>
      <c r="C194" s="108"/>
      <c r="D194" s="108"/>
      <c r="E194" s="109"/>
      <c r="F194" s="108"/>
      <c r="G194" s="108"/>
      <c r="H194" s="98"/>
      <c r="I194" s="98"/>
      <c r="J194" s="98"/>
      <c r="K194" s="98"/>
      <c r="L194" s="98"/>
      <c r="M194" s="98"/>
      <c r="N194" s="98"/>
      <c r="O194" s="98"/>
      <c r="P194" s="98"/>
      <c r="Q194" s="98"/>
      <c r="R194" s="98"/>
      <c r="S194" s="98"/>
      <c r="T194" s="98"/>
      <c r="U194" s="98"/>
      <c r="V194" s="98"/>
      <c r="W194" s="98"/>
      <c r="X194" s="98"/>
      <c r="Y194" s="98"/>
      <c r="Z194" s="98"/>
    </row>
    <row r="195" ht="9.75" customHeight="1">
      <c r="A195" s="106"/>
      <c r="B195" s="107"/>
      <c r="C195" s="108"/>
      <c r="D195" s="108"/>
      <c r="E195" s="109"/>
      <c r="F195" s="108"/>
      <c r="G195" s="108"/>
      <c r="H195" s="98"/>
      <c r="I195" s="98"/>
      <c r="J195" s="98"/>
      <c r="K195" s="98"/>
      <c r="L195" s="98"/>
      <c r="M195" s="98"/>
      <c r="N195" s="98"/>
      <c r="O195" s="98"/>
      <c r="P195" s="98"/>
      <c r="Q195" s="98"/>
      <c r="R195" s="98"/>
      <c r="S195" s="98"/>
      <c r="T195" s="98"/>
      <c r="U195" s="98"/>
      <c r="V195" s="98"/>
      <c r="W195" s="98"/>
      <c r="X195" s="98"/>
      <c r="Y195" s="98"/>
      <c r="Z195" s="98"/>
    </row>
    <row r="196" ht="9.75" customHeight="1">
      <c r="A196" s="106"/>
      <c r="B196" s="107"/>
      <c r="C196" s="108"/>
      <c r="D196" s="108"/>
      <c r="E196" s="109"/>
      <c r="F196" s="108"/>
      <c r="G196" s="108"/>
      <c r="H196" s="98"/>
      <c r="I196" s="98"/>
      <c r="J196" s="98"/>
      <c r="K196" s="98"/>
      <c r="L196" s="98"/>
      <c r="M196" s="98"/>
      <c r="N196" s="98"/>
      <c r="O196" s="98"/>
      <c r="P196" s="98"/>
      <c r="Q196" s="98"/>
      <c r="R196" s="98"/>
      <c r="S196" s="98"/>
      <c r="T196" s="98"/>
      <c r="U196" s="98"/>
      <c r="V196" s="98"/>
      <c r="W196" s="98"/>
      <c r="X196" s="98"/>
      <c r="Y196" s="98"/>
      <c r="Z196" s="98"/>
    </row>
    <row r="197" ht="9.75" customHeight="1">
      <c r="A197" s="106"/>
      <c r="B197" s="107"/>
      <c r="C197" s="108"/>
      <c r="D197" s="108"/>
      <c r="E197" s="109"/>
      <c r="F197" s="108"/>
      <c r="G197" s="108"/>
      <c r="H197" s="98"/>
      <c r="I197" s="98"/>
      <c r="J197" s="98"/>
      <c r="K197" s="98"/>
      <c r="L197" s="98"/>
      <c r="M197" s="98"/>
      <c r="N197" s="98"/>
      <c r="O197" s="98"/>
      <c r="P197" s="98"/>
      <c r="Q197" s="98"/>
      <c r="R197" s="98"/>
      <c r="S197" s="98"/>
      <c r="T197" s="98"/>
      <c r="U197" s="98"/>
      <c r="V197" s="98"/>
      <c r="W197" s="98"/>
      <c r="X197" s="98"/>
      <c r="Y197" s="98"/>
      <c r="Z197" s="98"/>
    </row>
    <row r="198" ht="9.75" customHeight="1">
      <c r="A198" s="106"/>
      <c r="B198" s="107"/>
      <c r="C198" s="108"/>
      <c r="D198" s="108"/>
      <c r="E198" s="109"/>
      <c r="F198" s="108"/>
      <c r="G198" s="108"/>
      <c r="H198" s="98"/>
      <c r="I198" s="98"/>
      <c r="J198" s="98"/>
      <c r="K198" s="98"/>
      <c r="L198" s="98"/>
      <c r="M198" s="98"/>
      <c r="N198" s="98"/>
      <c r="O198" s="98"/>
      <c r="P198" s="98"/>
      <c r="Q198" s="98"/>
      <c r="R198" s="98"/>
      <c r="S198" s="98"/>
      <c r="T198" s="98"/>
      <c r="U198" s="98"/>
      <c r="V198" s="98"/>
      <c r="W198" s="98"/>
      <c r="X198" s="98"/>
      <c r="Y198" s="98"/>
      <c r="Z198" s="98"/>
    </row>
    <row r="199" ht="9.75" customHeight="1">
      <c r="A199" s="106"/>
      <c r="B199" s="107"/>
      <c r="C199" s="108"/>
      <c r="D199" s="108"/>
      <c r="E199" s="109"/>
      <c r="F199" s="108"/>
      <c r="G199" s="108"/>
      <c r="H199" s="98"/>
      <c r="I199" s="98"/>
      <c r="J199" s="98"/>
      <c r="K199" s="98"/>
      <c r="L199" s="98"/>
      <c r="M199" s="98"/>
      <c r="N199" s="98"/>
      <c r="O199" s="98"/>
      <c r="P199" s="98"/>
      <c r="Q199" s="98"/>
      <c r="R199" s="98"/>
      <c r="S199" s="98"/>
      <c r="T199" s="98"/>
      <c r="U199" s="98"/>
      <c r="V199" s="98"/>
      <c r="W199" s="98"/>
      <c r="X199" s="98"/>
      <c r="Y199" s="98"/>
      <c r="Z199" s="98"/>
    </row>
    <row r="200" ht="9.75" customHeight="1">
      <c r="A200" s="106"/>
      <c r="B200" s="107"/>
      <c r="C200" s="108"/>
      <c r="D200" s="108"/>
      <c r="E200" s="109"/>
      <c r="F200" s="108"/>
      <c r="G200" s="108"/>
      <c r="H200" s="98"/>
      <c r="I200" s="98"/>
      <c r="J200" s="98"/>
      <c r="K200" s="98"/>
      <c r="L200" s="98"/>
      <c r="M200" s="98"/>
      <c r="N200" s="98"/>
      <c r="O200" s="98"/>
      <c r="P200" s="98"/>
      <c r="Q200" s="98"/>
      <c r="R200" s="98"/>
      <c r="S200" s="98"/>
      <c r="T200" s="98"/>
      <c r="U200" s="98"/>
      <c r="V200" s="98"/>
      <c r="W200" s="98"/>
      <c r="X200" s="98"/>
      <c r="Y200" s="98"/>
      <c r="Z200" s="98"/>
    </row>
    <row r="201" ht="9.75" customHeight="1">
      <c r="A201" s="106"/>
      <c r="B201" s="107"/>
      <c r="C201" s="108"/>
      <c r="D201" s="108"/>
      <c r="E201" s="109"/>
      <c r="F201" s="108"/>
      <c r="G201" s="108"/>
      <c r="H201" s="98"/>
      <c r="I201" s="98"/>
      <c r="J201" s="98"/>
      <c r="K201" s="98"/>
      <c r="L201" s="98"/>
      <c r="M201" s="98"/>
      <c r="N201" s="98"/>
      <c r="O201" s="98"/>
      <c r="P201" s="98"/>
      <c r="Q201" s="98"/>
      <c r="R201" s="98"/>
      <c r="S201" s="98"/>
      <c r="T201" s="98"/>
      <c r="U201" s="98"/>
      <c r="V201" s="98"/>
      <c r="W201" s="98"/>
      <c r="X201" s="98"/>
      <c r="Y201" s="98"/>
      <c r="Z201" s="98"/>
    </row>
    <row r="202" ht="9.75" customHeight="1">
      <c r="A202" s="106"/>
      <c r="B202" s="107"/>
      <c r="C202" s="108"/>
      <c r="D202" s="108"/>
      <c r="E202" s="109"/>
      <c r="F202" s="108"/>
      <c r="G202" s="108"/>
      <c r="H202" s="98"/>
      <c r="I202" s="98"/>
      <c r="J202" s="98"/>
      <c r="K202" s="98"/>
      <c r="L202" s="98"/>
      <c r="M202" s="98"/>
      <c r="N202" s="98"/>
      <c r="O202" s="98"/>
      <c r="P202" s="98"/>
      <c r="Q202" s="98"/>
      <c r="R202" s="98"/>
      <c r="S202" s="98"/>
      <c r="T202" s="98"/>
      <c r="U202" s="98"/>
      <c r="V202" s="98"/>
      <c r="W202" s="98"/>
      <c r="X202" s="98"/>
      <c r="Y202" s="98"/>
      <c r="Z202" s="98"/>
    </row>
    <row r="203" ht="9.75" customHeight="1">
      <c r="A203" s="106"/>
      <c r="B203" s="107"/>
      <c r="C203" s="108"/>
      <c r="D203" s="108"/>
      <c r="E203" s="109"/>
      <c r="F203" s="108"/>
      <c r="G203" s="108"/>
      <c r="H203" s="98"/>
      <c r="I203" s="98"/>
      <c r="J203" s="98"/>
      <c r="K203" s="98"/>
      <c r="L203" s="98"/>
      <c r="M203" s="98"/>
      <c r="N203" s="98"/>
      <c r="O203" s="98"/>
      <c r="P203" s="98"/>
      <c r="Q203" s="98"/>
      <c r="R203" s="98"/>
      <c r="S203" s="98"/>
      <c r="T203" s="98"/>
      <c r="U203" s="98"/>
      <c r="V203" s="98"/>
      <c r="W203" s="98"/>
      <c r="X203" s="98"/>
      <c r="Y203" s="98"/>
      <c r="Z203" s="98"/>
    </row>
    <row r="204" ht="9.75" customHeight="1">
      <c r="A204" s="106"/>
      <c r="B204" s="107"/>
      <c r="C204" s="108"/>
      <c r="D204" s="108"/>
      <c r="E204" s="109"/>
      <c r="F204" s="108"/>
      <c r="G204" s="108"/>
      <c r="H204" s="98"/>
      <c r="I204" s="98"/>
      <c r="J204" s="98"/>
      <c r="K204" s="98"/>
      <c r="L204" s="98"/>
      <c r="M204" s="98"/>
      <c r="N204" s="98"/>
      <c r="O204" s="98"/>
      <c r="P204" s="98"/>
      <c r="Q204" s="98"/>
      <c r="R204" s="98"/>
      <c r="S204" s="98"/>
      <c r="T204" s="98"/>
      <c r="U204" s="98"/>
      <c r="V204" s="98"/>
      <c r="W204" s="98"/>
      <c r="X204" s="98"/>
      <c r="Y204" s="98"/>
      <c r="Z204" s="98"/>
    </row>
    <row r="205" ht="9.75" customHeight="1">
      <c r="A205" s="106"/>
      <c r="B205" s="107"/>
      <c r="C205" s="108"/>
      <c r="D205" s="108"/>
      <c r="E205" s="109"/>
      <c r="F205" s="108"/>
      <c r="G205" s="108"/>
      <c r="H205" s="98"/>
      <c r="I205" s="98"/>
      <c r="J205" s="98"/>
      <c r="K205" s="98"/>
      <c r="L205" s="98"/>
      <c r="M205" s="98"/>
      <c r="N205" s="98"/>
      <c r="O205" s="98"/>
      <c r="P205" s="98"/>
      <c r="Q205" s="98"/>
      <c r="R205" s="98"/>
      <c r="S205" s="98"/>
      <c r="T205" s="98"/>
      <c r="U205" s="98"/>
      <c r="V205" s="98"/>
      <c r="W205" s="98"/>
      <c r="X205" s="98"/>
      <c r="Y205" s="98"/>
      <c r="Z205" s="98"/>
    </row>
    <row r="206" ht="9.75" customHeight="1">
      <c r="A206" s="106"/>
      <c r="B206" s="107"/>
      <c r="C206" s="108"/>
      <c r="D206" s="108"/>
      <c r="E206" s="109"/>
      <c r="F206" s="108"/>
      <c r="G206" s="108"/>
      <c r="H206" s="98"/>
      <c r="I206" s="98"/>
      <c r="J206" s="98"/>
      <c r="K206" s="98"/>
      <c r="L206" s="98"/>
      <c r="M206" s="98"/>
      <c r="N206" s="98"/>
      <c r="O206" s="98"/>
      <c r="P206" s="98"/>
      <c r="Q206" s="98"/>
      <c r="R206" s="98"/>
      <c r="S206" s="98"/>
      <c r="T206" s="98"/>
      <c r="U206" s="98"/>
      <c r="V206" s="98"/>
      <c r="W206" s="98"/>
      <c r="X206" s="98"/>
      <c r="Y206" s="98"/>
      <c r="Z206" s="98"/>
    </row>
    <row r="207" ht="9.75" customHeight="1">
      <c r="A207" s="106"/>
      <c r="B207" s="107"/>
      <c r="C207" s="108"/>
      <c r="D207" s="108"/>
      <c r="E207" s="109"/>
      <c r="F207" s="108"/>
      <c r="G207" s="108"/>
      <c r="H207" s="98"/>
      <c r="I207" s="98"/>
      <c r="J207" s="98"/>
      <c r="K207" s="98"/>
      <c r="L207" s="98"/>
      <c r="M207" s="98"/>
      <c r="N207" s="98"/>
      <c r="O207" s="98"/>
      <c r="P207" s="98"/>
      <c r="Q207" s="98"/>
      <c r="R207" s="98"/>
      <c r="S207" s="98"/>
      <c r="T207" s="98"/>
      <c r="U207" s="98"/>
      <c r="V207" s="98"/>
      <c r="W207" s="98"/>
      <c r="X207" s="98"/>
      <c r="Y207" s="98"/>
      <c r="Z207" s="98"/>
    </row>
    <row r="208" ht="9.75" customHeight="1">
      <c r="A208" s="106"/>
      <c r="B208" s="107"/>
      <c r="C208" s="108"/>
      <c r="D208" s="108"/>
      <c r="E208" s="109"/>
      <c r="F208" s="108"/>
      <c r="G208" s="108"/>
      <c r="H208" s="98"/>
      <c r="I208" s="98"/>
      <c r="J208" s="98"/>
      <c r="K208" s="98"/>
      <c r="L208" s="98"/>
      <c r="M208" s="98"/>
      <c r="N208" s="98"/>
      <c r="O208" s="98"/>
      <c r="P208" s="98"/>
      <c r="Q208" s="98"/>
      <c r="R208" s="98"/>
      <c r="S208" s="98"/>
      <c r="T208" s="98"/>
      <c r="U208" s="98"/>
      <c r="V208" s="98"/>
      <c r="W208" s="98"/>
      <c r="X208" s="98"/>
      <c r="Y208" s="98"/>
      <c r="Z208" s="98"/>
    </row>
    <row r="209" ht="9.75" customHeight="1">
      <c r="A209" s="106"/>
      <c r="B209" s="107"/>
      <c r="C209" s="108"/>
      <c r="D209" s="108"/>
      <c r="E209" s="109"/>
      <c r="F209" s="108"/>
      <c r="G209" s="108"/>
      <c r="H209" s="98"/>
      <c r="I209" s="98"/>
      <c r="J209" s="98"/>
      <c r="K209" s="98"/>
      <c r="L209" s="98"/>
      <c r="M209" s="98"/>
      <c r="N209" s="98"/>
      <c r="O209" s="98"/>
      <c r="P209" s="98"/>
      <c r="Q209" s="98"/>
      <c r="R209" s="98"/>
      <c r="S209" s="98"/>
      <c r="T209" s="98"/>
      <c r="U209" s="98"/>
      <c r="V209" s="98"/>
      <c r="W209" s="98"/>
      <c r="X209" s="98"/>
      <c r="Y209" s="98"/>
      <c r="Z209" s="98"/>
    </row>
    <row r="210" ht="9.75" customHeight="1">
      <c r="A210" s="106"/>
      <c r="B210" s="107"/>
      <c r="C210" s="108"/>
      <c r="D210" s="108"/>
      <c r="E210" s="109"/>
      <c r="F210" s="108"/>
      <c r="G210" s="108"/>
      <c r="H210" s="98"/>
      <c r="I210" s="98"/>
      <c r="J210" s="98"/>
      <c r="K210" s="98"/>
      <c r="L210" s="98"/>
      <c r="M210" s="98"/>
      <c r="N210" s="98"/>
      <c r="O210" s="98"/>
      <c r="P210" s="98"/>
      <c r="Q210" s="98"/>
      <c r="R210" s="98"/>
      <c r="S210" s="98"/>
      <c r="T210" s="98"/>
      <c r="U210" s="98"/>
      <c r="V210" s="98"/>
      <c r="W210" s="98"/>
      <c r="X210" s="98"/>
      <c r="Y210" s="98"/>
      <c r="Z210" s="98"/>
    </row>
    <row r="211" ht="9.75" customHeight="1">
      <c r="A211" s="106"/>
      <c r="B211" s="107"/>
      <c r="C211" s="108"/>
      <c r="D211" s="108"/>
      <c r="E211" s="109"/>
      <c r="F211" s="108"/>
      <c r="G211" s="108"/>
      <c r="H211" s="98"/>
      <c r="I211" s="98"/>
      <c r="J211" s="98"/>
      <c r="K211" s="98"/>
      <c r="L211" s="98"/>
      <c r="M211" s="98"/>
      <c r="N211" s="98"/>
      <c r="O211" s="98"/>
      <c r="P211" s="98"/>
      <c r="Q211" s="98"/>
      <c r="R211" s="98"/>
      <c r="S211" s="98"/>
      <c r="T211" s="98"/>
      <c r="U211" s="98"/>
      <c r="V211" s="98"/>
      <c r="W211" s="98"/>
      <c r="X211" s="98"/>
      <c r="Y211" s="98"/>
      <c r="Z211" s="98"/>
    </row>
    <row r="212" ht="9.75" customHeight="1">
      <c r="A212" s="106"/>
      <c r="B212" s="107"/>
      <c r="C212" s="108"/>
      <c r="D212" s="108"/>
      <c r="E212" s="109"/>
      <c r="F212" s="108"/>
      <c r="G212" s="108"/>
      <c r="H212" s="98"/>
      <c r="I212" s="98"/>
      <c r="J212" s="98"/>
      <c r="K212" s="98"/>
      <c r="L212" s="98"/>
      <c r="M212" s="98"/>
      <c r="N212" s="98"/>
      <c r="O212" s="98"/>
      <c r="P212" s="98"/>
      <c r="Q212" s="98"/>
      <c r="R212" s="98"/>
      <c r="S212" s="98"/>
      <c r="T212" s="98"/>
      <c r="U212" s="98"/>
      <c r="V212" s="98"/>
      <c r="W212" s="98"/>
      <c r="X212" s="98"/>
      <c r="Y212" s="98"/>
      <c r="Z212" s="98"/>
    </row>
    <row r="213" ht="9.75" customHeight="1">
      <c r="A213" s="106"/>
      <c r="B213" s="107"/>
      <c r="C213" s="108"/>
      <c r="D213" s="108"/>
      <c r="E213" s="109"/>
      <c r="F213" s="108"/>
      <c r="G213" s="108"/>
      <c r="H213" s="98"/>
      <c r="I213" s="98"/>
      <c r="J213" s="98"/>
      <c r="K213" s="98"/>
      <c r="L213" s="98"/>
      <c r="M213" s="98"/>
      <c r="N213" s="98"/>
      <c r="O213" s="98"/>
      <c r="P213" s="98"/>
      <c r="Q213" s="98"/>
      <c r="R213" s="98"/>
      <c r="S213" s="98"/>
      <c r="T213" s="98"/>
      <c r="U213" s="98"/>
      <c r="V213" s="98"/>
      <c r="W213" s="98"/>
      <c r="X213" s="98"/>
      <c r="Y213" s="98"/>
      <c r="Z213" s="98"/>
    </row>
    <row r="214" ht="9.75" customHeight="1">
      <c r="A214" s="106"/>
      <c r="B214" s="107"/>
      <c r="C214" s="108"/>
      <c r="D214" s="108"/>
      <c r="E214" s="109"/>
      <c r="F214" s="108"/>
      <c r="G214" s="108"/>
      <c r="H214" s="98"/>
      <c r="I214" s="98"/>
      <c r="J214" s="98"/>
      <c r="K214" s="98"/>
      <c r="L214" s="98"/>
      <c r="M214" s="98"/>
      <c r="N214" s="98"/>
      <c r="O214" s="98"/>
      <c r="P214" s="98"/>
      <c r="Q214" s="98"/>
      <c r="R214" s="98"/>
      <c r="S214" s="98"/>
      <c r="T214" s="98"/>
      <c r="U214" s="98"/>
      <c r="V214" s="98"/>
      <c r="W214" s="98"/>
      <c r="X214" s="98"/>
      <c r="Y214" s="98"/>
      <c r="Z214" s="98"/>
    </row>
    <row r="215" ht="9.75" customHeight="1">
      <c r="A215" s="106"/>
      <c r="B215" s="107"/>
      <c r="C215" s="108"/>
      <c r="D215" s="108"/>
      <c r="E215" s="109"/>
      <c r="F215" s="108"/>
      <c r="G215" s="108"/>
      <c r="H215" s="98"/>
      <c r="I215" s="98"/>
      <c r="J215" s="98"/>
      <c r="K215" s="98"/>
      <c r="L215" s="98"/>
      <c r="M215" s="98"/>
      <c r="N215" s="98"/>
      <c r="O215" s="98"/>
      <c r="P215" s="98"/>
      <c r="Q215" s="98"/>
      <c r="R215" s="98"/>
      <c r="S215" s="98"/>
      <c r="T215" s="98"/>
      <c r="U215" s="98"/>
      <c r="V215" s="98"/>
      <c r="W215" s="98"/>
      <c r="X215" s="98"/>
      <c r="Y215" s="98"/>
      <c r="Z215" s="98"/>
    </row>
    <row r="216" ht="9.75" customHeight="1">
      <c r="A216" s="106"/>
      <c r="B216" s="107"/>
      <c r="C216" s="108"/>
      <c r="D216" s="108"/>
      <c r="E216" s="109"/>
      <c r="F216" s="108"/>
      <c r="G216" s="108"/>
      <c r="H216" s="98"/>
      <c r="I216" s="98"/>
      <c r="J216" s="98"/>
      <c r="K216" s="98"/>
      <c r="L216" s="98"/>
      <c r="M216" s="98"/>
      <c r="N216" s="98"/>
      <c r="O216" s="98"/>
      <c r="P216" s="98"/>
      <c r="Q216" s="98"/>
      <c r="R216" s="98"/>
      <c r="S216" s="98"/>
      <c r="T216" s="98"/>
      <c r="U216" s="98"/>
      <c r="V216" s="98"/>
      <c r="W216" s="98"/>
      <c r="X216" s="98"/>
      <c r="Y216" s="98"/>
      <c r="Z216" s="98"/>
    </row>
    <row r="217" ht="9.75" customHeight="1">
      <c r="A217" s="106"/>
      <c r="B217" s="107"/>
      <c r="C217" s="108"/>
      <c r="D217" s="108"/>
      <c r="E217" s="109"/>
      <c r="F217" s="108"/>
      <c r="G217" s="108"/>
      <c r="H217" s="98"/>
      <c r="I217" s="98"/>
      <c r="J217" s="98"/>
      <c r="K217" s="98"/>
      <c r="L217" s="98"/>
      <c r="M217" s="98"/>
      <c r="N217" s="98"/>
      <c r="O217" s="98"/>
      <c r="P217" s="98"/>
      <c r="Q217" s="98"/>
      <c r="R217" s="98"/>
      <c r="S217" s="98"/>
      <c r="T217" s="98"/>
      <c r="U217" s="98"/>
      <c r="V217" s="98"/>
      <c r="W217" s="98"/>
      <c r="X217" s="98"/>
      <c r="Y217" s="98"/>
      <c r="Z217" s="98"/>
    </row>
    <row r="218" ht="9.75" customHeight="1">
      <c r="A218" s="106"/>
      <c r="B218" s="107"/>
      <c r="C218" s="108"/>
      <c r="D218" s="108"/>
      <c r="E218" s="109"/>
      <c r="F218" s="108"/>
      <c r="G218" s="108"/>
      <c r="H218" s="98"/>
      <c r="I218" s="98"/>
      <c r="J218" s="98"/>
      <c r="K218" s="98"/>
      <c r="L218" s="98"/>
      <c r="M218" s="98"/>
      <c r="N218" s="98"/>
      <c r="O218" s="98"/>
      <c r="P218" s="98"/>
      <c r="Q218" s="98"/>
      <c r="R218" s="98"/>
      <c r="S218" s="98"/>
      <c r="T218" s="98"/>
      <c r="U218" s="98"/>
      <c r="V218" s="98"/>
      <c r="W218" s="98"/>
      <c r="X218" s="98"/>
      <c r="Y218" s="98"/>
      <c r="Z218" s="98"/>
    </row>
    <row r="219" ht="9.75" customHeight="1">
      <c r="A219" s="106"/>
      <c r="B219" s="107"/>
      <c r="C219" s="108"/>
      <c r="D219" s="108"/>
      <c r="E219" s="109"/>
      <c r="F219" s="108"/>
      <c r="G219" s="108"/>
      <c r="H219" s="98"/>
      <c r="I219" s="98"/>
      <c r="J219" s="98"/>
      <c r="K219" s="98"/>
      <c r="L219" s="98"/>
      <c r="M219" s="98"/>
      <c r="N219" s="98"/>
      <c r="O219" s="98"/>
      <c r="P219" s="98"/>
      <c r="Q219" s="98"/>
      <c r="R219" s="98"/>
      <c r="S219" s="98"/>
      <c r="T219" s="98"/>
      <c r="U219" s="98"/>
      <c r="V219" s="98"/>
      <c r="W219" s="98"/>
      <c r="X219" s="98"/>
      <c r="Y219" s="98"/>
      <c r="Z219" s="98"/>
    </row>
    <row r="220" ht="9.75" customHeight="1">
      <c r="A220" s="106"/>
      <c r="B220" s="107"/>
      <c r="C220" s="108"/>
      <c r="D220" s="108"/>
      <c r="E220" s="109"/>
      <c r="F220" s="108"/>
      <c r="G220" s="108"/>
      <c r="H220" s="98"/>
      <c r="I220" s="98"/>
      <c r="J220" s="98"/>
      <c r="K220" s="98"/>
      <c r="L220" s="98"/>
      <c r="M220" s="98"/>
      <c r="N220" s="98"/>
      <c r="O220" s="98"/>
      <c r="P220" s="98"/>
      <c r="Q220" s="98"/>
      <c r="R220" s="98"/>
      <c r="S220" s="98"/>
      <c r="T220" s="98"/>
      <c r="U220" s="98"/>
      <c r="V220" s="98"/>
      <c r="W220" s="98"/>
      <c r="X220" s="98"/>
      <c r="Y220" s="98"/>
      <c r="Z220" s="98"/>
    </row>
    <row r="221" ht="9.75" customHeight="1">
      <c r="A221" s="106"/>
      <c r="B221" s="107"/>
      <c r="C221" s="108"/>
      <c r="D221" s="108"/>
      <c r="E221" s="109"/>
      <c r="F221" s="108"/>
      <c r="G221" s="108"/>
      <c r="H221" s="98"/>
      <c r="I221" s="98"/>
      <c r="J221" s="98"/>
      <c r="K221" s="98"/>
      <c r="L221" s="98"/>
      <c r="M221" s="98"/>
      <c r="N221" s="98"/>
      <c r="O221" s="98"/>
      <c r="P221" s="98"/>
      <c r="Q221" s="98"/>
      <c r="R221" s="98"/>
      <c r="S221" s="98"/>
      <c r="T221" s="98"/>
      <c r="U221" s="98"/>
      <c r="V221" s="98"/>
      <c r="W221" s="98"/>
      <c r="X221" s="98"/>
      <c r="Y221" s="98"/>
      <c r="Z221" s="98"/>
    </row>
    <row r="222" ht="9.75" customHeight="1">
      <c r="A222" s="106"/>
      <c r="B222" s="107"/>
      <c r="C222" s="108"/>
      <c r="D222" s="108"/>
      <c r="E222" s="109"/>
      <c r="F222" s="108"/>
      <c r="G222" s="108"/>
      <c r="H222" s="98"/>
      <c r="I222" s="98"/>
      <c r="J222" s="98"/>
      <c r="K222" s="98"/>
      <c r="L222" s="98"/>
      <c r="M222" s="98"/>
      <c r="N222" s="98"/>
      <c r="O222" s="98"/>
      <c r="P222" s="98"/>
      <c r="Q222" s="98"/>
      <c r="R222" s="98"/>
      <c r="S222" s="98"/>
      <c r="T222" s="98"/>
      <c r="U222" s="98"/>
      <c r="V222" s="98"/>
      <c r="W222" s="98"/>
      <c r="X222" s="98"/>
      <c r="Y222" s="98"/>
      <c r="Z222" s="98"/>
    </row>
    <row r="223" ht="9.75" customHeight="1">
      <c r="A223" s="106"/>
      <c r="B223" s="107"/>
      <c r="C223" s="108"/>
      <c r="D223" s="108"/>
      <c r="E223" s="109"/>
      <c r="F223" s="108"/>
      <c r="G223" s="108"/>
      <c r="H223" s="98"/>
      <c r="I223" s="98"/>
      <c r="J223" s="98"/>
      <c r="K223" s="98"/>
      <c r="L223" s="98"/>
      <c r="M223" s="98"/>
      <c r="N223" s="98"/>
      <c r="O223" s="98"/>
      <c r="P223" s="98"/>
      <c r="Q223" s="98"/>
      <c r="R223" s="98"/>
      <c r="S223" s="98"/>
      <c r="T223" s="98"/>
      <c r="U223" s="98"/>
      <c r="V223" s="98"/>
      <c r="W223" s="98"/>
      <c r="X223" s="98"/>
      <c r="Y223" s="98"/>
      <c r="Z223" s="98"/>
    </row>
    <row r="224" ht="9.75" customHeight="1">
      <c r="A224" s="106"/>
      <c r="B224" s="107"/>
      <c r="C224" s="108"/>
      <c r="D224" s="108"/>
      <c r="E224" s="109"/>
      <c r="F224" s="108"/>
      <c r="G224" s="108"/>
      <c r="H224" s="98"/>
      <c r="I224" s="98"/>
      <c r="J224" s="98"/>
      <c r="K224" s="98"/>
      <c r="L224" s="98"/>
      <c r="M224" s="98"/>
      <c r="N224" s="98"/>
      <c r="O224" s="98"/>
      <c r="P224" s="98"/>
      <c r="Q224" s="98"/>
      <c r="R224" s="98"/>
      <c r="S224" s="98"/>
      <c r="T224" s="98"/>
      <c r="U224" s="98"/>
      <c r="V224" s="98"/>
      <c r="W224" s="98"/>
      <c r="X224" s="98"/>
      <c r="Y224" s="98"/>
      <c r="Z224" s="98"/>
    </row>
    <row r="225" ht="9.75" customHeight="1">
      <c r="A225" s="106"/>
      <c r="B225" s="107"/>
      <c r="C225" s="108"/>
      <c r="D225" s="108"/>
      <c r="E225" s="109"/>
      <c r="F225" s="108"/>
      <c r="G225" s="108"/>
      <c r="H225" s="98"/>
      <c r="I225" s="98"/>
      <c r="J225" s="98"/>
      <c r="K225" s="98"/>
      <c r="L225" s="98"/>
      <c r="M225" s="98"/>
      <c r="N225" s="98"/>
      <c r="O225" s="98"/>
      <c r="P225" s="98"/>
      <c r="Q225" s="98"/>
      <c r="R225" s="98"/>
      <c r="S225" s="98"/>
      <c r="T225" s="98"/>
      <c r="U225" s="98"/>
      <c r="V225" s="98"/>
      <c r="W225" s="98"/>
      <c r="X225" s="98"/>
      <c r="Y225" s="98"/>
      <c r="Z225" s="98"/>
    </row>
    <row r="226" ht="9.75" customHeight="1">
      <c r="A226" s="106"/>
      <c r="B226" s="107"/>
      <c r="C226" s="108"/>
      <c r="D226" s="108"/>
      <c r="E226" s="109"/>
      <c r="F226" s="108"/>
      <c r="G226" s="108"/>
      <c r="H226" s="98"/>
      <c r="I226" s="98"/>
      <c r="J226" s="98"/>
      <c r="K226" s="98"/>
      <c r="L226" s="98"/>
      <c r="M226" s="98"/>
      <c r="N226" s="98"/>
      <c r="O226" s="98"/>
      <c r="P226" s="98"/>
      <c r="Q226" s="98"/>
      <c r="R226" s="98"/>
      <c r="S226" s="98"/>
      <c r="T226" s="98"/>
      <c r="U226" s="98"/>
      <c r="V226" s="98"/>
      <c r="W226" s="98"/>
      <c r="X226" s="98"/>
      <c r="Y226" s="98"/>
      <c r="Z226" s="98"/>
    </row>
    <row r="227" ht="9.75" customHeight="1">
      <c r="A227" s="106"/>
      <c r="B227" s="107"/>
      <c r="C227" s="108"/>
      <c r="D227" s="108"/>
      <c r="E227" s="109"/>
      <c r="F227" s="108"/>
      <c r="G227" s="108"/>
      <c r="H227" s="98"/>
      <c r="I227" s="98"/>
      <c r="J227" s="98"/>
      <c r="K227" s="98"/>
      <c r="L227" s="98"/>
      <c r="M227" s="98"/>
      <c r="N227" s="98"/>
      <c r="O227" s="98"/>
      <c r="P227" s="98"/>
      <c r="Q227" s="98"/>
      <c r="R227" s="98"/>
      <c r="S227" s="98"/>
      <c r="T227" s="98"/>
      <c r="U227" s="98"/>
      <c r="V227" s="98"/>
      <c r="W227" s="98"/>
      <c r="X227" s="98"/>
      <c r="Y227" s="98"/>
      <c r="Z227" s="98"/>
    </row>
    <row r="228" ht="9.75" customHeight="1">
      <c r="A228" s="106"/>
      <c r="B228" s="107"/>
      <c r="C228" s="108"/>
      <c r="D228" s="108"/>
      <c r="E228" s="109"/>
      <c r="F228" s="108"/>
      <c r="G228" s="108"/>
      <c r="H228" s="98"/>
      <c r="I228" s="98"/>
      <c r="J228" s="98"/>
      <c r="K228" s="98"/>
      <c r="L228" s="98"/>
      <c r="M228" s="98"/>
      <c r="N228" s="98"/>
      <c r="O228" s="98"/>
      <c r="P228" s="98"/>
      <c r="Q228" s="98"/>
      <c r="R228" s="98"/>
      <c r="S228" s="98"/>
      <c r="T228" s="98"/>
      <c r="U228" s="98"/>
      <c r="V228" s="98"/>
      <c r="W228" s="98"/>
      <c r="X228" s="98"/>
      <c r="Y228" s="98"/>
      <c r="Z228" s="98"/>
    </row>
    <row r="229" ht="9.75" customHeight="1">
      <c r="A229" s="106"/>
      <c r="B229" s="107"/>
      <c r="C229" s="108"/>
      <c r="D229" s="108"/>
      <c r="E229" s="109"/>
      <c r="F229" s="108"/>
      <c r="G229" s="108"/>
      <c r="H229" s="98"/>
      <c r="I229" s="98"/>
      <c r="J229" s="98"/>
      <c r="K229" s="98"/>
      <c r="L229" s="98"/>
      <c r="M229" s="98"/>
      <c r="N229" s="98"/>
      <c r="O229" s="98"/>
      <c r="P229" s="98"/>
      <c r="Q229" s="98"/>
      <c r="R229" s="98"/>
      <c r="S229" s="98"/>
      <c r="T229" s="98"/>
      <c r="U229" s="98"/>
      <c r="V229" s="98"/>
      <c r="W229" s="98"/>
      <c r="X229" s="98"/>
      <c r="Y229" s="98"/>
      <c r="Z229" s="98"/>
    </row>
    <row r="230" ht="9.75" customHeight="1">
      <c r="A230" s="106"/>
      <c r="B230" s="107"/>
      <c r="C230" s="108"/>
      <c r="D230" s="108"/>
      <c r="E230" s="109"/>
      <c r="F230" s="108"/>
      <c r="G230" s="108"/>
      <c r="H230" s="98"/>
      <c r="I230" s="98"/>
      <c r="J230" s="98"/>
      <c r="K230" s="98"/>
      <c r="L230" s="98"/>
      <c r="M230" s="98"/>
      <c r="N230" s="98"/>
      <c r="O230" s="98"/>
      <c r="P230" s="98"/>
      <c r="Q230" s="98"/>
      <c r="R230" s="98"/>
      <c r="S230" s="98"/>
      <c r="T230" s="98"/>
      <c r="U230" s="98"/>
      <c r="V230" s="98"/>
      <c r="W230" s="98"/>
      <c r="X230" s="98"/>
      <c r="Y230" s="98"/>
      <c r="Z230" s="98"/>
    </row>
    <row r="231" ht="9.75" customHeight="1">
      <c r="A231" s="106"/>
      <c r="B231" s="107"/>
      <c r="C231" s="108"/>
      <c r="D231" s="108"/>
      <c r="E231" s="109"/>
      <c r="F231" s="108"/>
      <c r="G231" s="108"/>
      <c r="H231" s="98"/>
      <c r="I231" s="98"/>
      <c r="J231" s="98"/>
      <c r="K231" s="98"/>
      <c r="L231" s="98"/>
      <c r="M231" s="98"/>
      <c r="N231" s="98"/>
      <c r="O231" s="98"/>
      <c r="P231" s="98"/>
      <c r="Q231" s="98"/>
      <c r="R231" s="98"/>
      <c r="S231" s="98"/>
      <c r="T231" s="98"/>
      <c r="U231" s="98"/>
      <c r="V231" s="98"/>
      <c r="W231" s="98"/>
      <c r="X231" s="98"/>
      <c r="Y231" s="98"/>
      <c r="Z231" s="98"/>
    </row>
    <row r="232" ht="9.75" customHeight="1">
      <c r="A232" s="106"/>
      <c r="B232" s="107"/>
      <c r="C232" s="108"/>
      <c r="D232" s="108"/>
      <c r="E232" s="109"/>
      <c r="F232" s="108"/>
      <c r="G232" s="108"/>
      <c r="H232" s="98"/>
      <c r="I232" s="98"/>
      <c r="J232" s="98"/>
      <c r="K232" s="98"/>
      <c r="L232" s="98"/>
      <c r="M232" s="98"/>
      <c r="N232" s="98"/>
      <c r="O232" s="98"/>
      <c r="P232" s="98"/>
      <c r="Q232" s="98"/>
      <c r="R232" s="98"/>
      <c r="S232" s="98"/>
      <c r="T232" s="98"/>
      <c r="U232" s="98"/>
      <c r="V232" s="98"/>
      <c r="W232" s="98"/>
      <c r="X232" s="98"/>
      <c r="Y232" s="98"/>
      <c r="Z232" s="98"/>
    </row>
    <row r="233" ht="9.75" customHeight="1">
      <c r="A233" s="106"/>
      <c r="B233" s="107"/>
      <c r="C233" s="108"/>
      <c r="D233" s="108"/>
      <c r="E233" s="109"/>
      <c r="F233" s="108"/>
      <c r="G233" s="108"/>
      <c r="H233" s="98"/>
      <c r="I233" s="98"/>
      <c r="J233" s="98"/>
      <c r="K233" s="98"/>
      <c r="L233" s="98"/>
      <c r="M233" s="98"/>
      <c r="N233" s="98"/>
      <c r="O233" s="98"/>
      <c r="P233" s="98"/>
      <c r="Q233" s="98"/>
      <c r="R233" s="98"/>
      <c r="S233" s="98"/>
      <c r="T233" s="98"/>
      <c r="U233" s="98"/>
      <c r="V233" s="98"/>
      <c r="W233" s="98"/>
      <c r="X233" s="98"/>
      <c r="Y233" s="98"/>
      <c r="Z233" s="98"/>
    </row>
    <row r="234" ht="9.75" customHeight="1">
      <c r="A234" s="106"/>
      <c r="B234" s="107"/>
      <c r="C234" s="108"/>
      <c r="D234" s="108"/>
      <c r="E234" s="109"/>
      <c r="F234" s="108"/>
      <c r="G234" s="108"/>
      <c r="H234" s="98"/>
      <c r="I234" s="98"/>
      <c r="J234" s="98"/>
      <c r="K234" s="98"/>
      <c r="L234" s="98"/>
      <c r="M234" s="98"/>
      <c r="N234" s="98"/>
      <c r="O234" s="98"/>
      <c r="P234" s="98"/>
      <c r="Q234" s="98"/>
      <c r="R234" s="98"/>
      <c r="S234" s="98"/>
      <c r="T234" s="98"/>
      <c r="U234" s="98"/>
      <c r="V234" s="98"/>
      <c r="W234" s="98"/>
      <c r="X234" s="98"/>
      <c r="Y234" s="98"/>
      <c r="Z234" s="98"/>
    </row>
    <row r="235" ht="9.75" customHeight="1">
      <c r="A235" s="106"/>
      <c r="B235" s="107"/>
      <c r="C235" s="108"/>
      <c r="D235" s="108"/>
      <c r="E235" s="109"/>
      <c r="F235" s="108"/>
      <c r="G235" s="108"/>
      <c r="H235" s="98"/>
      <c r="I235" s="98"/>
      <c r="J235" s="98"/>
      <c r="K235" s="98"/>
      <c r="L235" s="98"/>
      <c r="M235" s="98"/>
      <c r="N235" s="98"/>
      <c r="O235" s="98"/>
      <c r="P235" s="98"/>
      <c r="Q235" s="98"/>
      <c r="R235" s="98"/>
      <c r="S235" s="98"/>
      <c r="T235" s="98"/>
      <c r="U235" s="98"/>
      <c r="V235" s="98"/>
      <c r="W235" s="98"/>
      <c r="X235" s="98"/>
      <c r="Y235" s="98"/>
      <c r="Z235" s="98"/>
    </row>
    <row r="236" ht="9.75" customHeight="1">
      <c r="A236" s="106"/>
      <c r="B236" s="107"/>
      <c r="C236" s="108"/>
      <c r="D236" s="108"/>
      <c r="E236" s="109"/>
      <c r="F236" s="108"/>
      <c r="G236" s="108"/>
      <c r="H236" s="98"/>
      <c r="I236" s="98"/>
      <c r="J236" s="98"/>
      <c r="K236" s="98"/>
      <c r="L236" s="98"/>
      <c r="M236" s="98"/>
      <c r="N236" s="98"/>
      <c r="O236" s="98"/>
      <c r="P236" s="98"/>
      <c r="Q236" s="98"/>
      <c r="R236" s="98"/>
      <c r="S236" s="98"/>
      <c r="T236" s="98"/>
      <c r="U236" s="98"/>
      <c r="V236" s="98"/>
      <c r="W236" s="98"/>
      <c r="X236" s="98"/>
      <c r="Y236" s="98"/>
      <c r="Z236" s="98"/>
    </row>
    <row r="237" ht="9.75" customHeight="1">
      <c r="A237" s="106"/>
      <c r="B237" s="107"/>
      <c r="C237" s="108"/>
      <c r="D237" s="108"/>
      <c r="E237" s="109"/>
      <c r="F237" s="108"/>
      <c r="G237" s="108"/>
      <c r="H237" s="98"/>
      <c r="I237" s="98"/>
      <c r="J237" s="98"/>
      <c r="K237" s="98"/>
      <c r="L237" s="98"/>
      <c r="M237" s="98"/>
      <c r="N237" s="98"/>
      <c r="O237" s="98"/>
      <c r="P237" s="98"/>
      <c r="Q237" s="98"/>
      <c r="R237" s="98"/>
      <c r="S237" s="98"/>
      <c r="T237" s="98"/>
      <c r="U237" s="98"/>
      <c r="V237" s="98"/>
      <c r="W237" s="98"/>
      <c r="X237" s="98"/>
      <c r="Y237" s="98"/>
      <c r="Z237" s="98"/>
    </row>
    <row r="238" ht="9.75" customHeight="1">
      <c r="A238" s="106"/>
      <c r="B238" s="107"/>
      <c r="C238" s="108"/>
      <c r="D238" s="108"/>
      <c r="E238" s="109"/>
      <c r="F238" s="108"/>
      <c r="G238" s="108"/>
      <c r="H238" s="98"/>
      <c r="I238" s="98"/>
      <c r="J238" s="98"/>
      <c r="K238" s="98"/>
      <c r="L238" s="98"/>
      <c r="M238" s="98"/>
      <c r="N238" s="98"/>
      <c r="O238" s="98"/>
      <c r="P238" s="98"/>
      <c r="Q238" s="98"/>
      <c r="R238" s="98"/>
      <c r="S238" s="98"/>
      <c r="T238" s="98"/>
      <c r="U238" s="98"/>
      <c r="V238" s="98"/>
      <c r="W238" s="98"/>
      <c r="X238" s="98"/>
      <c r="Y238" s="98"/>
      <c r="Z238" s="98"/>
    </row>
    <row r="239" ht="9.75" customHeight="1">
      <c r="A239" s="106"/>
      <c r="B239" s="107"/>
      <c r="C239" s="108"/>
      <c r="D239" s="108"/>
      <c r="E239" s="109"/>
      <c r="F239" s="108"/>
      <c r="G239" s="108"/>
      <c r="H239" s="98"/>
      <c r="I239" s="98"/>
      <c r="J239" s="98"/>
      <c r="K239" s="98"/>
      <c r="L239" s="98"/>
      <c r="M239" s="98"/>
      <c r="N239" s="98"/>
      <c r="O239" s="98"/>
      <c r="P239" s="98"/>
      <c r="Q239" s="98"/>
      <c r="R239" s="98"/>
      <c r="S239" s="98"/>
      <c r="T239" s="98"/>
      <c r="U239" s="98"/>
      <c r="V239" s="98"/>
      <c r="W239" s="98"/>
      <c r="X239" s="98"/>
      <c r="Y239" s="98"/>
      <c r="Z239" s="98"/>
    </row>
    <row r="240" ht="9.75" customHeight="1">
      <c r="A240" s="106"/>
      <c r="B240" s="107"/>
      <c r="C240" s="108"/>
      <c r="D240" s="108"/>
      <c r="E240" s="109"/>
      <c r="F240" s="108"/>
      <c r="G240" s="108"/>
      <c r="H240" s="98"/>
      <c r="I240" s="98"/>
      <c r="J240" s="98"/>
      <c r="K240" s="98"/>
      <c r="L240" s="98"/>
      <c r="M240" s="98"/>
      <c r="N240" s="98"/>
      <c r="O240" s="98"/>
      <c r="P240" s="98"/>
      <c r="Q240" s="98"/>
      <c r="R240" s="98"/>
      <c r="S240" s="98"/>
      <c r="T240" s="98"/>
      <c r="U240" s="98"/>
      <c r="V240" s="98"/>
      <c r="W240" s="98"/>
      <c r="X240" s="98"/>
      <c r="Y240" s="98"/>
      <c r="Z240" s="98"/>
    </row>
    <row r="241" ht="9.75" customHeight="1">
      <c r="A241" s="106"/>
      <c r="B241" s="107"/>
      <c r="C241" s="108"/>
      <c r="D241" s="108"/>
      <c r="E241" s="109"/>
      <c r="F241" s="108"/>
      <c r="G241" s="108"/>
      <c r="H241" s="98"/>
      <c r="I241" s="98"/>
      <c r="J241" s="98"/>
      <c r="K241" s="98"/>
      <c r="L241" s="98"/>
      <c r="M241" s="98"/>
      <c r="N241" s="98"/>
      <c r="O241" s="98"/>
      <c r="P241" s="98"/>
      <c r="Q241" s="98"/>
      <c r="R241" s="98"/>
      <c r="S241" s="98"/>
      <c r="T241" s="98"/>
      <c r="U241" s="98"/>
      <c r="V241" s="98"/>
      <c r="W241" s="98"/>
      <c r="X241" s="98"/>
      <c r="Y241" s="98"/>
      <c r="Z241" s="98"/>
    </row>
    <row r="242" ht="9.75" customHeight="1">
      <c r="A242" s="106"/>
      <c r="B242" s="107"/>
      <c r="C242" s="108"/>
      <c r="D242" s="108"/>
      <c r="E242" s="109"/>
      <c r="F242" s="108"/>
      <c r="G242" s="108"/>
      <c r="H242" s="98"/>
      <c r="I242" s="98"/>
      <c r="J242" s="98"/>
      <c r="K242" s="98"/>
      <c r="L242" s="98"/>
      <c r="M242" s="98"/>
      <c r="N242" s="98"/>
      <c r="O242" s="98"/>
      <c r="P242" s="98"/>
      <c r="Q242" s="98"/>
      <c r="R242" s="98"/>
      <c r="S242" s="98"/>
      <c r="T242" s="98"/>
      <c r="U242" s="98"/>
      <c r="V242" s="98"/>
      <c r="W242" s="98"/>
      <c r="X242" s="98"/>
      <c r="Y242" s="98"/>
      <c r="Z242" s="98"/>
    </row>
    <row r="243" ht="9.75" customHeight="1">
      <c r="A243" s="106"/>
      <c r="B243" s="107"/>
      <c r="C243" s="108"/>
      <c r="D243" s="108"/>
      <c r="E243" s="109"/>
      <c r="F243" s="108"/>
      <c r="G243" s="108"/>
      <c r="H243" s="98"/>
      <c r="I243" s="98"/>
      <c r="J243" s="98"/>
      <c r="K243" s="98"/>
      <c r="L243" s="98"/>
      <c r="M243" s="98"/>
      <c r="N243" s="98"/>
      <c r="O243" s="98"/>
      <c r="P243" s="98"/>
      <c r="Q243" s="98"/>
      <c r="R243" s="98"/>
      <c r="S243" s="98"/>
      <c r="T243" s="98"/>
      <c r="U243" s="98"/>
      <c r="V243" s="98"/>
      <c r="W243" s="98"/>
      <c r="X243" s="98"/>
      <c r="Y243" s="98"/>
      <c r="Z243" s="98"/>
    </row>
    <row r="244" ht="9.75" customHeight="1">
      <c r="A244" s="106"/>
      <c r="B244" s="107"/>
      <c r="C244" s="108"/>
      <c r="D244" s="108"/>
      <c r="E244" s="109"/>
      <c r="F244" s="108"/>
      <c r="G244" s="108"/>
      <c r="H244" s="98"/>
      <c r="I244" s="98"/>
      <c r="J244" s="98"/>
      <c r="K244" s="98"/>
      <c r="L244" s="98"/>
      <c r="M244" s="98"/>
      <c r="N244" s="98"/>
      <c r="O244" s="98"/>
      <c r="P244" s="98"/>
      <c r="Q244" s="98"/>
      <c r="R244" s="98"/>
      <c r="S244" s="98"/>
      <c r="T244" s="98"/>
      <c r="U244" s="98"/>
      <c r="V244" s="98"/>
      <c r="W244" s="98"/>
      <c r="X244" s="98"/>
      <c r="Y244" s="98"/>
      <c r="Z244" s="98"/>
    </row>
    <row r="245" ht="9.75" customHeight="1">
      <c r="A245" s="106"/>
      <c r="B245" s="107"/>
      <c r="C245" s="108"/>
      <c r="D245" s="108"/>
      <c r="E245" s="109"/>
      <c r="F245" s="108"/>
      <c r="G245" s="108"/>
      <c r="H245" s="98"/>
      <c r="I245" s="98"/>
      <c r="J245" s="98"/>
      <c r="K245" s="98"/>
      <c r="L245" s="98"/>
      <c r="M245" s="98"/>
      <c r="N245" s="98"/>
      <c r="O245" s="98"/>
      <c r="P245" s="98"/>
      <c r="Q245" s="98"/>
      <c r="R245" s="98"/>
      <c r="S245" s="98"/>
      <c r="T245" s="98"/>
      <c r="U245" s="98"/>
      <c r="V245" s="98"/>
      <c r="W245" s="98"/>
      <c r="X245" s="98"/>
      <c r="Y245" s="98"/>
      <c r="Z245" s="98"/>
    </row>
    <row r="246" ht="9.75" customHeight="1">
      <c r="A246" s="106"/>
      <c r="B246" s="107"/>
      <c r="C246" s="108"/>
      <c r="D246" s="108"/>
      <c r="E246" s="109"/>
      <c r="F246" s="108"/>
      <c r="G246" s="108"/>
      <c r="H246" s="98"/>
      <c r="I246" s="98"/>
      <c r="J246" s="98"/>
      <c r="K246" s="98"/>
      <c r="L246" s="98"/>
      <c r="M246" s="98"/>
      <c r="N246" s="98"/>
      <c r="O246" s="98"/>
      <c r="P246" s="98"/>
      <c r="Q246" s="98"/>
      <c r="R246" s="98"/>
      <c r="S246" s="98"/>
      <c r="T246" s="98"/>
      <c r="U246" s="98"/>
      <c r="V246" s="98"/>
      <c r="W246" s="98"/>
      <c r="X246" s="98"/>
      <c r="Y246" s="98"/>
      <c r="Z246" s="98"/>
    </row>
    <row r="247" ht="9.75" customHeight="1">
      <c r="A247" s="106"/>
      <c r="B247" s="107"/>
      <c r="C247" s="108"/>
      <c r="D247" s="108"/>
      <c r="E247" s="109"/>
      <c r="F247" s="108"/>
      <c r="G247" s="108"/>
      <c r="H247" s="98"/>
      <c r="I247" s="98"/>
      <c r="J247" s="98"/>
      <c r="K247" s="98"/>
      <c r="L247" s="98"/>
      <c r="M247" s="98"/>
      <c r="N247" s="98"/>
      <c r="O247" s="98"/>
      <c r="P247" s="98"/>
      <c r="Q247" s="98"/>
      <c r="R247" s="98"/>
      <c r="S247" s="98"/>
      <c r="T247" s="98"/>
      <c r="U247" s="98"/>
      <c r="V247" s="98"/>
      <c r="W247" s="98"/>
      <c r="X247" s="98"/>
      <c r="Y247" s="98"/>
      <c r="Z247" s="98"/>
    </row>
    <row r="248" ht="9.75" customHeight="1">
      <c r="A248" s="106"/>
      <c r="B248" s="107"/>
      <c r="C248" s="108"/>
      <c r="D248" s="108"/>
      <c r="E248" s="109"/>
      <c r="F248" s="108"/>
      <c r="G248" s="108"/>
      <c r="H248" s="98"/>
      <c r="I248" s="98"/>
      <c r="J248" s="98"/>
      <c r="K248" s="98"/>
      <c r="L248" s="98"/>
      <c r="M248" s="98"/>
      <c r="N248" s="98"/>
      <c r="O248" s="98"/>
      <c r="P248" s="98"/>
      <c r="Q248" s="98"/>
      <c r="R248" s="98"/>
      <c r="S248" s="98"/>
      <c r="T248" s="98"/>
      <c r="U248" s="98"/>
      <c r="V248" s="98"/>
      <c r="W248" s="98"/>
      <c r="X248" s="98"/>
      <c r="Y248" s="98"/>
      <c r="Z248" s="98"/>
    </row>
    <row r="249" ht="9.75" customHeight="1">
      <c r="A249" s="106"/>
      <c r="B249" s="107"/>
      <c r="C249" s="108"/>
      <c r="D249" s="108"/>
      <c r="E249" s="109"/>
      <c r="F249" s="108"/>
      <c r="G249" s="108"/>
      <c r="H249" s="98"/>
      <c r="I249" s="98"/>
      <c r="J249" s="98"/>
      <c r="K249" s="98"/>
      <c r="L249" s="98"/>
      <c r="M249" s="98"/>
      <c r="N249" s="98"/>
      <c r="O249" s="98"/>
      <c r="P249" s="98"/>
      <c r="Q249" s="98"/>
      <c r="R249" s="98"/>
      <c r="S249" s="98"/>
      <c r="T249" s="98"/>
      <c r="U249" s="98"/>
      <c r="V249" s="98"/>
      <c r="W249" s="98"/>
      <c r="X249" s="98"/>
      <c r="Y249" s="98"/>
      <c r="Z249" s="98"/>
    </row>
    <row r="250" ht="9.75" customHeight="1">
      <c r="A250" s="106"/>
      <c r="B250" s="107"/>
      <c r="C250" s="108"/>
      <c r="D250" s="108"/>
      <c r="E250" s="109"/>
      <c r="F250" s="108"/>
      <c r="G250" s="108"/>
      <c r="H250" s="98"/>
      <c r="I250" s="98"/>
      <c r="J250" s="98"/>
      <c r="K250" s="98"/>
      <c r="L250" s="98"/>
      <c r="M250" s="98"/>
      <c r="N250" s="98"/>
      <c r="O250" s="98"/>
      <c r="P250" s="98"/>
      <c r="Q250" s="98"/>
      <c r="R250" s="98"/>
      <c r="S250" s="98"/>
      <c r="T250" s="98"/>
      <c r="U250" s="98"/>
      <c r="V250" s="98"/>
      <c r="W250" s="98"/>
      <c r="X250" s="98"/>
      <c r="Y250" s="98"/>
      <c r="Z250" s="98"/>
    </row>
    <row r="251" ht="9.75" customHeight="1">
      <c r="A251" s="106"/>
      <c r="B251" s="107"/>
      <c r="C251" s="108"/>
      <c r="D251" s="108"/>
      <c r="E251" s="109"/>
      <c r="F251" s="108"/>
      <c r="G251" s="108"/>
      <c r="H251" s="98"/>
      <c r="I251" s="98"/>
      <c r="J251" s="98"/>
      <c r="K251" s="98"/>
      <c r="L251" s="98"/>
      <c r="M251" s="98"/>
      <c r="N251" s="98"/>
      <c r="O251" s="98"/>
      <c r="P251" s="98"/>
      <c r="Q251" s="98"/>
      <c r="R251" s="98"/>
      <c r="S251" s="98"/>
      <c r="T251" s="98"/>
      <c r="U251" s="98"/>
      <c r="V251" s="98"/>
      <c r="W251" s="98"/>
      <c r="X251" s="98"/>
      <c r="Y251" s="98"/>
      <c r="Z251" s="98"/>
    </row>
    <row r="252" ht="9.75" customHeight="1">
      <c r="A252" s="106"/>
      <c r="B252" s="107"/>
      <c r="C252" s="108"/>
      <c r="D252" s="108"/>
      <c r="E252" s="109"/>
      <c r="F252" s="108"/>
      <c r="G252" s="108"/>
      <c r="H252" s="98"/>
      <c r="I252" s="98"/>
      <c r="J252" s="98"/>
      <c r="K252" s="98"/>
      <c r="L252" s="98"/>
      <c r="M252" s="98"/>
      <c r="N252" s="98"/>
      <c r="O252" s="98"/>
      <c r="P252" s="98"/>
      <c r="Q252" s="98"/>
      <c r="R252" s="98"/>
      <c r="S252" s="98"/>
      <c r="T252" s="98"/>
      <c r="U252" s="98"/>
      <c r="V252" s="98"/>
      <c r="W252" s="98"/>
      <c r="X252" s="98"/>
      <c r="Y252" s="98"/>
      <c r="Z252" s="98"/>
    </row>
    <row r="253" ht="9.75" customHeight="1">
      <c r="A253" s="106"/>
      <c r="B253" s="107"/>
      <c r="C253" s="108"/>
      <c r="D253" s="108"/>
      <c r="E253" s="109"/>
      <c r="F253" s="108"/>
      <c r="G253" s="108"/>
      <c r="H253" s="98"/>
      <c r="I253" s="98"/>
      <c r="J253" s="98"/>
      <c r="K253" s="98"/>
      <c r="L253" s="98"/>
      <c r="M253" s="98"/>
      <c r="N253" s="98"/>
      <c r="O253" s="98"/>
      <c r="P253" s="98"/>
      <c r="Q253" s="98"/>
      <c r="R253" s="98"/>
      <c r="S253" s="98"/>
      <c r="T253" s="98"/>
      <c r="U253" s="98"/>
      <c r="V253" s="98"/>
      <c r="W253" s="98"/>
      <c r="X253" s="98"/>
      <c r="Y253" s="98"/>
      <c r="Z253" s="98"/>
    </row>
    <row r="254" ht="9.75" customHeight="1">
      <c r="A254" s="106"/>
      <c r="B254" s="107"/>
      <c r="C254" s="108"/>
      <c r="D254" s="108"/>
      <c r="E254" s="109"/>
      <c r="F254" s="108"/>
      <c r="G254" s="108"/>
      <c r="H254" s="98"/>
      <c r="I254" s="98"/>
      <c r="J254" s="98"/>
      <c r="K254" s="98"/>
      <c r="L254" s="98"/>
      <c r="M254" s="98"/>
      <c r="N254" s="98"/>
      <c r="O254" s="98"/>
      <c r="P254" s="98"/>
      <c r="Q254" s="98"/>
      <c r="R254" s="98"/>
      <c r="S254" s="98"/>
      <c r="T254" s="98"/>
      <c r="U254" s="98"/>
      <c r="V254" s="98"/>
      <c r="W254" s="98"/>
      <c r="X254" s="98"/>
      <c r="Y254" s="98"/>
      <c r="Z254" s="98"/>
    </row>
    <row r="255" ht="9.75" customHeight="1">
      <c r="A255" s="106"/>
      <c r="B255" s="107"/>
      <c r="C255" s="108"/>
      <c r="D255" s="108"/>
      <c r="E255" s="109"/>
      <c r="F255" s="108"/>
      <c r="G255" s="108"/>
      <c r="H255" s="98"/>
      <c r="I255" s="98"/>
      <c r="J255" s="98"/>
      <c r="K255" s="98"/>
      <c r="L255" s="98"/>
      <c r="M255" s="98"/>
      <c r="N255" s="98"/>
      <c r="O255" s="98"/>
      <c r="P255" s="98"/>
      <c r="Q255" s="98"/>
      <c r="R255" s="98"/>
      <c r="S255" s="98"/>
      <c r="T255" s="98"/>
      <c r="U255" s="98"/>
      <c r="V255" s="98"/>
      <c r="W255" s="98"/>
      <c r="X255" s="98"/>
      <c r="Y255" s="98"/>
      <c r="Z255" s="98"/>
    </row>
    <row r="256" ht="9.75" customHeight="1">
      <c r="A256" s="106"/>
      <c r="B256" s="107"/>
      <c r="C256" s="108"/>
      <c r="D256" s="108"/>
      <c r="E256" s="109"/>
      <c r="F256" s="108"/>
      <c r="G256" s="108"/>
      <c r="H256" s="98"/>
      <c r="I256" s="98"/>
      <c r="J256" s="98"/>
      <c r="K256" s="98"/>
      <c r="L256" s="98"/>
      <c r="M256" s="98"/>
      <c r="N256" s="98"/>
      <c r="O256" s="98"/>
      <c r="P256" s="98"/>
      <c r="Q256" s="98"/>
      <c r="R256" s="98"/>
      <c r="S256" s="98"/>
      <c r="T256" s="98"/>
      <c r="U256" s="98"/>
      <c r="V256" s="98"/>
      <c r="W256" s="98"/>
      <c r="X256" s="98"/>
      <c r="Y256" s="98"/>
      <c r="Z256" s="98"/>
    </row>
    <row r="257" ht="9.75" customHeight="1">
      <c r="A257" s="106"/>
      <c r="B257" s="107"/>
      <c r="C257" s="108"/>
      <c r="D257" s="108"/>
      <c r="E257" s="109"/>
      <c r="F257" s="108"/>
      <c r="G257" s="108"/>
      <c r="H257" s="98"/>
      <c r="I257" s="98"/>
      <c r="J257" s="98"/>
      <c r="K257" s="98"/>
      <c r="L257" s="98"/>
      <c r="M257" s="98"/>
      <c r="N257" s="98"/>
      <c r="O257" s="98"/>
      <c r="P257" s="98"/>
      <c r="Q257" s="98"/>
      <c r="R257" s="98"/>
      <c r="S257" s="98"/>
      <c r="T257" s="98"/>
      <c r="U257" s="98"/>
      <c r="V257" s="98"/>
      <c r="W257" s="98"/>
      <c r="X257" s="98"/>
      <c r="Y257" s="98"/>
      <c r="Z257" s="98"/>
    </row>
    <row r="258" ht="9.75" customHeight="1">
      <c r="A258" s="106"/>
      <c r="B258" s="107"/>
      <c r="C258" s="108"/>
      <c r="D258" s="108"/>
      <c r="E258" s="109"/>
      <c r="F258" s="108"/>
      <c r="G258" s="108"/>
      <c r="H258" s="98"/>
      <c r="I258" s="98"/>
      <c r="J258" s="98"/>
      <c r="K258" s="98"/>
      <c r="L258" s="98"/>
      <c r="M258" s="98"/>
      <c r="N258" s="98"/>
      <c r="O258" s="98"/>
      <c r="P258" s="98"/>
      <c r="Q258" s="98"/>
      <c r="R258" s="98"/>
      <c r="S258" s="98"/>
      <c r="T258" s="98"/>
      <c r="U258" s="98"/>
      <c r="V258" s="98"/>
      <c r="W258" s="98"/>
      <c r="X258" s="98"/>
      <c r="Y258" s="98"/>
      <c r="Z258" s="98"/>
    </row>
    <row r="259" ht="9.75" customHeight="1">
      <c r="A259" s="106"/>
      <c r="B259" s="107"/>
      <c r="C259" s="108"/>
      <c r="D259" s="108"/>
      <c r="E259" s="109"/>
      <c r="F259" s="108"/>
      <c r="G259" s="108"/>
      <c r="H259" s="98"/>
      <c r="I259" s="98"/>
      <c r="J259" s="98"/>
      <c r="K259" s="98"/>
      <c r="L259" s="98"/>
      <c r="M259" s="98"/>
      <c r="N259" s="98"/>
      <c r="O259" s="98"/>
      <c r="P259" s="98"/>
      <c r="Q259" s="98"/>
      <c r="R259" s="98"/>
      <c r="S259" s="98"/>
      <c r="T259" s="98"/>
      <c r="U259" s="98"/>
      <c r="V259" s="98"/>
      <c r="W259" s="98"/>
      <c r="X259" s="98"/>
      <c r="Y259" s="98"/>
      <c r="Z259" s="98"/>
    </row>
    <row r="260" ht="9.75" customHeight="1">
      <c r="A260" s="106"/>
      <c r="B260" s="107"/>
      <c r="C260" s="108"/>
      <c r="D260" s="108"/>
      <c r="E260" s="109"/>
      <c r="F260" s="108"/>
      <c r="G260" s="108"/>
      <c r="H260" s="98"/>
      <c r="I260" s="98"/>
      <c r="J260" s="98"/>
      <c r="K260" s="98"/>
      <c r="L260" s="98"/>
      <c r="M260" s="98"/>
      <c r="N260" s="98"/>
      <c r="O260" s="98"/>
      <c r="P260" s="98"/>
      <c r="Q260" s="98"/>
      <c r="R260" s="98"/>
      <c r="S260" s="98"/>
      <c r="T260" s="98"/>
      <c r="U260" s="98"/>
      <c r="V260" s="98"/>
      <c r="W260" s="98"/>
      <c r="X260" s="98"/>
      <c r="Y260" s="98"/>
      <c r="Z260" s="98"/>
    </row>
    <row r="261" ht="9.75" customHeight="1">
      <c r="A261" s="106"/>
      <c r="B261" s="107"/>
      <c r="C261" s="108"/>
      <c r="D261" s="108"/>
      <c r="E261" s="109"/>
      <c r="F261" s="108"/>
      <c r="G261" s="108"/>
      <c r="H261" s="98"/>
      <c r="I261" s="98"/>
      <c r="J261" s="98"/>
      <c r="K261" s="98"/>
      <c r="L261" s="98"/>
      <c r="M261" s="98"/>
      <c r="N261" s="98"/>
      <c r="O261" s="98"/>
      <c r="P261" s="98"/>
      <c r="Q261" s="98"/>
      <c r="R261" s="98"/>
      <c r="S261" s="98"/>
      <c r="T261" s="98"/>
      <c r="U261" s="98"/>
      <c r="V261" s="98"/>
      <c r="W261" s="98"/>
      <c r="X261" s="98"/>
      <c r="Y261" s="98"/>
      <c r="Z261" s="98"/>
    </row>
    <row r="262" ht="9.75" customHeight="1">
      <c r="A262" s="106"/>
      <c r="B262" s="107"/>
      <c r="C262" s="108"/>
      <c r="D262" s="108"/>
      <c r="E262" s="109"/>
      <c r="F262" s="108"/>
      <c r="G262" s="108"/>
      <c r="H262" s="98"/>
      <c r="I262" s="98"/>
      <c r="J262" s="98"/>
      <c r="K262" s="98"/>
      <c r="L262" s="98"/>
      <c r="M262" s="98"/>
      <c r="N262" s="98"/>
      <c r="O262" s="98"/>
      <c r="P262" s="98"/>
      <c r="Q262" s="98"/>
      <c r="R262" s="98"/>
      <c r="S262" s="98"/>
      <c r="T262" s="98"/>
      <c r="U262" s="98"/>
      <c r="V262" s="98"/>
      <c r="W262" s="98"/>
      <c r="X262" s="98"/>
      <c r="Y262" s="98"/>
      <c r="Z262" s="98"/>
    </row>
    <row r="263" ht="9.75" customHeight="1">
      <c r="A263" s="106"/>
      <c r="B263" s="107"/>
      <c r="C263" s="108"/>
      <c r="D263" s="108"/>
      <c r="E263" s="109"/>
      <c r="F263" s="108"/>
      <c r="G263" s="108"/>
      <c r="H263" s="98"/>
      <c r="I263" s="98"/>
      <c r="J263" s="98"/>
      <c r="K263" s="98"/>
      <c r="L263" s="98"/>
      <c r="M263" s="98"/>
      <c r="N263" s="98"/>
      <c r="O263" s="98"/>
      <c r="P263" s="98"/>
      <c r="Q263" s="98"/>
      <c r="R263" s="98"/>
      <c r="S263" s="98"/>
      <c r="T263" s="98"/>
      <c r="U263" s="98"/>
      <c r="V263" s="98"/>
      <c r="W263" s="98"/>
      <c r="X263" s="98"/>
      <c r="Y263" s="98"/>
      <c r="Z263" s="98"/>
    </row>
    <row r="264" ht="9.75" customHeight="1">
      <c r="A264" s="106"/>
      <c r="B264" s="107"/>
      <c r="C264" s="108"/>
      <c r="D264" s="108"/>
      <c r="E264" s="109"/>
      <c r="F264" s="108"/>
      <c r="G264" s="108"/>
      <c r="H264" s="98"/>
      <c r="I264" s="98"/>
      <c r="J264" s="98"/>
      <c r="K264" s="98"/>
      <c r="L264" s="98"/>
      <c r="M264" s="98"/>
      <c r="N264" s="98"/>
      <c r="O264" s="98"/>
      <c r="P264" s="98"/>
      <c r="Q264" s="98"/>
      <c r="R264" s="98"/>
      <c r="S264" s="98"/>
      <c r="T264" s="98"/>
      <c r="U264" s="98"/>
      <c r="V264" s="98"/>
      <c r="W264" s="98"/>
      <c r="X264" s="98"/>
      <c r="Y264" s="98"/>
      <c r="Z264" s="98"/>
    </row>
    <row r="265" ht="9.75" customHeight="1">
      <c r="A265" s="106"/>
      <c r="B265" s="107"/>
      <c r="C265" s="108"/>
      <c r="D265" s="108"/>
      <c r="E265" s="109"/>
      <c r="F265" s="108"/>
      <c r="G265" s="108"/>
      <c r="H265" s="98"/>
      <c r="I265" s="98"/>
      <c r="J265" s="98"/>
      <c r="K265" s="98"/>
      <c r="L265" s="98"/>
      <c r="M265" s="98"/>
      <c r="N265" s="98"/>
      <c r="O265" s="98"/>
      <c r="P265" s="98"/>
      <c r="Q265" s="98"/>
      <c r="R265" s="98"/>
      <c r="S265" s="98"/>
      <c r="T265" s="98"/>
      <c r="U265" s="98"/>
      <c r="V265" s="98"/>
      <c r="W265" s="98"/>
      <c r="X265" s="98"/>
      <c r="Y265" s="98"/>
      <c r="Z265" s="98"/>
    </row>
    <row r="266" ht="9.75" customHeight="1">
      <c r="A266" s="106"/>
      <c r="B266" s="107"/>
      <c r="C266" s="108"/>
      <c r="D266" s="108"/>
      <c r="E266" s="109"/>
      <c r="F266" s="108"/>
      <c r="G266" s="108"/>
      <c r="H266" s="98"/>
      <c r="I266" s="98"/>
      <c r="J266" s="98"/>
      <c r="K266" s="98"/>
      <c r="L266" s="98"/>
      <c r="M266" s="98"/>
      <c r="N266" s="98"/>
      <c r="O266" s="98"/>
      <c r="P266" s="98"/>
      <c r="Q266" s="98"/>
      <c r="R266" s="98"/>
      <c r="S266" s="98"/>
      <c r="T266" s="98"/>
      <c r="U266" s="98"/>
      <c r="V266" s="98"/>
      <c r="W266" s="98"/>
      <c r="X266" s="98"/>
      <c r="Y266" s="98"/>
      <c r="Z266" s="98"/>
    </row>
    <row r="267" ht="9.75" customHeight="1">
      <c r="A267" s="106"/>
      <c r="B267" s="107"/>
      <c r="C267" s="108"/>
      <c r="D267" s="108"/>
      <c r="E267" s="109"/>
      <c r="F267" s="108"/>
      <c r="G267" s="108"/>
      <c r="H267" s="98"/>
      <c r="I267" s="98"/>
      <c r="J267" s="98"/>
      <c r="K267" s="98"/>
      <c r="L267" s="98"/>
      <c r="M267" s="98"/>
      <c r="N267" s="98"/>
      <c r="O267" s="98"/>
      <c r="P267" s="98"/>
      <c r="Q267" s="98"/>
      <c r="R267" s="98"/>
      <c r="S267" s="98"/>
      <c r="T267" s="98"/>
      <c r="U267" s="98"/>
      <c r="V267" s="98"/>
      <c r="W267" s="98"/>
      <c r="X267" s="98"/>
      <c r="Y267" s="98"/>
      <c r="Z267" s="98"/>
    </row>
    <row r="268" ht="9.75" customHeight="1">
      <c r="A268" s="106"/>
      <c r="B268" s="107"/>
      <c r="C268" s="108"/>
      <c r="D268" s="108"/>
      <c r="E268" s="109"/>
      <c r="F268" s="108"/>
      <c r="G268" s="108"/>
      <c r="H268" s="98"/>
      <c r="I268" s="98"/>
      <c r="J268" s="98"/>
      <c r="K268" s="98"/>
      <c r="L268" s="98"/>
      <c r="M268" s="98"/>
      <c r="N268" s="98"/>
      <c r="O268" s="98"/>
      <c r="P268" s="98"/>
      <c r="Q268" s="98"/>
      <c r="R268" s="98"/>
      <c r="S268" s="98"/>
      <c r="T268" s="98"/>
      <c r="U268" s="98"/>
      <c r="V268" s="98"/>
      <c r="W268" s="98"/>
      <c r="X268" s="98"/>
      <c r="Y268" s="98"/>
      <c r="Z268" s="98"/>
    </row>
    <row r="269" ht="9.75" customHeight="1">
      <c r="A269" s="106"/>
      <c r="B269" s="107"/>
      <c r="C269" s="108"/>
      <c r="D269" s="108"/>
      <c r="E269" s="109"/>
      <c r="F269" s="108"/>
      <c r="G269" s="108"/>
      <c r="H269" s="98"/>
      <c r="I269" s="98"/>
      <c r="J269" s="98"/>
      <c r="K269" s="98"/>
      <c r="L269" s="98"/>
      <c r="M269" s="98"/>
      <c r="N269" s="98"/>
      <c r="O269" s="98"/>
      <c r="P269" s="98"/>
      <c r="Q269" s="98"/>
      <c r="R269" s="98"/>
      <c r="S269" s="98"/>
      <c r="T269" s="98"/>
      <c r="U269" s="98"/>
      <c r="V269" s="98"/>
      <c r="W269" s="98"/>
      <c r="X269" s="98"/>
      <c r="Y269" s="98"/>
      <c r="Z269" s="98"/>
    </row>
    <row r="270" ht="9.75" customHeight="1">
      <c r="A270" s="106"/>
      <c r="B270" s="107"/>
      <c r="C270" s="108"/>
      <c r="D270" s="108"/>
      <c r="E270" s="109"/>
      <c r="F270" s="108"/>
      <c r="G270" s="108"/>
      <c r="H270" s="98"/>
      <c r="I270" s="98"/>
      <c r="J270" s="98"/>
      <c r="K270" s="98"/>
      <c r="L270" s="98"/>
      <c r="M270" s="98"/>
      <c r="N270" s="98"/>
      <c r="O270" s="98"/>
      <c r="P270" s="98"/>
      <c r="Q270" s="98"/>
      <c r="R270" s="98"/>
      <c r="S270" s="98"/>
      <c r="T270" s="98"/>
      <c r="U270" s="98"/>
      <c r="V270" s="98"/>
      <c r="W270" s="98"/>
      <c r="X270" s="98"/>
      <c r="Y270" s="98"/>
      <c r="Z270" s="98"/>
    </row>
    <row r="271" ht="9.75" customHeight="1">
      <c r="A271" s="106"/>
      <c r="B271" s="107"/>
      <c r="C271" s="108"/>
      <c r="D271" s="108"/>
      <c r="E271" s="109"/>
      <c r="F271" s="108"/>
      <c r="G271" s="108"/>
      <c r="H271" s="98"/>
      <c r="I271" s="98"/>
      <c r="J271" s="98"/>
      <c r="K271" s="98"/>
      <c r="L271" s="98"/>
      <c r="M271" s="98"/>
      <c r="N271" s="98"/>
      <c r="O271" s="98"/>
      <c r="P271" s="98"/>
      <c r="Q271" s="98"/>
      <c r="R271" s="98"/>
      <c r="S271" s="98"/>
      <c r="T271" s="98"/>
      <c r="U271" s="98"/>
      <c r="V271" s="98"/>
      <c r="W271" s="98"/>
      <c r="X271" s="98"/>
      <c r="Y271" s="98"/>
      <c r="Z271" s="98"/>
    </row>
    <row r="272" ht="9.75" customHeight="1">
      <c r="A272" s="106"/>
      <c r="B272" s="107"/>
      <c r="C272" s="108"/>
      <c r="D272" s="108"/>
      <c r="E272" s="109"/>
      <c r="F272" s="108"/>
      <c r="G272" s="108"/>
      <c r="H272" s="98"/>
      <c r="I272" s="98"/>
      <c r="J272" s="98"/>
      <c r="K272" s="98"/>
      <c r="L272" s="98"/>
      <c r="M272" s="98"/>
      <c r="N272" s="98"/>
      <c r="O272" s="98"/>
      <c r="P272" s="98"/>
      <c r="Q272" s="98"/>
      <c r="R272" s="98"/>
      <c r="S272" s="98"/>
      <c r="T272" s="98"/>
      <c r="U272" s="98"/>
      <c r="V272" s="98"/>
      <c r="W272" s="98"/>
      <c r="X272" s="98"/>
      <c r="Y272" s="98"/>
      <c r="Z272" s="98"/>
    </row>
    <row r="273" ht="9.75" customHeight="1">
      <c r="A273" s="106"/>
      <c r="B273" s="107"/>
      <c r="C273" s="108"/>
      <c r="D273" s="108"/>
      <c r="E273" s="109"/>
      <c r="F273" s="108"/>
      <c r="G273" s="108"/>
      <c r="H273" s="98"/>
      <c r="I273" s="98"/>
      <c r="J273" s="98"/>
      <c r="K273" s="98"/>
      <c r="L273" s="98"/>
      <c r="M273" s="98"/>
      <c r="N273" s="98"/>
      <c r="O273" s="98"/>
      <c r="P273" s="98"/>
      <c r="Q273" s="98"/>
      <c r="R273" s="98"/>
      <c r="S273" s="98"/>
      <c r="T273" s="98"/>
      <c r="U273" s="98"/>
      <c r="V273" s="98"/>
      <c r="W273" s="98"/>
      <c r="X273" s="98"/>
      <c r="Y273" s="98"/>
      <c r="Z273" s="98"/>
    </row>
    <row r="274" ht="9.75" customHeight="1">
      <c r="A274" s="106"/>
      <c r="B274" s="107"/>
      <c r="C274" s="108"/>
      <c r="D274" s="108"/>
      <c r="E274" s="109"/>
      <c r="F274" s="108"/>
      <c r="G274" s="108"/>
      <c r="H274" s="98"/>
      <c r="I274" s="98"/>
      <c r="J274" s="98"/>
      <c r="K274" s="98"/>
      <c r="L274" s="98"/>
      <c r="M274" s="98"/>
      <c r="N274" s="98"/>
      <c r="O274" s="98"/>
      <c r="P274" s="98"/>
      <c r="Q274" s="98"/>
      <c r="R274" s="98"/>
      <c r="S274" s="98"/>
      <c r="T274" s="98"/>
      <c r="U274" s="98"/>
      <c r="V274" s="98"/>
      <c r="W274" s="98"/>
      <c r="X274" s="98"/>
      <c r="Y274" s="98"/>
      <c r="Z274" s="98"/>
    </row>
    <row r="275" ht="9.75" customHeight="1">
      <c r="A275" s="106"/>
      <c r="B275" s="107"/>
      <c r="C275" s="108"/>
      <c r="D275" s="108"/>
      <c r="E275" s="109"/>
      <c r="F275" s="108"/>
      <c r="G275" s="108"/>
      <c r="H275" s="98"/>
      <c r="I275" s="98"/>
      <c r="J275" s="98"/>
      <c r="K275" s="98"/>
      <c r="L275" s="98"/>
      <c r="M275" s="98"/>
      <c r="N275" s="98"/>
      <c r="O275" s="98"/>
      <c r="P275" s="98"/>
      <c r="Q275" s="98"/>
      <c r="R275" s="98"/>
      <c r="S275" s="98"/>
      <c r="T275" s="98"/>
      <c r="U275" s="98"/>
      <c r="V275" s="98"/>
      <c r="W275" s="98"/>
      <c r="X275" s="98"/>
      <c r="Y275" s="98"/>
      <c r="Z275" s="98"/>
    </row>
    <row r="276" ht="9.75" customHeight="1">
      <c r="A276" s="106"/>
      <c r="B276" s="107"/>
      <c r="C276" s="108"/>
      <c r="D276" s="108"/>
      <c r="E276" s="109"/>
      <c r="F276" s="108"/>
      <c r="G276" s="108"/>
      <c r="H276" s="98"/>
      <c r="I276" s="98"/>
      <c r="J276" s="98"/>
      <c r="K276" s="98"/>
      <c r="L276" s="98"/>
      <c r="M276" s="98"/>
      <c r="N276" s="98"/>
      <c r="O276" s="98"/>
      <c r="P276" s="98"/>
      <c r="Q276" s="98"/>
      <c r="R276" s="98"/>
      <c r="S276" s="98"/>
      <c r="T276" s="98"/>
      <c r="U276" s="98"/>
      <c r="V276" s="98"/>
      <c r="W276" s="98"/>
      <c r="X276" s="98"/>
      <c r="Y276" s="98"/>
      <c r="Z276" s="98"/>
    </row>
    <row r="277" ht="9.75" customHeight="1">
      <c r="A277" s="106"/>
      <c r="B277" s="107"/>
      <c r="C277" s="108"/>
      <c r="D277" s="108"/>
      <c r="E277" s="109"/>
      <c r="F277" s="108"/>
      <c r="G277" s="108"/>
      <c r="H277" s="98"/>
      <c r="I277" s="98"/>
      <c r="J277" s="98"/>
      <c r="K277" s="98"/>
      <c r="L277" s="98"/>
      <c r="M277" s="98"/>
      <c r="N277" s="98"/>
      <c r="O277" s="98"/>
      <c r="P277" s="98"/>
      <c r="Q277" s="98"/>
      <c r="R277" s="98"/>
      <c r="S277" s="98"/>
      <c r="T277" s="98"/>
      <c r="U277" s="98"/>
      <c r="V277" s="98"/>
      <c r="W277" s="98"/>
      <c r="X277" s="98"/>
      <c r="Y277" s="98"/>
      <c r="Z277" s="98"/>
    </row>
    <row r="278" ht="9.75" customHeight="1">
      <c r="A278" s="106"/>
      <c r="B278" s="107"/>
      <c r="C278" s="108"/>
      <c r="D278" s="108"/>
      <c r="E278" s="109"/>
      <c r="F278" s="108"/>
      <c r="G278" s="108"/>
      <c r="H278" s="98"/>
      <c r="I278" s="98"/>
      <c r="J278" s="98"/>
      <c r="K278" s="98"/>
      <c r="L278" s="98"/>
      <c r="M278" s="98"/>
      <c r="N278" s="98"/>
      <c r="O278" s="98"/>
      <c r="P278" s="98"/>
      <c r="Q278" s="98"/>
      <c r="R278" s="98"/>
      <c r="S278" s="98"/>
      <c r="T278" s="98"/>
      <c r="U278" s="98"/>
      <c r="V278" s="98"/>
      <c r="W278" s="98"/>
      <c r="X278" s="98"/>
      <c r="Y278" s="98"/>
      <c r="Z278" s="98"/>
    </row>
    <row r="279" ht="9.75" customHeight="1">
      <c r="A279" s="106"/>
      <c r="B279" s="107"/>
      <c r="C279" s="108"/>
      <c r="D279" s="108"/>
      <c r="E279" s="109"/>
      <c r="F279" s="108"/>
      <c r="G279" s="108"/>
      <c r="H279" s="98"/>
      <c r="I279" s="98"/>
      <c r="J279" s="98"/>
      <c r="K279" s="98"/>
      <c r="L279" s="98"/>
      <c r="M279" s="98"/>
      <c r="N279" s="98"/>
      <c r="O279" s="98"/>
      <c r="P279" s="98"/>
      <c r="Q279" s="98"/>
      <c r="R279" s="98"/>
      <c r="S279" s="98"/>
      <c r="T279" s="98"/>
      <c r="U279" s="98"/>
      <c r="V279" s="98"/>
      <c r="W279" s="98"/>
      <c r="X279" s="98"/>
      <c r="Y279" s="98"/>
      <c r="Z279" s="98"/>
    </row>
    <row r="280" ht="9.75" customHeight="1">
      <c r="A280" s="106"/>
      <c r="B280" s="107"/>
      <c r="C280" s="108"/>
      <c r="D280" s="108"/>
      <c r="E280" s="109"/>
      <c r="F280" s="108"/>
      <c r="G280" s="108"/>
      <c r="H280" s="98"/>
      <c r="I280" s="98"/>
      <c r="J280" s="98"/>
      <c r="K280" s="98"/>
      <c r="L280" s="98"/>
      <c r="M280" s="98"/>
      <c r="N280" s="98"/>
      <c r="O280" s="98"/>
      <c r="P280" s="98"/>
      <c r="Q280" s="98"/>
      <c r="R280" s="98"/>
      <c r="S280" s="98"/>
      <c r="T280" s="98"/>
      <c r="U280" s="98"/>
      <c r="V280" s="98"/>
      <c r="W280" s="98"/>
      <c r="X280" s="98"/>
      <c r="Y280" s="98"/>
      <c r="Z280" s="98"/>
    </row>
    <row r="281" ht="9.75" customHeight="1">
      <c r="A281" s="106"/>
      <c r="B281" s="107"/>
      <c r="C281" s="108"/>
      <c r="D281" s="108"/>
      <c r="E281" s="109"/>
      <c r="F281" s="108"/>
      <c r="G281" s="108"/>
      <c r="H281" s="98"/>
      <c r="I281" s="98"/>
      <c r="J281" s="98"/>
      <c r="K281" s="98"/>
      <c r="L281" s="98"/>
      <c r="M281" s="98"/>
      <c r="N281" s="98"/>
      <c r="O281" s="98"/>
      <c r="P281" s="98"/>
      <c r="Q281" s="98"/>
      <c r="R281" s="98"/>
      <c r="S281" s="98"/>
      <c r="T281" s="98"/>
      <c r="U281" s="98"/>
      <c r="V281" s="98"/>
      <c r="W281" s="98"/>
      <c r="X281" s="98"/>
      <c r="Y281" s="98"/>
      <c r="Z281" s="98"/>
    </row>
    <row r="282" ht="9.75" customHeight="1">
      <c r="A282" s="106"/>
      <c r="B282" s="107"/>
      <c r="C282" s="108"/>
      <c r="D282" s="108"/>
      <c r="E282" s="109"/>
      <c r="F282" s="108"/>
      <c r="G282" s="108"/>
      <c r="H282" s="98"/>
      <c r="I282" s="98"/>
      <c r="J282" s="98"/>
      <c r="K282" s="98"/>
      <c r="L282" s="98"/>
      <c r="M282" s="98"/>
      <c r="N282" s="98"/>
      <c r="O282" s="98"/>
      <c r="P282" s="98"/>
      <c r="Q282" s="98"/>
      <c r="R282" s="98"/>
      <c r="S282" s="98"/>
      <c r="T282" s="98"/>
      <c r="U282" s="98"/>
      <c r="V282" s="98"/>
      <c r="W282" s="98"/>
      <c r="X282" s="98"/>
      <c r="Y282" s="98"/>
      <c r="Z282" s="98"/>
    </row>
    <row r="283" ht="9.75" customHeight="1">
      <c r="A283" s="106"/>
      <c r="B283" s="107"/>
      <c r="C283" s="108"/>
      <c r="D283" s="108"/>
      <c r="E283" s="109"/>
      <c r="F283" s="108"/>
      <c r="G283" s="108"/>
      <c r="H283" s="98"/>
      <c r="I283" s="98"/>
      <c r="J283" s="98"/>
      <c r="K283" s="98"/>
      <c r="L283" s="98"/>
      <c r="M283" s="98"/>
      <c r="N283" s="98"/>
      <c r="O283" s="98"/>
      <c r="P283" s="98"/>
      <c r="Q283" s="98"/>
      <c r="R283" s="98"/>
      <c r="S283" s="98"/>
      <c r="T283" s="98"/>
      <c r="U283" s="98"/>
      <c r="V283" s="98"/>
      <c r="W283" s="98"/>
      <c r="X283" s="98"/>
      <c r="Y283" s="98"/>
      <c r="Z283" s="98"/>
    </row>
    <row r="284" ht="9.75" customHeight="1">
      <c r="A284" s="106"/>
      <c r="B284" s="107"/>
      <c r="C284" s="108"/>
      <c r="D284" s="108"/>
      <c r="E284" s="109"/>
      <c r="F284" s="108"/>
      <c r="G284" s="108"/>
      <c r="H284" s="98"/>
      <c r="I284" s="98"/>
      <c r="J284" s="98"/>
      <c r="K284" s="98"/>
      <c r="L284" s="98"/>
      <c r="M284" s="98"/>
      <c r="N284" s="98"/>
      <c r="O284" s="98"/>
      <c r="P284" s="98"/>
      <c r="Q284" s="98"/>
      <c r="R284" s="98"/>
      <c r="S284" s="98"/>
      <c r="T284" s="98"/>
      <c r="U284" s="98"/>
      <c r="V284" s="98"/>
      <c r="W284" s="98"/>
      <c r="X284" s="98"/>
      <c r="Y284" s="98"/>
      <c r="Z284" s="98"/>
    </row>
    <row r="285" ht="9.75" customHeight="1">
      <c r="A285" s="106"/>
      <c r="B285" s="107"/>
      <c r="C285" s="108"/>
      <c r="D285" s="108"/>
      <c r="E285" s="109"/>
      <c r="F285" s="108"/>
      <c r="G285" s="108"/>
      <c r="H285" s="98"/>
      <c r="I285" s="98"/>
      <c r="J285" s="98"/>
      <c r="K285" s="98"/>
      <c r="L285" s="98"/>
      <c r="M285" s="98"/>
      <c r="N285" s="98"/>
      <c r="O285" s="98"/>
      <c r="P285" s="98"/>
      <c r="Q285" s="98"/>
      <c r="R285" s="98"/>
      <c r="S285" s="98"/>
      <c r="T285" s="98"/>
      <c r="U285" s="98"/>
      <c r="V285" s="98"/>
      <c r="W285" s="98"/>
      <c r="X285" s="98"/>
      <c r="Y285" s="98"/>
      <c r="Z285" s="98"/>
    </row>
    <row r="286" ht="9.75" customHeight="1">
      <c r="A286" s="106"/>
      <c r="B286" s="107"/>
      <c r="C286" s="108"/>
      <c r="D286" s="108"/>
      <c r="E286" s="109"/>
      <c r="F286" s="108"/>
      <c r="G286" s="108"/>
      <c r="H286" s="98"/>
      <c r="I286" s="98"/>
      <c r="J286" s="98"/>
      <c r="K286" s="98"/>
      <c r="L286" s="98"/>
      <c r="M286" s="98"/>
      <c r="N286" s="98"/>
      <c r="O286" s="98"/>
      <c r="P286" s="98"/>
      <c r="Q286" s="98"/>
      <c r="R286" s="98"/>
      <c r="S286" s="98"/>
      <c r="T286" s="98"/>
      <c r="U286" s="98"/>
      <c r="V286" s="98"/>
      <c r="W286" s="98"/>
      <c r="X286" s="98"/>
      <c r="Y286" s="98"/>
      <c r="Z286" s="98"/>
    </row>
    <row r="287" ht="9.75" customHeight="1">
      <c r="A287" s="106"/>
      <c r="B287" s="107"/>
      <c r="C287" s="108"/>
      <c r="D287" s="108"/>
      <c r="E287" s="109"/>
      <c r="F287" s="108"/>
      <c r="G287" s="108"/>
      <c r="H287" s="98"/>
      <c r="I287" s="98"/>
      <c r="J287" s="98"/>
      <c r="K287" s="98"/>
      <c r="L287" s="98"/>
      <c r="M287" s="98"/>
      <c r="N287" s="98"/>
      <c r="O287" s="98"/>
      <c r="P287" s="98"/>
      <c r="Q287" s="98"/>
      <c r="R287" s="98"/>
      <c r="S287" s="98"/>
      <c r="T287" s="98"/>
      <c r="U287" s="98"/>
      <c r="V287" s="98"/>
      <c r="W287" s="98"/>
      <c r="X287" s="98"/>
      <c r="Y287" s="98"/>
      <c r="Z287" s="98"/>
    </row>
    <row r="288" ht="9.75" customHeight="1">
      <c r="A288" s="106"/>
      <c r="B288" s="107"/>
      <c r="C288" s="108"/>
      <c r="D288" s="108"/>
      <c r="E288" s="109"/>
      <c r="F288" s="108"/>
      <c r="G288" s="108"/>
      <c r="H288" s="98"/>
      <c r="I288" s="98"/>
      <c r="J288" s="98"/>
      <c r="K288" s="98"/>
      <c r="L288" s="98"/>
      <c r="M288" s="98"/>
      <c r="N288" s="98"/>
      <c r="O288" s="98"/>
      <c r="P288" s="98"/>
      <c r="Q288" s="98"/>
      <c r="R288" s="98"/>
      <c r="S288" s="98"/>
      <c r="T288" s="98"/>
      <c r="U288" s="98"/>
      <c r="V288" s="98"/>
      <c r="W288" s="98"/>
      <c r="X288" s="98"/>
      <c r="Y288" s="98"/>
      <c r="Z288" s="98"/>
    </row>
    <row r="289" ht="9.75" customHeight="1">
      <c r="A289" s="106"/>
      <c r="B289" s="107"/>
      <c r="C289" s="108"/>
      <c r="D289" s="108"/>
      <c r="E289" s="109"/>
      <c r="F289" s="108"/>
      <c r="G289" s="108"/>
      <c r="H289" s="98"/>
      <c r="I289" s="98"/>
      <c r="J289" s="98"/>
      <c r="K289" s="98"/>
      <c r="L289" s="98"/>
      <c r="M289" s="98"/>
      <c r="N289" s="98"/>
      <c r="O289" s="98"/>
      <c r="P289" s="98"/>
      <c r="Q289" s="98"/>
      <c r="R289" s="98"/>
      <c r="S289" s="98"/>
      <c r="T289" s="98"/>
      <c r="U289" s="98"/>
      <c r="V289" s="98"/>
      <c r="W289" s="98"/>
      <c r="X289" s="98"/>
      <c r="Y289" s="98"/>
      <c r="Z289" s="98"/>
    </row>
    <row r="290" ht="9.75" customHeight="1">
      <c r="A290" s="106"/>
      <c r="B290" s="107"/>
      <c r="C290" s="108"/>
      <c r="D290" s="108"/>
      <c r="E290" s="109"/>
      <c r="F290" s="108"/>
      <c r="G290" s="108"/>
      <c r="H290" s="98"/>
      <c r="I290" s="98"/>
      <c r="J290" s="98"/>
      <c r="K290" s="98"/>
      <c r="L290" s="98"/>
      <c r="M290" s="98"/>
      <c r="N290" s="98"/>
      <c r="O290" s="98"/>
      <c r="P290" s="98"/>
      <c r="Q290" s="98"/>
      <c r="R290" s="98"/>
      <c r="S290" s="98"/>
      <c r="T290" s="98"/>
      <c r="U290" s="98"/>
      <c r="V290" s="98"/>
      <c r="W290" s="98"/>
      <c r="X290" s="98"/>
      <c r="Y290" s="98"/>
      <c r="Z290" s="98"/>
    </row>
    <row r="291" ht="9.75" customHeight="1">
      <c r="A291" s="106"/>
      <c r="B291" s="107"/>
      <c r="C291" s="108"/>
      <c r="D291" s="108"/>
      <c r="E291" s="109"/>
      <c r="F291" s="108"/>
      <c r="G291" s="108"/>
      <c r="H291" s="98"/>
      <c r="I291" s="98"/>
      <c r="J291" s="98"/>
      <c r="K291" s="98"/>
      <c r="L291" s="98"/>
      <c r="M291" s="98"/>
      <c r="N291" s="98"/>
      <c r="O291" s="98"/>
      <c r="P291" s="98"/>
      <c r="Q291" s="98"/>
      <c r="R291" s="98"/>
      <c r="S291" s="98"/>
      <c r="T291" s="98"/>
      <c r="U291" s="98"/>
      <c r="V291" s="98"/>
      <c r="W291" s="98"/>
      <c r="X291" s="98"/>
      <c r="Y291" s="98"/>
      <c r="Z291" s="98"/>
    </row>
    <row r="292" ht="9.75" customHeight="1">
      <c r="A292" s="106"/>
      <c r="B292" s="107"/>
      <c r="C292" s="108"/>
      <c r="D292" s="108"/>
      <c r="E292" s="109"/>
      <c r="F292" s="108"/>
      <c r="G292" s="108"/>
      <c r="H292" s="98"/>
      <c r="I292" s="98"/>
      <c r="J292" s="98"/>
      <c r="K292" s="98"/>
      <c r="L292" s="98"/>
      <c r="M292" s="98"/>
      <c r="N292" s="98"/>
      <c r="O292" s="98"/>
      <c r="P292" s="98"/>
      <c r="Q292" s="98"/>
      <c r="R292" s="98"/>
      <c r="S292" s="98"/>
      <c r="T292" s="98"/>
      <c r="U292" s="98"/>
      <c r="V292" s="98"/>
      <c r="W292" s="98"/>
      <c r="X292" s="98"/>
      <c r="Y292" s="98"/>
      <c r="Z292" s="98"/>
    </row>
    <row r="293" ht="9.75" customHeight="1">
      <c r="A293" s="106"/>
      <c r="B293" s="107"/>
      <c r="C293" s="108"/>
      <c r="D293" s="108"/>
      <c r="E293" s="109"/>
      <c r="F293" s="108"/>
      <c r="G293" s="108"/>
      <c r="H293" s="98"/>
      <c r="I293" s="98"/>
      <c r="J293" s="98"/>
      <c r="K293" s="98"/>
      <c r="L293" s="98"/>
      <c r="M293" s="98"/>
      <c r="N293" s="98"/>
      <c r="O293" s="98"/>
      <c r="P293" s="98"/>
      <c r="Q293" s="98"/>
      <c r="R293" s="98"/>
      <c r="S293" s="98"/>
      <c r="T293" s="98"/>
      <c r="U293" s="98"/>
      <c r="V293" s="98"/>
      <c r="W293" s="98"/>
      <c r="X293" s="98"/>
      <c r="Y293" s="98"/>
      <c r="Z293" s="98"/>
    </row>
    <row r="294" ht="9.75" customHeight="1">
      <c r="A294" s="106"/>
      <c r="B294" s="107"/>
      <c r="C294" s="108"/>
      <c r="D294" s="108"/>
      <c r="E294" s="109"/>
      <c r="F294" s="108"/>
      <c r="G294" s="108"/>
      <c r="H294" s="98"/>
      <c r="I294" s="98"/>
      <c r="J294" s="98"/>
      <c r="K294" s="98"/>
      <c r="L294" s="98"/>
      <c r="M294" s="98"/>
      <c r="N294" s="98"/>
      <c r="O294" s="98"/>
      <c r="P294" s="98"/>
      <c r="Q294" s="98"/>
      <c r="R294" s="98"/>
      <c r="S294" s="98"/>
      <c r="T294" s="98"/>
      <c r="U294" s="98"/>
      <c r="V294" s="98"/>
      <c r="W294" s="98"/>
      <c r="X294" s="98"/>
      <c r="Y294" s="98"/>
      <c r="Z294" s="98"/>
    </row>
    <row r="295" ht="9.75" customHeight="1">
      <c r="A295" s="106"/>
      <c r="B295" s="107"/>
      <c r="C295" s="108"/>
      <c r="D295" s="108"/>
      <c r="E295" s="109"/>
      <c r="F295" s="108"/>
      <c r="G295" s="108"/>
      <c r="H295" s="98"/>
      <c r="I295" s="98"/>
      <c r="J295" s="98"/>
      <c r="K295" s="98"/>
      <c r="L295" s="98"/>
      <c r="M295" s="98"/>
      <c r="N295" s="98"/>
      <c r="O295" s="98"/>
      <c r="P295" s="98"/>
      <c r="Q295" s="98"/>
      <c r="R295" s="98"/>
      <c r="S295" s="98"/>
      <c r="T295" s="98"/>
      <c r="U295" s="98"/>
      <c r="V295" s="98"/>
      <c r="W295" s="98"/>
      <c r="X295" s="98"/>
      <c r="Y295" s="98"/>
      <c r="Z295" s="98"/>
    </row>
    <row r="296" ht="9.75" customHeight="1">
      <c r="A296" s="106"/>
      <c r="B296" s="107"/>
      <c r="C296" s="108"/>
      <c r="D296" s="108"/>
      <c r="E296" s="109"/>
      <c r="F296" s="108"/>
      <c r="G296" s="108"/>
      <c r="H296" s="98"/>
      <c r="I296" s="98"/>
      <c r="J296" s="98"/>
      <c r="K296" s="98"/>
      <c r="L296" s="98"/>
      <c r="M296" s="98"/>
      <c r="N296" s="98"/>
      <c r="O296" s="98"/>
      <c r="P296" s="98"/>
      <c r="Q296" s="98"/>
      <c r="R296" s="98"/>
      <c r="S296" s="98"/>
      <c r="T296" s="98"/>
      <c r="U296" s="98"/>
      <c r="V296" s="98"/>
      <c r="W296" s="98"/>
      <c r="X296" s="98"/>
      <c r="Y296" s="98"/>
      <c r="Z296" s="98"/>
    </row>
    <row r="297" ht="9.75" customHeight="1">
      <c r="A297" s="106"/>
      <c r="B297" s="107"/>
      <c r="C297" s="108"/>
      <c r="D297" s="108"/>
      <c r="E297" s="109"/>
      <c r="F297" s="108"/>
      <c r="G297" s="108"/>
      <c r="H297" s="98"/>
      <c r="I297" s="98"/>
      <c r="J297" s="98"/>
      <c r="K297" s="98"/>
      <c r="L297" s="98"/>
      <c r="M297" s="98"/>
      <c r="N297" s="98"/>
      <c r="O297" s="98"/>
      <c r="P297" s="98"/>
      <c r="Q297" s="98"/>
      <c r="R297" s="98"/>
      <c r="S297" s="98"/>
      <c r="T297" s="98"/>
      <c r="U297" s="98"/>
      <c r="V297" s="98"/>
      <c r="W297" s="98"/>
      <c r="X297" s="98"/>
      <c r="Y297" s="98"/>
      <c r="Z297" s="98"/>
    </row>
    <row r="298" ht="9.75" customHeight="1">
      <c r="A298" s="106"/>
      <c r="B298" s="107"/>
      <c r="C298" s="108"/>
      <c r="D298" s="108"/>
      <c r="E298" s="109"/>
      <c r="F298" s="108"/>
      <c r="G298" s="108"/>
      <c r="H298" s="98"/>
      <c r="I298" s="98"/>
      <c r="J298" s="98"/>
      <c r="K298" s="98"/>
      <c r="L298" s="98"/>
      <c r="M298" s="98"/>
      <c r="N298" s="98"/>
      <c r="O298" s="98"/>
      <c r="P298" s="98"/>
      <c r="Q298" s="98"/>
      <c r="R298" s="98"/>
      <c r="S298" s="98"/>
      <c r="T298" s="98"/>
      <c r="U298" s="98"/>
      <c r="V298" s="98"/>
      <c r="W298" s="98"/>
      <c r="X298" s="98"/>
      <c r="Y298" s="98"/>
      <c r="Z298" s="98"/>
    </row>
    <row r="299" ht="9.75" customHeight="1">
      <c r="A299" s="106"/>
      <c r="B299" s="107"/>
      <c r="C299" s="108"/>
      <c r="D299" s="108"/>
      <c r="E299" s="109"/>
      <c r="F299" s="108"/>
      <c r="G299" s="108"/>
      <c r="H299" s="98"/>
      <c r="I299" s="98"/>
      <c r="J299" s="98"/>
      <c r="K299" s="98"/>
      <c r="L299" s="98"/>
      <c r="M299" s="98"/>
      <c r="N299" s="98"/>
      <c r="O299" s="98"/>
      <c r="P299" s="98"/>
      <c r="Q299" s="98"/>
      <c r="R299" s="98"/>
      <c r="S299" s="98"/>
      <c r="T299" s="98"/>
      <c r="U299" s="98"/>
      <c r="V299" s="98"/>
      <c r="W299" s="98"/>
      <c r="X299" s="98"/>
      <c r="Y299" s="98"/>
      <c r="Z299" s="98"/>
    </row>
    <row r="300" ht="9.75" customHeight="1">
      <c r="A300" s="106"/>
      <c r="B300" s="107"/>
      <c r="C300" s="108"/>
      <c r="D300" s="108"/>
      <c r="E300" s="109"/>
      <c r="F300" s="108"/>
      <c r="G300" s="108"/>
      <c r="H300" s="98"/>
      <c r="I300" s="98"/>
      <c r="J300" s="98"/>
      <c r="K300" s="98"/>
      <c r="L300" s="98"/>
      <c r="M300" s="98"/>
      <c r="N300" s="98"/>
      <c r="O300" s="98"/>
      <c r="P300" s="98"/>
      <c r="Q300" s="98"/>
      <c r="R300" s="98"/>
      <c r="S300" s="98"/>
      <c r="T300" s="98"/>
      <c r="U300" s="98"/>
      <c r="V300" s="98"/>
      <c r="W300" s="98"/>
      <c r="X300" s="98"/>
      <c r="Y300" s="98"/>
      <c r="Z300" s="98"/>
    </row>
    <row r="301" ht="9.75" customHeight="1">
      <c r="A301" s="106"/>
      <c r="B301" s="107"/>
      <c r="C301" s="108"/>
      <c r="D301" s="108"/>
      <c r="E301" s="109"/>
      <c r="F301" s="108"/>
      <c r="G301" s="108"/>
      <c r="H301" s="98"/>
      <c r="I301" s="98"/>
      <c r="J301" s="98"/>
      <c r="K301" s="98"/>
      <c r="L301" s="98"/>
      <c r="M301" s="98"/>
      <c r="N301" s="98"/>
      <c r="O301" s="98"/>
      <c r="P301" s="98"/>
      <c r="Q301" s="98"/>
      <c r="R301" s="98"/>
      <c r="S301" s="98"/>
      <c r="T301" s="98"/>
      <c r="U301" s="98"/>
      <c r="V301" s="98"/>
      <c r="W301" s="98"/>
      <c r="X301" s="98"/>
      <c r="Y301" s="98"/>
      <c r="Z301" s="98"/>
    </row>
    <row r="302" ht="9.75" customHeight="1">
      <c r="A302" s="106"/>
      <c r="B302" s="107"/>
      <c r="C302" s="108"/>
      <c r="D302" s="108"/>
      <c r="E302" s="109"/>
      <c r="F302" s="108"/>
      <c r="G302" s="108"/>
      <c r="H302" s="98"/>
      <c r="I302" s="98"/>
      <c r="J302" s="98"/>
      <c r="K302" s="98"/>
      <c r="L302" s="98"/>
      <c r="M302" s="98"/>
      <c r="N302" s="98"/>
      <c r="O302" s="98"/>
      <c r="P302" s="98"/>
      <c r="Q302" s="98"/>
      <c r="R302" s="98"/>
      <c r="S302" s="98"/>
      <c r="T302" s="98"/>
      <c r="U302" s="98"/>
      <c r="V302" s="98"/>
      <c r="W302" s="98"/>
      <c r="X302" s="98"/>
      <c r="Y302" s="98"/>
      <c r="Z302" s="98"/>
    </row>
    <row r="303" ht="9.75" customHeight="1">
      <c r="A303" s="106"/>
      <c r="B303" s="107"/>
      <c r="C303" s="108"/>
      <c r="D303" s="108"/>
      <c r="E303" s="109"/>
      <c r="F303" s="108"/>
      <c r="G303" s="108"/>
      <c r="H303" s="98"/>
      <c r="I303" s="98"/>
      <c r="J303" s="98"/>
      <c r="K303" s="98"/>
      <c r="L303" s="98"/>
      <c r="M303" s="98"/>
      <c r="N303" s="98"/>
      <c r="O303" s="98"/>
      <c r="P303" s="98"/>
      <c r="Q303" s="98"/>
      <c r="R303" s="98"/>
      <c r="S303" s="98"/>
      <c r="T303" s="98"/>
      <c r="U303" s="98"/>
      <c r="V303" s="98"/>
      <c r="W303" s="98"/>
      <c r="X303" s="98"/>
      <c r="Y303" s="98"/>
      <c r="Z303" s="98"/>
    </row>
    <row r="304" ht="9.75" customHeight="1">
      <c r="A304" s="106"/>
      <c r="B304" s="107"/>
      <c r="C304" s="108"/>
      <c r="D304" s="108"/>
      <c r="E304" s="109"/>
      <c r="F304" s="108"/>
      <c r="G304" s="108"/>
      <c r="H304" s="98"/>
      <c r="I304" s="98"/>
      <c r="J304" s="98"/>
      <c r="K304" s="98"/>
      <c r="L304" s="98"/>
      <c r="M304" s="98"/>
      <c r="N304" s="98"/>
      <c r="O304" s="98"/>
      <c r="P304" s="98"/>
      <c r="Q304" s="98"/>
      <c r="R304" s="98"/>
      <c r="S304" s="98"/>
      <c r="T304" s="98"/>
      <c r="U304" s="98"/>
      <c r="V304" s="98"/>
      <c r="W304" s="98"/>
      <c r="X304" s="98"/>
      <c r="Y304" s="98"/>
      <c r="Z304" s="98"/>
    </row>
    <row r="305" ht="9.75" customHeight="1">
      <c r="A305" s="106"/>
      <c r="B305" s="107"/>
      <c r="C305" s="108"/>
      <c r="D305" s="108"/>
      <c r="E305" s="109"/>
      <c r="F305" s="108"/>
      <c r="G305" s="108"/>
      <c r="H305" s="98"/>
      <c r="I305" s="98"/>
      <c r="J305" s="98"/>
      <c r="K305" s="98"/>
      <c r="L305" s="98"/>
      <c r="M305" s="98"/>
      <c r="N305" s="98"/>
      <c r="O305" s="98"/>
      <c r="P305" s="98"/>
      <c r="Q305" s="98"/>
      <c r="R305" s="98"/>
      <c r="S305" s="98"/>
      <c r="T305" s="98"/>
      <c r="U305" s="98"/>
      <c r="V305" s="98"/>
      <c r="W305" s="98"/>
      <c r="X305" s="98"/>
      <c r="Y305" s="98"/>
      <c r="Z305" s="98"/>
    </row>
    <row r="306" ht="9.75" customHeight="1">
      <c r="A306" s="106"/>
      <c r="B306" s="107"/>
      <c r="C306" s="108"/>
      <c r="D306" s="108"/>
      <c r="E306" s="109"/>
      <c r="F306" s="108"/>
      <c r="G306" s="108"/>
      <c r="H306" s="98"/>
      <c r="I306" s="98"/>
      <c r="J306" s="98"/>
      <c r="K306" s="98"/>
      <c r="L306" s="98"/>
      <c r="M306" s="98"/>
      <c r="N306" s="98"/>
      <c r="O306" s="98"/>
      <c r="P306" s="98"/>
      <c r="Q306" s="98"/>
      <c r="R306" s="98"/>
      <c r="S306" s="98"/>
      <c r="T306" s="98"/>
      <c r="U306" s="98"/>
      <c r="V306" s="98"/>
      <c r="W306" s="98"/>
      <c r="X306" s="98"/>
      <c r="Y306" s="98"/>
      <c r="Z306" s="98"/>
    </row>
    <row r="307" ht="9.75" customHeight="1">
      <c r="A307" s="106"/>
      <c r="B307" s="107"/>
      <c r="C307" s="108"/>
      <c r="D307" s="108"/>
      <c r="E307" s="109"/>
      <c r="F307" s="108"/>
      <c r="G307" s="108"/>
      <c r="H307" s="98"/>
      <c r="I307" s="98"/>
      <c r="J307" s="98"/>
      <c r="K307" s="98"/>
      <c r="L307" s="98"/>
      <c r="M307" s="98"/>
      <c r="N307" s="98"/>
      <c r="O307" s="98"/>
      <c r="P307" s="98"/>
      <c r="Q307" s="98"/>
      <c r="R307" s="98"/>
      <c r="S307" s="98"/>
      <c r="T307" s="98"/>
      <c r="U307" s="98"/>
      <c r="V307" s="98"/>
      <c r="W307" s="98"/>
      <c r="X307" s="98"/>
      <c r="Y307" s="98"/>
      <c r="Z307" s="98"/>
    </row>
    <row r="308" ht="9.75" customHeight="1">
      <c r="A308" s="106"/>
      <c r="B308" s="107"/>
      <c r="C308" s="108"/>
      <c r="D308" s="108"/>
      <c r="E308" s="109"/>
      <c r="F308" s="108"/>
      <c r="G308" s="108"/>
      <c r="H308" s="98"/>
      <c r="I308" s="98"/>
      <c r="J308" s="98"/>
      <c r="K308" s="98"/>
      <c r="L308" s="98"/>
      <c r="M308" s="98"/>
      <c r="N308" s="98"/>
      <c r="O308" s="98"/>
      <c r="P308" s="98"/>
      <c r="Q308" s="98"/>
      <c r="R308" s="98"/>
      <c r="S308" s="98"/>
      <c r="T308" s="98"/>
      <c r="U308" s="98"/>
      <c r="V308" s="98"/>
      <c r="W308" s="98"/>
      <c r="X308" s="98"/>
      <c r="Y308" s="98"/>
      <c r="Z308" s="98"/>
    </row>
    <row r="309" ht="9.75" customHeight="1">
      <c r="A309" s="106"/>
      <c r="B309" s="107"/>
      <c r="C309" s="108"/>
      <c r="D309" s="108"/>
      <c r="E309" s="109"/>
      <c r="F309" s="108"/>
      <c r="G309" s="108"/>
      <c r="H309" s="98"/>
      <c r="I309" s="98"/>
      <c r="J309" s="98"/>
      <c r="K309" s="98"/>
      <c r="L309" s="98"/>
      <c r="M309" s="98"/>
      <c r="N309" s="98"/>
      <c r="O309" s="98"/>
      <c r="P309" s="98"/>
      <c r="Q309" s="98"/>
      <c r="R309" s="98"/>
      <c r="S309" s="98"/>
      <c r="T309" s="98"/>
      <c r="U309" s="98"/>
      <c r="V309" s="98"/>
      <c r="W309" s="98"/>
      <c r="X309" s="98"/>
      <c r="Y309" s="98"/>
      <c r="Z309" s="98"/>
    </row>
    <row r="310" ht="9.75" customHeight="1">
      <c r="A310" s="106"/>
      <c r="B310" s="107"/>
      <c r="C310" s="108"/>
      <c r="D310" s="108"/>
      <c r="E310" s="109"/>
      <c r="F310" s="108"/>
      <c r="G310" s="108"/>
      <c r="H310" s="98"/>
      <c r="I310" s="98"/>
      <c r="J310" s="98"/>
      <c r="K310" s="98"/>
      <c r="L310" s="98"/>
      <c r="M310" s="98"/>
      <c r="N310" s="98"/>
      <c r="O310" s="98"/>
      <c r="P310" s="98"/>
      <c r="Q310" s="98"/>
      <c r="R310" s="98"/>
      <c r="S310" s="98"/>
      <c r="T310" s="98"/>
      <c r="U310" s="98"/>
      <c r="V310" s="98"/>
      <c r="W310" s="98"/>
      <c r="X310" s="98"/>
      <c r="Y310" s="98"/>
      <c r="Z310" s="98"/>
    </row>
    <row r="311" ht="9.75" customHeight="1">
      <c r="A311" s="106"/>
      <c r="B311" s="107"/>
      <c r="C311" s="108"/>
      <c r="D311" s="108"/>
      <c r="E311" s="109"/>
      <c r="F311" s="108"/>
      <c r="G311" s="108"/>
      <c r="H311" s="98"/>
      <c r="I311" s="98"/>
      <c r="J311" s="98"/>
      <c r="K311" s="98"/>
      <c r="L311" s="98"/>
      <c r="M311" s="98"/>
      <c r="N311" s="98"/>
      <c r="O311" s="98"/>
      <c r="P311" s="98"/>
      <c r="Q311" s="98"/>
      <c r="R311" s="98"/>
      <c r="S311" s="98"/>
      <c r="T311" s="98"/>
      <c r="U311" s="98"/>
      <c r="V311" s="98"/>
      <c r="W311" s="98"/>
      <c r="X311" s="98"/>
      <c r="Y311" s="98"/>
      <c r="Z311" s="98"/>
    </row>
    <row r="312" ht="9.75" customHeight="1">
      <c r="A312" s="106"/>
      <c r="B312" s="107"/>
      <c r="C312" s="108"/>
      <c r="D312" s="108"/>
      <c r="E312" s="109"/>
      <c r="F312" s="108"/>
      <c r="G312" s="108"/>
      <c r="H312" s="98"/>
      <c r="I312" s="98"/>
      <c r="J312" s="98"/>
      <c r="K312" s="98"/>
      <c r="L312" s="98"/>
      <c r="M312" s="98"/>
      <c r="N312" s="98"/>
      <c r="O312" s="98"/>
      <c r="P312" s="98"/>
      <c r="Q312" s="98"/>
      <c r="R312" s="98"/>
      <c r="S312" s="98"/>
      <c r="T312" s="98"/>
      <c r="U312" s="98"/>
      <c r="V312" s="98"/>
      <c r="W312" s="98"/>
      <c r="X312" s="98"/>
      <c r="Y312" s="98"/>
      <c r="Z312" s="98"/>
    </row>
    <row r="313" ht="9.75" customHeight="1">
      <c r="A313" s="106"/>
      <c r="B313" s="107"/>
      <c r="C313" s="108"/>
      <c r="D313" s="108"/>
      <c r="E313" s="109"/>
      <c r="F313" s="108"/>
      <c r="G313" s="108"/>
      <c r="H313" s="98"/>
      <c r="I313" s="98"/>
      <c r="J313" s="98"/>
      <c r="K313" s="98"/>
      <c r="L313" s="98"/>
      <c r="M313" s="98"/>
      <c r="N313" s="98"/>
      <c r="O313" s="98"/>
      <c r="P313" s="98"/>
      <c r="Q313" s="98"/>
      <c r="R313" s="98"/>
      <c r="S313" s="98"/>
      <c r="T313" s="98"/>
      <c r="U313" s="98"/>
      <c r="V313" s="98"/>
      <c r="W313" s="98"/>
      <c r="X313" s="98"/>
      <c r="Y313" s="98"/>
      <c r="Z313" s="98"/>
    </row>
    <row r="314" ht="9.75" customHeight="1">
      <c r="A314" s="106"/>
      <c r="B314" s="107"/>
      <c r="C314" s="108"/>
      <c r="D314" s="108"/>
      <c r="E314" s="109"/>
      <c r="F314" s="108"/>
      <c r="G314" s="108"/>
      <c r="H314" s="98"/>
      <c r="I314" s="98"/>
      <c r="J314" s="98"/>
      <c r="K314" s="98"/>
      <c r="L314" s="98"/>
      <c r="M314" s="98"/>
      <c r="N314" s="98"/>
      <c r="O314" s="98"/>
      <c r="P314" s="98"/>
      <c r="Q314" s="98"/>
      <c r="R314" s="98"/>
      <c r="S314" s="98"/>
      <c r="T314" s="98"/>
      <c r="U314" s="98"/>
      <c r="V314" s="98"/>
      <c r="W314" s="98"/>
      <c r="X314" s="98"/>
      <c r="Y314" s="98"/>
      <c r="Z314" s="98"/>
    </row>
    <row r="315" ht="9.75" customHeight="1">
      <c r="A315" s="106"/>
      <c r="B315" s="107"/>
      <c r="C315" s="108"/>
      <c r="D315" s="108"/>
      <c r="E315" s="109"/>
      <c r="F315" s="108"/>
      <c r="G315" s="108"/>
      <c r="H315" s="98"/>
      <c r="I315" s="98"/>
      <c r="J315" s="98"/>
      <c r="K315" s="98"/>
      <c r="L315" s="98"/>
      <c r="M315" s="98"/>
      <c r="N315" s="98"/>
      <c r="O315" s="98"/>
      <c r="P315" s="98"/>
      <c r="Q315" s="98"/>
      <c r="R315" s="98"/>
      <c r="S315" s="98"/>
      <c r="T315" s="98"/>
      <c r="U315" s="98"/>
      <c r="V315" s="98"/>
      <c r="W315" s="98"/>
      <c r="X315" s="98"/>
      <c r="Y315" s="98"/>
      <c r="Z315" s="98"/>
    </row>
    <row r="316" ht="9.75" customHeight="1">
      <c r="A316" s="106"/>
      <c r="B316" s="107"/>
      <c r="C316" s="108"/>
      <c r="D316" s="108"/>
      <c r="E316" s="109"/>
      <c r="F316" s="108"/>
      <c r="G316" s="108"/>
      <c r="H316" s="98"/>
      <c r="I316" s="98"/>
      <c r="J316" s="98"/>
      <c r="K316" s="98"/>
      <c r="L316" s="98"/>
      <c r="M316" s="98"/>
      <c r="N316" s="98"/>
      <c r="O316" s="98"/>
      <c r="P316" s="98"/>
      <c r="Q316" s="98"/>
      <c r="R316" s="98"/>
      <c r="S316" s="98"/>
      <c r="T316" s="98"/>
      <c r="U316" s="98"/>
      <c r="V316" s="98"/>
      <c r="W316" s="98"/>
      <c r="X316" s="98"/>
      <c r="Y316" s="98"/>
      <c r="Z316" s="98"/>
    </row>
    <row r="317" ht="9.75" customHeight="1">
      <c r="A317" s="106"/>
      <c r="B317" s="107"/>
      <c r="C317" s="108"/>
      <c r="D317" s="108"/>
      <c r="E317" s="109"/>
      <c r="F317" s="108"/>
      <c r="G317" s="108"/>
      <c r="H317" s="98"/>
      <c r="I317" s="98"/>
      <c r="J317" s="98"/>
      <c r="K317" s="98"/>
      <c r="L317" s="98"/>
      <c r="M317" s="98"/>
      <c r="N317" s="98"/>
      <c r="O317" s="98"/>
      <c r="P317" s="98"/>
      <c r="Q317" s="98"/>
      <c r="R317" s="98"/>
      <c r="S317" s="98"/>
      <c r="T317" s="98"/>
      <c r="U317" s="98"/>
      <c r="V317" s="98"/>
      <c r="W317" s="98"/>
      <c r="X317" s="98"/>
      <c r="Y317" s="98"/>
      <c r="Z317" s="98"/>
    </row>
    <row r="318" ht="9.75" customHeight="1">
      <c r="A318" s="106"/>
      <c r="B318" s="107"/>
      <c r="C318" s="108"/>
      <c r="D318" s="108"/>
      <c r="E318" s="109"/>
      <c r="F318" s="108"/>
      <c r="G318" s="108"/>
      <c r="H318" s="98"/>
      <c r="I318" s="98"/>
      <c r="J318" s="98"/>
      <c r="K318" s="98"/>
      <c r="L318" s="98"/>
      <c r="M318" s="98"/>
      <c r="N318" s="98"/>
      <c r="O318" s="98"/>
      <c r="P318" s="98"/>
      <c r="Q318" s="98"/>
      <c r="R318" s="98"/>
      <c r="S318" s="98"/>
      <c r="T318" s="98"/>
      <c r="U318" s="98"/>
      <c r="V318" s="98"/>
      <c r="W318" s="98"/>
      <c r="X318" s="98"/>
      <c r="Y318" s="98"/>
      <c r="Z318" s="98"/>
    </row>
    <row r="319" ht="9.75" customHeight="1">
      <c r="A319" s="106"/>
      <c r="B319" s="107"/>
      <c r="C319" s="108"/>
      <c r="D319" s="108"/>
      <c r="E319" s="109"/>
      <c r="F319" s="108"/>
      <c r="G319" s="108"/>
      <c r="H319" s="98"/>
      <c r="I319" s="98"/>
      <c r="J319" s="98"/>
      <c r="K319" s="98"/>
      <c r="L319" s="98"/>
      <c r="M319" s="98"/>
      <c r="N319" s="98"/>
      <c r="O319" s="98"/>
      <c r="P319" s="98"/>
      <c r="Q319" s="98"/>
      <c r="R319" s="98"/>
      <c r="S319" s="98"/>
      <c r="T319" s="98"/>
      <c r="U319" s="98"/>
      <c r="V319" s="98"/>
      <c r="W319" s="98"/>
      <c r="X319" s="98"/>
      <c r="Y319" s="98"/>
      <c r="Z319" s="98"/>
    </row>
    <row r="320" ht="9.75" customHeight="1">
      <c r="A320" s="106"/>
      <c r="B320" s="107"/>
      <c r="C320" s="108"/>
      <c r="D320" s="108"/>
      <c r="E320" s="109"/>
      <c r="F320" s="108"/>
      <c r="G320" s="108"/>
      <c r="H320" s="98"/>
      <c r="I320" s="98"/>
      <c r="J320" s="98"/>
      <c r="K320" s="98"/>
      <c r="L320" s="98"/>
      <c r="M320" s="98"/>
      <c r="N320" s="98"/>
      <c r="O320" s="98"/>
      <c r="P320" s="98"/>
      <c r="Q320" s="98"/>
      <c r="R320" s="98"/>
      <c r="S320" s="98"/>
      <c r="T320" s="98"/>
      <c r="U320" s="98"/>
      <c r="V320" s="98"/>
      <c r="W320" s="98"/>
      <c r="X320" s="98"/>
      <c r="Y320" s="98"/>
      <c r="Z320" s="98"/>
    </row>
    <row r="321" ht="9.75" customHeight="1">
      <c r="A321" s="106"/>
      <c r="B321" s="107"/>
      <c r="C321" s="108"/>
      <c r="D321" s="108"/>
      <c r="E321" s="109"/>
      <c r="F321" s="108"/>
      <c r="G321" s="108"/>
      <c r="H321" s="98"/>
      <c r="I321" s="98"/>
      <c r="J321" s="98"/>
      <c r="K321" s="98"/>
      <c r="L321" s="98"/>
      <c r="M321" s="98"/>
      <c r="N321" s="98"/>
      <c r="O321" s="98"/>
      <c r="P321" s="98"/>
      <c r="Q321" s="98"/>
      <c r="R321" s="98"/>
      <c r="S321" s="98"/>
      <c r="T321" s="98"/>
      <c r="U321" s="98"/>
      <c r="V321" s="98"/>
      <c r="W321" s="98"/>
      <c r="X321" s="98"/>
      <c r="Y321" s="98"/>
      <c r="Z321" s="98"/>
    </row>
    <row r="322" ht="9.75" customHeight="1">
      <c r="A322" s="106"/>
      <c r="B322" s="107"/>
      <c r="C322" s="108"/>
      <c r="D322" s="108"/>
      <c r="E322" s="109"/>
      <c r="F322" s="108"/>
      <c r="G322" s="108"/>
      <c r="H322" s="98"/>
      <c r="I322" s="98"/>
      <c r="J322" s="98"/>
      <c r="K322" s="98"/>
      <c r="L322" s="98"/>
      <c r="M322" s="98"/>
      <c r="N322" s="98"/>
      <c r="O322" s="98"/>
      <c r="P322" s="98"/>
      <c r="Q322" s="98"/>
      <c r="R322" s="98"/>
      <c r="S322" s="98"/>
      <c r="T322" s="98"/>
      <c r="U322" s="98"/>
      <c r="V322" s="98"/>
      <c r="W322" s="98"/>
      <c r="X322" s="98"/>
      <c r="Y322" s="98"/>
      <c r="Z322" s="98"/>
    </row>
    <row r="323" ht="9.75" customHeight="1">
      <c r="A323" s="106"/>
      <c r="B323" s="107"/>
      <c r="C323" s="108"/>
      <c r="D323" s="108"/>
      <c r="E323" s="109"/>
      <c r="F323" s="108"/>
      <c r="G323" s="108"/>
      <c r="H323" s="98"/>
      <c r="I323" s="98"/>
      <c r="J323" s="98"/>
      <c r="K323" s="98"/>
      <c r="L323" s="98"/>
      <c r="M323" s="98"/>
      <c r="N323" s="98"/>
      <c r="O323" s="98"/>
      <c r="P323" s="98"/>
      <c r="Q323" s="98"/>
      <c r="R323" s="98"/>
      <c r="S323" s="98"/>
      <c r="T323" s="98"/>
      <c r="U323" s="98"/>
      <c r="V323" s="98"/>
      <c r="W323" s="98"/>
      <c r="X323" s="98"/>
      <c r="Y323" s="98"/>
      <c r="Z323" s="98"/>
    </row>
    <row r="324" ht="9.75" customHeight="1">
      <c r="A324" s="106"/>
      <c r="B324" s="107"/>
      <c r="C324" s="108"/>
      <c r="D324" s="108"/>
      <c r="E324" s="109"/>
      <c r="F324" s="108"/>
      <c r="G324" s="108"/>
      <c r="H324" s="98"/>
      <c r="I324" s="98"/>
      <c r="J324" s="98"/>
      <c r="K324" s="98"/>
      <c r="L324" s="98"/>
      <c r="M324" s="98"/>
      <c r="N324" s="98"/>
      <c r="O324" s="98"/>
      <c r="P324" s="98"/>
      <c r="Q324" s="98"/>
      <c r="R324" s="98"/>
      <c r="S324" s="98"/>
      <c r="T324" s="98"/>
      <c r="U324" s="98"/>
      <c r="V324" s="98"/>
      <c r="W324" s="98"/>
      <c r="X324" s="98"/>
      <c r="Y324" s="98"/>
      <c r="Z324" s="98"/>
    </row>
    <row r="325" ht="9.75" customHeight="1">
      <c r="A325" s="106"/>
      <c r="B325" s="107"/>
      <c r="C325" s="108"/>
      <c r="D325" s="108"/>
      <c r="E325" s="109"/>
      <c r="F325" s="108"/>
      <c r="G325" s="108"/>
      <c r="H325" s="98"/>
      <c r="I325" s="98"/>
      <c r="J325" s="98"/>
      <c r="K325" s="98"/>
      <c r="L325" s="98"/>
      <c r="M325" s="98"/>
      <c r="N325" s="98"/>
      <c r="O325" s="98"/>
      <c r="P325" s="98"/>
      <c r="Q325" s="98"/>
      <c r="R325" s="98"/>
      <c r="S325" s="98"/>
      <c r="T325" s="98"/>
      <c r="U325" s="98"/>
      <c r="V325" s="98"/>
      <c r="W325" s="98"/>
      <c r="X325" s="98"/>
      <c r="Y325" s="98"/>
      <c r="Z325" s="98"/>
    </row>
    <row r="326" ht="9.75" customHeight="1">
      <c r="A326" s="106"/>
      <c r="B326" s="107"/>
      <c r="C326" s="108"/>
      <c r="D326" s="108"/>
      <c r="E326" s="109"/>
      <c r="F326" s="108"/>
      <c r="G326" s="108"/>
      <c r="H326" s="98"/>
      <c r="I326" s="98"/>
      <c r="J326" s="98"/>
      <c r="K326" s="98"/>
      <c r="L326" s="98"/>
      <c r="M326" s="98"/>
      <c r="N326" s="98"/>
      <c r="O326" s="98"/>
      <c r="P326" s="98"/>
      <c r="Q326" s="98"/>
      <c r="R326" s="98"/>
      <c r="S326" s="98"/>
      <c r="T326" s="98"/>
      <c r="U326" s="98"/>
      <c r="V326" s="98"/>
      <c r="W326" s="98"/>
      <c r="X326" s="98"/>
      <c r="Y326" s="98"/>
      <c r="Z326" s="98"/>
    </row>
    <row r="327" ht="9.75" customHeight="1">
      <c r="A327" s="106"/>
      <c r="B327" s="107"/>
      <c r="C327" s="108"/>
      <c r="D327" s="108"/>
      <c r="E327" s="109"/>
      <c r="F327" s="108"/>
      <c r="G327" s="108"/>
      <c r="H327" s="98"/>
      <c r="I327" s="98"/>
      <c r="J327" s="98"/>
      <c r="K327" s="98"/>
      <c r="L327" s="98"/>
      <c r="M327" s="98"/>
      <c r="N327" s="98"/>
      <c r="O327" s="98"/>
      <c r="P327" s="98"/>
      <c r="Q327" s="98"/>
      <c r="R327" s="98"/>
      <c r="S327" s="98"/>
      <c r="T327" s="98"/>
      <c r="U327" s="98"/>
      <c r="V327" s="98"/>
      <c r="W327" s="98"/>
      <c r="X327" s="98"/>
      <c r="Y327" s="98"/>
      <c r="Z327" s="98"/>
    </row>
    <row r="328" ht="9.75" customHeight="1">
      <c r="A328" s="106"/>
      <c r="B328" s="107"/>
      <c r="C328" s="108"/>
      <c r="D328" s="108"/>
      <c r="E328" s="109"/>
      <c r="F328" s="108"/>
      <c r="G328" s="108"/>
      <c r="H328" s="98"/>
      <c r="I328" s="98"/>
      <c r="J328" s="98"/>
      <c r="K328" s="98"/>
      <c r="L328" s="98"/>
      <c r="M328" s="98"/>
      <c r="N328" s="98"/>
      <c r="O328" s="98"/>
      <c r="P328" s="98"/>
      <c r="Q328" s="98"/>
      <c r="R328" s="98"/>
      <c r="S328" s="98"/>
      <c r="T328" s="98"/>
      <c r="U328" s="98"/>
      <c r="V328" s="98"/>
      <c r="W328" s="98"/>
      <c r="X328" s="98"/>
      <c r="Y328" s="98"/>
      <c r="Z328" s="98"/>
    </row>
    <row r="329" ht="9.75" customHeight="1">
      <c r="A329" s="106"/>
      <c r="B329" s="107"/>
      <c r="C329" s="108"/>
      <c r="D329" s="108"/>
      <c r="E329" s="109"/>
      <c r="F329" s="108"/>
      <c r="G329" s="108"/>
      <c r="H329" s="98"/>
      <c r="I329" s="98"/>
      <c r="J329" s="98"/>
      <c r="K329" s="98"/>
      <c r="L329" s="98"/>
      <c r="M329" s="98"/>
      <c r="N329" s="98"/>
      <c r="O329" s="98"/>
      <c r="P329" s="98"/>
      <c r="Q329" s="98"/>
      <c r="R329" s="98"/>
      <c r="S329" s="98"/>
      <c r="T329" s="98"/>
      <c r="U329" s="98"/>
      <c r="V329" s="98"/>
      <c r="W329" s="98"/>
      <c r="X329" s="98"/>
      <c r="Y329" s="98"/>
      <c r="Z329" s="98"/>
    </row>
    <row r="330" ht="9.75" customHeight="1">
      <c r="A330" s="106"/>
      <c r="B330" s="107"/>
      <c r="C330" s="108"/>
      <c r="D330" s="108"/>
      <c r="E330" s="109"/>
      <c r="F330" s="108"/>
      <c r="G330" s="108"/>
      <c r="H330" s="98"/>
      <c r="I330" s="98"/>
      <c r="J330" s="98"/>
      <c r="K330" s="98"/>
      <c r="L330" s="98"/>
      <c r="M330" s="98"/>
      <c r="N330" s="98"/>
      <c r="O330" s="98"/>
      <c r="P330" s="98"/>
      <c r="Q330" s="98"/>
      <c r="R330" s="98"/>
      <c r="S330" s="98"/>
      <c r="T330" s="98"/>
      <c r="U330" s="98"/>
      <c r="V330" s="98"/>
      <c r="W330" s="98"/>
      <c r="X330" s="98"/>
      <c r="Y330" s="98"/>
      <c r="Z330" s="98"/>
    </row>
    <row r="331" ht="9.75" customHeight="1">
      <c r="A331" s="106"/>
      <c r="B331" s="107"/>
      <c r="C331" s="108"/>
      <c r="D331" s="108"/>
      <c r="E331" s="109"/>
      <c r="F331" s="108"/>
      <c r="G331" s="108"/>
      <c r="H331" s="98"/>
      <c r="I331" s="98"/>
      <c r="J331" s="98"/>
      <c r="K331" s="98"/>
      <c r="L331" s="98"/>
      <c r="M331" s="98"/>
      <c r="N331" s="98"/>
      <c r="O331" s="98"/>
      <c r="P331" s="98"/>
      <c r="Q331" s="98"/>
      <c r="R331" s="98"/>
      <c r="S331" s="98"/>
      <c r="T331" s="98"/>
      <c r="U331" s="98"/>
      <c r="V331" s="98"/>
      <c r="W331" s="98"/>
      <c r="X331" s="98"/>
      <c r="Y331" s="98"/>
      <c r="Z331" s="98"/>
    </row>
    <row r="332" ht="9.75" customHeight="1">
      <c r="A332" s="106"/>
      <c r="B332" s="107"/>
      <c r="C332" s="108"/>
      <c r="D332" s="108"/>
      <c r="E332" s="109"/>
      <c r="F332" s="108"/>
      <c r="G332" s="108"/>
      <c r="H332" s="98"/>
      <c r="I332" s="98"/>
      <c r="J332" s="98"/>
      <c r="K332" s="98"/>
      <c r="L332" s="98"/>
      <c r="M332" s="98"/>
      <c r="N332" s="98"/>
      <c r="O332" s="98"/>
      <c r="P332" s="98"/>
      <c r="Q332" s="98"/>
      <c r="R332" s="98"/>
      <c r="S332" s="98"/>
      <c r="T332" s="98"/>
      <c r="U332" s="98"/>
      <c r="V332" s="98"/>
      <c r="W332" s="98"/>
      <c r="X332" s="98"/>
      <c r="Y332" s="98"/>
      <c r="Z332" s="98"/>
    </row>
    <row r="333" ht="9.75" customHeight="1">
      <c r="A333" s="106"/>
      <c r="B333" s="107"/>
      <c r="C333" s="108"/>
      <c r="D333" s="108"/>
      <c r="E333" s="109"/>
      <c r="F333" s="108"/>
      <c r="G333" s="108"/>
      <c r="H333" s="98"/>
      <c r="I333" s="98"/>
      <c r="J333" s="98"/>
      <c r="K333" s="98"/>
      <c r="L333" s="98"/>
      <c r="M333" s="98"/>
      <c r="N333" s="98"/>
      <c r="O333" s="98"/>
      <c r="P333" s="98"/>
      <c r="Q333" s="98"/>
      <c r="R333" s="98"/>
      <c r="S333" s="98"/>
      <c r="T333" s="98"/>
      <c r="U333" s="98"/>
      <c r="V333" s="98"/>
      <c r="W333" s="98"/>
      <c r="X333" s="98"/>
      <c r="Y333" s="98"/>
      <c r="Z333" s="98"/>
    </row>
    <row r="334" ht="9.75" customHeight="1">
      <c r="A334" s="106"/>
      <c r="B334" s="107"/>
      <c r="C334" s="108"/>
      <c r="D334" s="108"/>
      <c r="E334" s="109"/>
      <c r="F334" s="108"/>
      <c r="G334" s="108"/>
      <c r="H334" s="98"/>
      <c r="I334" s="98"/>
      <c r="J334" s="98"/>
      <c r="K334" s="98"/>
      <c r="L334" s="98"/>
      <c r="M334" s="98"/>
      <c r="N334" s="98"/>
      <c r="O334" s="98"/>
      <c r="P334" s="98"/>
      <c r="Q334" s="98"/>
      <c r="R334" s="98"/>
      <c r="S334" s="98"/>
      <c r="T334" s="98"/>
      <c r="U334" s="98"/>
      <c r="V334" s="98"/>
      <c r="W334" s="98"/>
      <c r="X334" s="98"/>
      <c r="Y334" s="98"/>
      <c r="Z334" s="98"/>
    </row>
    <row r="335" ht="9.75" customHeight="1">
      <c r="A335" s="106"/>
      <c r="B335" s="107"/>
      <c r="C335" s="108"/>
      <c r="D335" s="108"/>
      <c r="E335" s="109"/>
      <c r="F335" s="108"/>
      <c r="G335" s="108"/>
      <c r="H335" s="98"/>
      <c r="I335" s="98"/>
      <c r="J335" s="98"/>
      <c r="K335" s="98"/>
      <c r="L335" s="98"/>
      <c r="M335" s="98"/>
      <c r="N335" s="98"/>
      <c r="O335" s="98"/>
      <c r="P335" s="98"/>
      <c r="Q335" s="98"/>
      <c r="R335" s="98"/>
      <c r="S335" s="98"/>
      <c r="T335" s="98"/>
      <c r="U335" s="98"/>
      <c r="V335" s="98"/>
      <c r="W335" s="98"/>
      <c r="X335" s="98"/>
      <c r="Y335" s="98"/>
      <c r="Z335" s="98"/>
    </row>
    <row r="336" ht="9.75" customHeight="1">
      <c r="A336" s="106"/>
      <c r="B336" s="107"/>
      <c r="C336" s="108"/>
      <c r="D336" s="108"/>
      <c r="E336" s="109"/>
      <c r="F336" s="108"/>
      <c r="G336" s="108"/>
      <c r="H336" s="98"/>
      <c r="I336" s="98"/>
      <c r="J336" s="98"/>
      <c r="K336" s="98"/>
      <c r="L336" s="98"/>
      <c r="M336" s="98"/>
      <c r="N336" s="98"/>
      <c r="O336" s="98"/>
      <c r="P336" s="98"/>
      <c r="Q336" s="98"/>
      <c r="R336" s="98"/>
      <c r="S336" s="98"/>
      <c r="T336" s="98"/>
      <c r="U336" s="98"/>
      <c r="V336" s="98"/>
      <c r="W336" s="98"/>
      <c r="X336" s="98"/>
      <c r="Y336" s="98"/>
      <c r="Z336" s="98"/>
    </row>
    <row r="337" ht="9.75" customHeight="1">
      <c r="A337" s="106"/>
      <c r="B337" s="107"/>
      <c r="C337" s="108"/>
      <c r="D337" s="108"/>
      <c r="E337" s="109"/>
      <c r="F337" s="108"/>
      <c r="G337" s="108"/>
      <c r="H337" s="98"/>
      <c r="I337" s="98"/>
      <c r="J337" s="98"/>
      <c r="K337" s="98"/>
      <c r="L337" s="98"/>
      <c r="M337" s="98"/>
      <c r="N337" s="98"/>
      <c r="O337" s="98"/>
      <c r="P337" s="98"/>
      <c r="Q337" s="98"/>
      <c r="R337" s="98"/>
      <c r="S337" s="98"/>
      <c r="T337" s="98"/>
      <c r="U337" s="98"/>
      <c r="V337" s="98"/>
      <c r="W337" s="98"/>
      <c r="X337" s="98"/>
      <c r="Y337" s="98"/>
      <c r="Z337" s="98"/>
    </row>
    <row r="338" ht="9.75" customHeight="1">
      <c r="A338" s="106"/>
      <c r="B338" s="107"/>
      <c r="C338" s="108"/>
      <c r="D338" s="108"/>
      <c r="E338" s="109"/>
      <c r="F338" s="108"/>
      <c r="G338" s="108"/>
      <c r="H338" s="98"/>
      <c r="I338" s="98"/>
      <c r="J338" s="98"/>
      <c r="K338" s="98"/>
      <c r="L338" s="98"/>
      <c r="M338" s="98"/>
      <c r="N338" s="98"/>
      <c r="O338" s="98"/>
      <c r="P338" s="98"/>
      <c r="Q338" s="98"/>
      <c r="R338" s="98"/>
      <c r="S338" s="98"/>
      <c r="T338" s="98"/>
      <c r="U338" s="98"/>
      <c r="V338" s="98"/>
      <c r="W338" s="98"/>
      <c r="X338" s="98"/>
      <c r="Y338" s="98"/>
      <c r="Z338" s="98"/>
    </row>
    <row r="339" ht="9.75" customHeight="1">
      <c r="A339" s="106"/>
      <c r="B339" s="107"/>
      <c r="C339" s="108"/>
      <c r="D339" s="108"/>
      <c r="E339" s="109"/>
      <c r="F339" s="108"/>
      <c r="G339" s="108"/>
      <c r="H339" s="98"/>
      <c r="I339" s="98"/>
      <c r="J339" s="98"/>
      <c r="K339" s="98"/>
      <c r="L339" s="98"/>
      <c r="M339" s="98"/>
      <c r="N339" s="98"/>
      <c r="O339" s="98"/>
      <c r="P339" s="98"/>
      <c r="Q339" s="98"/>
      <c r="R339" s="98"/>
      <c r="S339" s="98"/>
      <c r="T339" s="98"/>
      <c r="U339" s="98"/>
      <c r="V339" s="98"/>
      <c r="W339" s="98"/>
      <c r="X339" s="98"/>
      <c r="Y339" s="98"/>
      <c r="Z339" s="98"/>
    </row>
    <row r="340" ht="9.75" customHeight="1">
      <c r="A340" s="106"/>
      <c r="B340" s="107"/>
      <c r="C340" s="108"/>
      <c r="D340" s="108"/>
      <c r="E340" s="109"/>
      <c r="F340" s="108"/>
      <c r="G340" s="108"/>
      <c r="H340" s="98"/>
      <c r="I340" s="98"/>
      <c r="J340" s="98"/>
      <c r="K340" s="98"/>
      <c r="L340" s="98"/>
      <c r="M340" s="98"/>
      <c r="N340" s="98"/>
      <c r="O340" s="98"/>
      <c r="P340" s="98"/>
      <c r="Q340" s="98"/>
      <c r="R340" s="98"/>
      <c r="S340" s="98"/>
      <c r="T340" s="98"/>
      <c r="U340" s="98"/>
      <c r="V340" s="98"/>
      <c r="W340" s="98"/>
      <c r="X340" s="98"/>
      <c r="Y340" s="98"/>
      <c r="Z340" s="98"/>
    </row>
    <row r="341" ht="9.75" customHeight="1">
      <c r="A341" s="106"/>
      <c r="B341" s="107"/>
      <c r="C341" s="108"/>
      <c r="D341" s="108"/>
      <c r="E341" s="109"/>
      <c r="F341" s="108"/>
      <c r="G341" s="108"/>
      <c r="H341" s="98"/>
      <c r="I341" s="98"/>
      <c r="J341" s="98"/>
      <c r="K341" s="98"/>
      <c r="L341" s="98"/>
      <c r="M341" s="98"/>
      <c r="N341" s="98"/>
      <c r="O341" s="98"/>
      <c r="P341" s="98"/>
      <c r="Q341" s="98"/>
      <c r="R341" s="98"/>
      <c r="S341" s="98"/>
      <c r="T341" s="98"/>
      <c r="U341" s="98"/>
      <c r="V341" s="98"/>
      <c r="W341" s="98"/>
      <c r="X341" s="98"/>
      <c r="Y341" s="98"/>
      <c r="Z341" s="98"/>
    </row>
    <row r="342" ht="9.75" customHeight="1">
      <c r="A342" s="106"/>
      <c r="B342" s="107"/>
      <c r="C342" s="108"/>
      <c r="D342" s="108"/>
      <c r="E342" s="109"/>
      <c r="F342" s="108"/>
      <c r="G342" s="108"/>
      <c r="H342" s="98"/>
      <c r="I342" s="98"/>
      <c r="J342" s="98"/>
      <c r="K342" s="98"/>
      <c r="L342" s="98"/>
      <c r="M342" s="98"/>
      <c r="N342" s="98"/>
      <c r="O342" s="98"/>
      <c r="P342" s="98"/>
      <c r="Q342" s="98"/>
      <c r="R342" s="98"/>
      <c r="S342" s="98"/>
      <c r="T342" s="98"/>
      <c r="U342" s="98"/>
      <c r="V342" s="98"/>
      <c r="W342" s="98"/>
      <c r="X342" s="98"/>
      <c r="Y342" s="98"/>
      <c r="Z342" s="98"/>
    </row>
    <row r="343" ht="9.75" customHeight="1">
      <c r="A343" s="106"/>
      <c r="B343" s="107"/>
      <c r="C343" s="108"/>
      <c r="D343" s="108"/>
      <c r="E343" s="109"/>
      <c r="F343" s="108"/>
      <c r="G343" s="108"/>
      <c r="H343" s="98"/>
      <c r="I343" s="98"/>
      <c r="J343" s="98"/>
      <c r="K343" s="98"/>
      <c r="L343" s="98"/>
      <c r="M343" s="98"/>
      <c r="N343" s="98"/>
      <c r="O343" s="98"/>
      <c r="P343" s="98"/>
      <c r="Q343" s="98"/>
      <c r="R343" s="98"/>
      <c r="S343" s="98"/>
      <c r="T343" s="98"/>
      <c r="U343" s="98"/>
      <c r="V343" s="98"/>
      <c r="W343" s="98"/>
      <c r="X343" s="98"/>
      <c r="Y343" s="98"/>
      <c r="Z343" s="98"/>
    </row>
    <row r="344" ht="9.75" customHeight="1">
      <c r="A344" s="106"/>
      <c r="B344" s="107"/>
      <c r="C344" s="108"/>
      <c r="D344" s="108"/>
      <c r="E344" s="109"/>
      <c r="F344" s="108"/>
      <c r="G344" s="108"/>
      <c r="H344" s="98"/>
      <c r="I344" s="98"/>
      <c r="J344" s="98"/>
      <c r="K344" s="98"/>
      <c r="L344" s="98"/>
      <c r="M344" s="98"/>
      <c r="N344" s="98"/>
      <c r="O344" s="98"/>
      <c r="P344" s="98"/>
      <c r="Q344" s="98"/>
      <c r="R344" s="98"/>
      <c r="S344" s="98"/>
      <c r="T344" s="98"/>
      <c r="U344" s="98"/>
      <c r="V344" s="98"/>
      <c r="W344" s="98"/>
      <c r="X344" s="98"/>
      <c r="Y344" s="98"/>
      <c r="Z344" s="98"/>
    </row>
    <row r="345" ht="9.75" customHeight="1">
      <c r="A345" s="106"/>
      <c r="B345" s="107"/>
      <c r="C345" s="108"/>
      <c r="D345" s="108"/>
      <c r="E345" s="109"/>
      <c r="F345" s="108"/>
      <c r="G345" s="108"/>
      <c r="H345" s="98"/>
      <c r="I345" s="98"/>
      <c r="J345" s="98"/>
      <c r="K345" s="98"/>
      <c r="L345" s="98"/>
      <c r="M345" s="98"/>
      <c r="N345" s="98"/>
      <c r="O345" s="98"/>
      <c r="P345" s="98"/>
      <c r="Q345" s="98"/>
      <c r="R345" s="98"/>
      <c r="S345" s="98"/>
      <c r="T345" s="98"/>
      <c r="U345" s="98"/>
      <c r="V345" s="98"/>
      <c r="W345" s="98"/>
      <c r="X345" s="98"/>
      <c r="Y345" s="98"/>
      <c r="Z345" s="98"/>
    </row>
    <row r="346" ht="9.75" customHeight="1">
      <c r="A346" s="106"/>
      <c r="B346" s="107"/>
      <c r="C346" s="108"/>
      <c r="D346" s="108"/>
      <c r="E346" s="109"/>
      <c r="F346" s="108"/>
      <c r="G346" s="108"/>
      <c r="H346" s="98"/>
      <c r="I346" s="98"/>
      <c r="J346" s="98"/>
      <c r="K346" s="98"/>
      <c r="L346" s="98"/>
      <c r="M346" s="98"/>
      <c r="N346" s="98"/>
      <c r="O346" s="98"/>
      <c r="P346" s="98"/>
      <c r="Q346" s="98"/>
      <c r="R346" s="98"/>
      <c r="S346" s="98"/>
      <c r="T346" s="98"/>
      <c r="U346" s="98"/>
      <c r="V346" s="98"/>
      <c r="W346" s="98"/>
      <c r="X346" s="98"/>
      <c r="Y346" s="98"/>
      <c r="Z346" s="98"/>
    </row>
    <row r="347" ht="9.75" customHeight="1">
      <c r="A347" s="106"/>
      <c r="B347" s="107"/>
      <c r="C347" s="108"/>
      <c r="D347" s="108"/>
      <c r="E347" s="109"/>
      <c r="F347" s="108"/>
      <c r="G347" s="108"/>
      <c r="H347" s="98"/>
      <c r="I347" s="98"/>
      <c r="J347" s="98"/>
      <c r="K347" s="98"/>
      <c r="L347" s="98"/>
      <c r="M347" s="98"/>
      <c r="N347" s="98"/>
      <c r="O347" s="98"/>
      <c r="P347" s="98"/>
      <c r="Q347" s="98"/>
      <c r="R347" s="98"/>
      <c r="S347" s="98"/>
      <c r="T347" s="98"/>
      <c r="U347" s="98"/>
      <c r="V347" s="98"/>
      <c r="W347" s="98"/>
      <c r="X347" s="98"/>
      <c r="Y347" s="98"/>
      <c r="Z347" s="98"/>
    </row>
    <row r="348" ht="9.75" customHeight="1">
      <c r="A348" s="106"/>
      <c r="B348" s="107"/>
      <c r="C348" s="108"/>
      <c r="D348" s="108"/>
      <c r="E348" s="109"/>
      <c r="F348" s="108"/>
      <c r="G348" s="108"/>
      <c r="H348" s="98"/>
      <c r="I348" s="98"/>
      <c r="J348" s="98"/>
      <c r="K348" s="98"/>
      <c r="L348" s="98"/>
      <c r="M348" s="98"/>
      <c r="N348" s="98"/>
      <c r="O348" s="98"/>
      <c r="P348" s="98"/>
      <c r="Q348" s="98"/>
      <c r="R348" s="98"/>
      <c r="S348" s="98"/>
      <c r="T348" s="98"/>
      <c r="U348" s="98"/>
      <c r="V348" s="98"/>
      <c r="W348" s="98"/>
      <c r="X348" s="98"/>
      <c r="Y348" s="98"/>
      <c r="Z348" s="98"/>
    </row>
    <row r="349" ht="9.75" customHeight="1">
      <c r="A349" s="106"/>
      <c r="B349" s="107"/>
      <c r="C349" s="108"/>
      <c r="D349" s="108"/>
      <c r="E349" s="109"/>
      <c r="F349" s="108"/>
      <c r="G349" s="108"/>
      <c r="H349" s="98"/>
      <c r="I349" s="98"/>
      <c r="J349" s="98"/>
      <c r="K349" s="98"/>
      <c r="L349" s="98"/>
      <c r="M349" s="98"/>
      <c r="N349" s="98"/>
      <c r="O349" s="98"/>
      <c r="P349" s="98"/>
      <c r="Q349" s="98"/>
      <c r="R349" s="98"/>
      <c r="S349" s="98"/>
      <c r="T349" s="98"/>
      <c r="U349" s="98"/>
      <c r="V349" s="98"/>
      <c r="W349" s="98"/>
      <c r="X349" s="98"/>
      <c r="Y349" s="98"/>
      <c r="Z349" s="98"/>
    </row>
    <row r="350" ht="9.75" customHeight="1">
      <c r="A350" s="106"/>
      <c r="B350" s="107"/>
      <c r="C350" s="108"/>
      <c r="D350" s="108"/>
      <c r="E350" s="109"/>
      <c r="F350" s="108"/>
      <c r="G350" s="108"/>
      <c r="H350" s="98"/>
      <c r="I350" s="98"/>
      <c r="J350" s="98"/>
      <c r="K350" s="98"/>
      <c r="L350" s="98"/>
      <c r="M350" s="98"/>
      <c r="N350" s="98"/>
      <c r="O350" s="98"/>
      <c r="P350" s="98"/>
      <c r="Q350" s="98"/>
      <c r="R350" s="98"/>
      <c r="S350" s="98"/>
      <c r="T350" s="98"/>
      <c r="U350" s="98"/>
      <c r="V350" s="98"/>
      <c r="W350" s="98"/>
      <c r="X350" s="98"/>
      <c r="Y350" s="98"/>
      <c r="Z350" s="98"/>
    </row>
    <row r="351" ht="9.75" customHeight="1">
      <c r="A351" s="106"/>
      <c r="B351" s="107"/>
      <c r="C351" s="108"/>
      <c r="D351" s="108"/>
      <c r="E351" s="109"/>
      <c r="F351" s="108"/>
      <c r="G351" s="108"/>
      <c r="H351" s="98"/>
      <c r="I351" s="98"/>
      <c r="J351" s="98"/>
      <c r="K351" s="98"/>
      <c r="L351" s="98"/>
      <c r="M351" s="98"/>
      <c r="N351" s="98"/>
      <c r="O351" s="98"/>
      <c r="P351" s="98"/>
      <c r="Q351" s="98"/>
      <c r="R351" s="98"/>
      <c r="S351" s="98"/>
      <c r="T351" s="98"/>
      <c r="U351" s="98"/>
      <c r="V351" s="98"/>
      <c r="W351" s="98"/>
      <c r="X351" s="98"/>
      <c r="Y351" s="98"/>
      <c r="Z351" s="98"/>
    </row>
    <row r="352" ht="9.75" customHeight="1">
      <c r="A352" s="106"/>
      <c r="B352" s="107"/>
      <c r="C352" s="108"/>
      <c r="D352" s="108"/>
      <c r="E352" s="109"/>
      <c r="F352" s="108"/>
      <c r="G352" s="108"/>
      <c r="H352" s="98"/>
      <c r="I352" s="98"/>
      <c r="J352" s="98"/>
      <c r="K352" s="98"/>
      <c r="L352" s="98"/>
      <c r="M352" s="98"/>
      <c r="N352" s="98"/>
      <c r="O352" s="98"/>
      <c r="P352" s="98"/>
      <c r="Q352" s="98"/>
      <c r="R352" s="98"/>
      <c r="S352" s="98"/>
      <c r="T352" s="98"/>
      <c r="U352" s="98"/>
      <c r="V352" s="98"/>
      <c r="W352" s="98"/>
      <c r="X352" s="98"/>
      <c r="Y352" s="98"/>
      <c r="Z352" s="98"/>
    </row>
    <row r="353" ht="9.75" customHeight="1">
      <c r="A353" s="106"/>
      <c r="B353" s="107"/>
      <c r="C353" s="108"/>
      <c r="D353" s="108"/>
      <c r="E353" s="109"/>
      <c r="F353" s="108"/>
      <c r="G353" s="108"/>
      <c r="H353" s="98"/>
      <c r="I353" s="98"/>
      <c r="J353" s="98"/>
      <c r="K353" s="98"/>
      <c r="L353" s="98"/>
      <c r="M353" s="98"/>
      <c r="N353" s="98"/>
      <c r="O353" s="98"/>
      <c r="P353" s="98"/>
      <c r="Q353" s="98"/>
      <c r="R353" s="98"/>
      <c r="S353" s="98"/>
      <c r="T353" s="98"/>
      <c r="U353" s="98"/>
      <c r="V353" s="98"/>
      <c r="W353" s="98"/>
      <c r="X353" s="98"/>
      <c r="Y353" s="98"/>
      <c r="Z353" s="98"/>
    </row>
    <row r="354" ht="9.75" customHeight="1">
      <c r="A354" s="106"/>
      <c r="B354" s="107"/>
      <c r="C354" s="108"/>
      <c r="D354" s="108"/>
      <c r="E354" s="109"/>
      <c r="F354" s="108"/>
      <c r="G354" s="108"/>
      <c r="H354" s="98"/>
      <c r="I354" s="98"/>
      <c r="J354" s="98"/>
      <c r="K354" s="98"/>
      <c r="L354" s="98"/>
      <c r="M354" s="98"/>
      <c r="N354" s="98"/>
      <c r="O354" s="98"/>
      <c r="P354" s="98"/>
      <c r="Q354" s="98"/>
      <c r="R354" s="98"/>
      <c r="S354" s="98"/>
      <c r="T354" s="98"/>
      <c r="U354" s="98"/>
      <c r="V354" s="98"/>
      <c r="W354" s="98"/>
      <c r="X354" s="98"/>
      <c r="Y354" s="98"/>
      <c r="Z354" s="98"/>
    </row>
    <row r="355" ht="9.75" customHeight="1">
      <c r="A355" s="106"/>
      <c r="B355" s="107"/>
      <c r="C355" s="108"/>
      <c r="D355" s="108"/>
      <c r="E355" s="109"/>
      <c r="F355" s="108"/>
      <c r="G355" s="108"/>
      <c r="H355" s="98"/>
      <c r="I355" s="98"/>
      <c r="J355" s="98"/>
      <c r="K355" s="98"/>
      <c r="L355" s="98"/>
      <c r="M355" s="98"/>
      <c r="N355" s="98"/>
      <c r="O355" s="98"/>
      <c r="P355" s="98"/>
      <c r="Q355" s="98"/>
      <c r="R355" s="98"/>
      <c r="S355" s="98"/>
      <c r="T355" s="98"/>
      <c r="U355" s="98"/>
      <c r="V355" s="98"/>
      <c r="W355" s="98"/>
      <c r="X355" s="98"/>
      <c r="Y355" s="98"/>
      <c r="Z355" s="98"/>
    </row>
    <row r="356" ht="9.75" customHeight="1">
      <c r="A356" s="106"/>
      <c r="B356" s="107"/>
      <c r="C356" s="108"/>
      <c r="D356" s="108"/>
      <c r="E356" s="109"/>
      <c r="F356" s="108"/>
      <c r="G356" s="108"/>
      <c r="H356" s="98"/>
      <c r="I356" s="98"/>
      <c r="J356" s="98"/>
      <c r="K356" s="98"/>
      <c r="L356" s="98"/>
      <c r="M356" s="98"/>
      <c r="N356" s="98"/>
      <c r="O356" s="98"/>
      <c r="P356" s="98"/>
      <c r="Q356" s="98"/>
      <c r="R356" s="98"/>
      <c r="S356" s="98"/>
      <c r="T356" s="98"/>
      <c r="U356" s="98"/>
      <c r="V356" s="98"/>
      <c r="W356" s="98"/>
      <c r="X356" s="98"/>
      <c r="Y356" s="98"/>
      <c r="Z356" s="98"/>
    </row>
    <row r="357" ht="9.75" customHeight="1">
      <c r="A357" s="106"/>
      <c r="B357" s="107"/>
      <c r="C357" s="108"/>
      <c r="D357" s="108"/>
      <c r="E357" s="109"/>
      <c r="F357" s="108"/>
      <c r="G357" s="108"/>
      <c r="H357" s="98"/>
      <c r="I357" s="98"/>
      <c r="J357" s="98"/>
      <c r="K357" s="98"/>
      <c r="L357" s="98"/>
      <c r="M357" s="98"/>
      <c r="N357" s="98"/>
      <c r="O357" s="98"/>
      <c r="P357" s="98"/>
      <c r="Q357" s="98"/>
      <c r="R357" s="98"/>
      <c r="S357" s="98"/>
      <c r="T357" s="98"/>
      <c r="U357" s="98"/>
      <c r="V357" s="98"/>
      <c r="W357" s="98"/>
      <c r="X357" s="98"/>
      <c r="Y357" s="98"/>
      <c r="Z357" s="98"/>
    </row>
    <row r="358" ht="9.75" customHeight="1">
      <c r="A358" s="106"/>
      <c r="B358" s="107"/>
      <c r="C358" s="108"/>
      <c r="D358" s="108"/>
      <c r="E358" s="109"/>
      <c r="F358" s="108"/>
      <c r="G358" s="108"/>
      <c r="H358" s="98"/>
      <c r="I358" s="98"/>
      <c r="J358" s="98"/>
      <c r="K358" s="98"/>
      <c r="L358" s="98"/>
      <c r="M358" s="98"/>
      <c r="N358" s="98"/>
      <c r="O358" s="98"/>
      <c r="P358" s="98"/>
      <c r="Q358" s="98"/>
      <c r="R358" s="98"/>
      <c r="S358" s="98"/>
      <c r="T358" s="98"/>
      <c r="U358" s="98"/>
      <c r="V358" s="98"/>
      <c r="W358" s="98"/>
      <c r="X358" s="98"/>
      <c r="Y358" s="98"/>
      <c r="Z358" s="98"/>
    </row>
    <row r="359" ht="9.75" customHeight="1">
      <c r="A359" s="106"/>
      <c r="B359" s="107"/>
      <c r="C359" s="108"/>
      <c r="D359" s="108"/>
      <c r="E359" s="109"/>
      <c r="F359" s="108"/>
      <c r="G359" s="108"/>
      <c r="H359" s="98"/>
      <c r="I359" s="98"/>
      <c r="J359" s="98"/>
      <c r="K359" s="98"/>
      <c r="L359" s="98"/>
      <c r="M359" s="98"/>
      <c r="N359" s="98"/>
      <c r="O359" s="98"/>
      <c r="P359" s="98"/>
      <c r="Q359" s="98"/>
      <c r="R359" s="98"/>
      <c r="S359" s="98"/>
      <c r="T359" s="98"/>
      <c r="U359" s="98"/>
      <c r="V359" s="98"/>
      <c r="W359" s="98"/>
      <c r="X359" s="98"/>
      <c r="Y359" s="98"/>
      <c r="Z359" s="98"/>
    </row>
    <row r="360" ht="9.75" customHeight="1">
      <c r="A360" s="106"/>
      <c r="B360" s="107"/>
      <c r="C360" s="108"/>
      <c r="D360" s="108"/>
      <c r="E360" s="109"/>
      <c r="F360" s="108"/>
      <c r="G360" s="108"/>
      <c r="H360" s="98"/>
      <c r="I360" s="98"/>
      <c r="J360" s="98"/>
      <c r="K360" s="98"/>
      <c r="L360" s="98"/>
      <c r="M360" s="98"/>
      <c r="N360" s="98"/>
      <c r="O360" s="98"/>
      <c r="P360" s="98"/>
      <c r="Q360" s="98"/>
      <c r="R360" s="98"/>
      <c r="S360" s="98"/>
      <c r="T360" s="98"/>
      <c r="U360" s="98"/>
      <c r="V360" s="98"/>
      <c r="W360" s="98"/>
      <c r="X360" s="98"/>
      <c r="Y360" s="98"/>
      <c r="Z360" s="98"/>
    </row>
    <row r="361" ht="9.75" customHeight="1">
      <c r="A361" s="106"/>
      <c r="B361" s="107"/>
      <c r="C361" s="108"/>
      <c r="D361" s="108"/>
      <c r="E361" s="109"/>
      <c r="F361" s="108"/>
      <c r="G361" s="108"/>
      <c r="H361" s="98"/>
      <c r="I361" s="98"/>
      <c r="J361" s="98"/>
      <c r="K361" s="98"/>
      <c r="L361" s="98"/>
      <c r="M361" s="98"/>
      <c r="N361" s="98"/>
      <c r="O361" s="98"/>
      <c r="P361" s="98"/>
      <c r="Q361" s="98"/>
      <c r="R361" s="98"/>
      <c r="S361" s="98"/>
      <c r="T361" s="98"/>
      <c r="U361" s="98"/>
      <c r="V361" s="98"/>
      <c r="W361" s="98"/>
      <c r="X361" s="98"/>
      <c r="Y361" s="98"/>
      <c r="Z361" s="98"/>
    </row>
    <row r="362" ht="9.75" customHeight="1">
      <c r="A362" s="106"/>
      <c r="B362" s="107"/>
      <c r="C362" s="108"/>
      <c r="D362" s="108"/>
      <c r="E362" s="109"/>
      <c r="F362" s="108"/>
      <c r="G362" s="108"/>
      <c r="H362" s="98"/>
      <c r="I362" s="98"/>
      <c r="J362" s="98"/>
      <c r="K362" s="98"/>
      <c r="L362" s="98"/>
      <c r="M362" s="98"/>
      <c r="N362" s="98"/>
      <c r="O362" s="98"/>
      <c r="P362" s="98"/>
      <c r="Q362" s="98"/>
      <c r="R362" s="98"/>
      <c r="S362" s="98"/>
      <c r="T362" s="98"/>
      <c r="U362" s="98"/>
      <c r="V362" s="98"/>
      <c r="W362" s="98"/>
      <c r="X362" s="98"/>
      <c r="Y362" s="98"/>
      <c r="Z362" s="98"/>
    </row>
    <row r="363" ht="9.75" customHeight="1">
      <c r="A363" s="106"/>
      <c r="B363" s="107"/>
      <c r="C363" s="108"/>
      <c r="D363" s="108"/>
      <c r="E363" s="109"/>
      <c r="F363" s="108"/>
      <c r="G363" s="108"/>
      <c r="H363" s="98"/>
      <c r="I363" s="98"/>
      <c r="J363" s="98"/>
      <c r="K363" s="98"/>
      <c r="L363" s="98"/>
      <c r="M363" s="98"/>
      <c r="N363" s="98"/>
      <c r="O363" s="98"/>
      <c r="P363" s="98"/>
      <c r="Q363" s="98"/>
      <c r="R363" s="98"/>
      <c r="S363" s="98"/>
      <c r="T363" s="98"/>
      <c r="U363" s="98"/>
      <c r="V363" s="98"/>
      <c r="W363" s="98"/>
      <c r="X363" s="98"/>
      <c r="Y363" s="98"/>
      <c r="Z363" s="98"/>
    </row>
    <row r="364" ht="9.75" customHeight="1">
      <c r="A364" s="106"/>
      <c r="B364" s="107"/>
      <c r="C364" s="108"/>
      <c r="D364" s="108"/>
      <c r="E364" s="109"/>
      <c r="F364" s="108"/>
      <c r="G364" s="108"/>
      <c r="H364" s="98"/>
      <c r="I364" s="98"/>
      <c r="J364" s="98"/>
      <c r="K364" s="98"/>
      <c r="L364" s="98"/>
      <c r="M364" s="98"/>
      <c r="N364" s="98"/>
      <c r="O364" s="98"/>
      <c r="P364" s="98"/>
      <c r="Q364" s="98"/>
      <c r="R364" s="98"/>
      <c r="S364" s="98"/>
      <c r="T364" s="98"/>
      <c r="U364" s="98"/>
      <c r="V364" s="98"/>
      <c r="W364" s="98"/>
      <c r="X364" s="98"/>
      <c r="Y364" s="98"/>
      <c r="Z364" s="98"/>
    </row>
    <row r="365" ht="9.75" customHeight="1">
      <c r="A365" s="106"/>
      <c r="B365" s="107"/>
      <c r="C365" s="108"/>
      <c r="D365" s="108"/>
      <c r="E365" s="109"/>
      <c r="F365" s="108"/>
      <c r="G365" s="108"/>
      <c r="H365" s="98"/>
      <c r="I365" s="98"/>
      <c r="J365" s="98"/>
      <c r="K365" s="98"/>
      <c r="L365" s="98"/>
      <c r="M365" s="98"/>
      <c r="N365" s="98"/>
      <c r="O365" s="98"/>
      <c r="P365" s="98"/>
      <c r="Q365" s="98"/>
      <c r="R365" s="98"/>
      <c r="S365" s="98"/>
      <c r="T365" s="98"/>
      <c r="U365" s="98"/>
      <c r="V365" s="98"/>
      <c r="W365" s="98"/>
      <c r="X365" s="98"/>
      <c r="Y365" s="98"/>
      <c r="Z365" s="98"/>
    </row>
    <row r="366" ht="9.75" customHeight="1">
      <c r="A366" s="106"/>
      <c r="B366" s="107"/>
      <c r="C366" s="108"/>
      <c r="D366" s="108"/>
      <c r="E366" s="109"/>
      <c r="F366" s="108"/>
      <c r="G366" s="108"/>
      <c r="H366" s="98"/>
      <c r="I366" s="98"/>
      <c r="J366" s="98"/>
      <c r="K366" s="98"/>
      <c r="L366" s="98"/>
      <c r="M366" s="98"/>
      <c r="N366" s="98"/>
      <c r="O366" s="98"/>
      <c r="P366" s="98"/>
      <c r="Q366" s="98"/>
      <c r="R366" s="98"/>
      <c r="S366" s="98"/>
      <c r="T366" s="98"/>
      <c r="U366" s="98"/>
      <c r="V366" s="98"/>
      <c r="W366" s="98"/>
      <c r="X366" s="98"/>
      <c r="Y366" s="98"/>
      <c r="Z366" s="98"/>
    </row>
    <row r="367" ht="9.75" customHeight="1">
      <c r="A367" s="106"/>
      <c r="B367" s="107"/>
      <c r="C367" s="108"/>
      <c r="D367" s="108"/>
      <c r="E367" s="109"/>
      <c r="F367" s="108"/>
      <c r="G367" s="108"/>
      <c r="H367" s="98"/>
      <c r="I367" s="98"/>
      <c r="J367" s="98"/>
      <c r="K367" s="98"/>
      <c r="L367" s="98"/>
      <c r="M367" s="98"/>
      <c r="N367" s="98"/>
      <c r="O367" s="98"/>
      <c r="P367" s="98"/>
      <c r="Q367" s="98"/>
      <c r="R367" s="98"/>
      <c r="S367" s="98"/>
      <c r="T367" s="98"/>
      <c r="U367" s="98"/>
      <c r="V367" s="98"/>
      <c r="W367" s="98"/>
      <c r="X367" s="98"/>
      <c r="Y367" s="98"/>
      <c r="Z367" s="98"/>
    </row>
    <row r="368" ht="9.75" customHeight="1">
      <c r="A368" s="106"/>
      <c r="B368" s="107"/>
      <c r="C368" s="108"/>
      <c r="D368" s="108"/>
      <c r="E368" s="109"/>
      <c r="F368" s="108"/>
      <c r="G368" s="108"/>
      <c r="H368" s="98"/>
      <c r="I368" s="98"/>
      <c r="J368" s="98"/>
      <c r="K368" s="98"/>
      <c r="L368" s="98"/>
      <c r="M368" s="98"/>
      <c r="N368" s="98"/>
      <c r="O368" s="98"/>
      <c r="P368" s="98"/>
      <c r="Q368" s="98"/>
      <c r="R368" s="98"/>
      <c r="S368" s="98"/>
      <c r="T368" s="98"/>
      <c r="U368" s="98"/>
      <c r="V368" s="98"/>
      <c r="W368" s="98"/>
      <c r="X368" s="98"/>
      <c r="Y368" s="98"/>
      <c r="Z368" s="98"/>
    </row>
    <row r="369" ht="9.75" customHeight="1">
      <c r="A369" s="106"/>
      <c r="B369" s="107"/>
      <c r="C369" s="108"/>
      <c r="D369" s="108"/>
      <c r="E369" s="109"/>
      <c r="F369" s="108"/>
      <c r="G369" s="108"/>
      <c r="H369" s="98"/>
      <c r="I369" s="98"/>
      <c r="J369" s="98"/>
      <c r="K369" s="98"/>
      <c r="L369" s="98"/>
      <c r="M369" s="98"/>
      <c r="N369" s="98"/>
      <c r="O369" s="98"/>
      <c r="P369" s="98"/>
      <c r="Q369" s="98"/>
      <c r="R369" s="98"/>
      <c r="S369" s="98"/>
      <c r="T369" s="98"/>
      <c r="U369" s="98"/>
      <c r="V369" s="98"/>
      <c r="W369" s="98"/>
      <c r="X369" s="98"/>
      <c r="Y369" s="98"/>
      <c r="Z369" s="98"/>
    </row>
    <row r="370" ht="9.75" customHeight="1">
      <c r="A370" s="106"/>
      <c r="B370" s="107"/>
      <c r="C370" s="108"/>
      <c r="D370" s="108"/>
      <c r="E370" s="109"/>
      <c r="F370" s="108"/>
      <c r="G370" s="108"/>
      <c r="H370" s="98"/>
      <c r="I370" s="98"/>
      <c r="J370" s="98"/>
      <c r="K370" s="98"/>
      <c r="L370" s="98"/>
      <c r="M370" s="98"/>
      <c r="N370" s="98"/>
      <c r="O370" s="98"/>
      <c r="P370" s="98"/>
      <c r="Q370" s="98"/>
      <c r="R370" s="98"/>
      <c r="S370" s="98"/>
      <c r="T370" s="98"/>
      <c r="U370" s="98"/>
      <c r="V370" s="98"/>
      <c r="W370" s="98"/>
      <c r="X370" s="98"/>
      <c r="Y370" s="98"/>
      <c r="Z370" s="98"/>
    </row>
    <row r="371" ht="9.75" customHeight="1">
      <c r="A371" s="106"/>
      <c r="B371" s="107"/>
      <c r="C371" s="108"/>
      <c r="D371" s="108"/>
      <c r="E371" s="109"/>
      <c r="F371" s="108"/>
      <c r="G371" s="108"/>
      <c r="H371" s="98"/>
      <c r="I371" s="98"/>
      <c r="J371" s="98"/>
      <c r="K371" s="98"/>
      <c r="L371" s="98"/>
      <c r="M371" s="98"/>
      <c r="N371" s="98"/>
      <c r="O371" s="98"/>
      <c r="P371" s="98"/>
      <c r="Q371" s="98"/>
      <c r="R371" s="98"/>
      <c r="S371" s="98"/>
      <c r="T371" s="98"/>
      <c r="U371" s="98"/>
      <c r="V371" s="98"/>
      <c r="W371" s="98"/>
      <c r="X371" s="98"/>
      <c r="Y371" s="98"/>
      <c r="Z371" s="98"/>
    </row>
    <row r="372" ht="9.75" customHeight="1">
      <c r="A372" s="106"/>
      <c r="B372" s="107"/>
      <c r="C372" s="108"/>
      <c r="D372" s="108"/>
      <c r="E372" s="109"/>
      <c r="F372" s="108"/>
      <c r="G372" s="108"/>
      <c r="H372" s="98"/>
      <c r="I372" s="98"/>
      <c r="J372" s="98"/>
      <c r="K372" s="98"/>
      <c r="L372" s="98"/>
      <c r="M372" s="98"/>
      <c r="N372" s="98"/>
      <c r="O372" s="98"/>
      <c r="P372" s="98"/>
      <c r="Q372" s="98"/>
      <c r="R372" s="98"/>
      <c r="S372" s="98"/>
      <c r="T372" s="98"/>
      <c r="U372" s="98"/>
      <c r="V372" s="98"/>
      <c r="W372" s="98"/>
      <c r="X372" s="98"/>
      <c r="Y372" s="98"/>
      <c r="Z372" s="98"/>
    </row>
    <row r="373" ht="9.75" customHeight="1">
      <c r="A373" s="106"/>
      <c r="B373" s="107"/>
      <c r="C373" s="108"/>
      <c r="D373" s="108"/>
      <c r="E373" s="109"/>
      <c r="F373" s="108"/>
      <c r="G373" s="108"/>
      <c r="H373" s="98"/>
      <c r="I373" s="98"/>
      <c r="J373" s="98"/>
      <c r="K373" s="98"/>
      <c r="L373" s="98"/>
      <c r="M373" s="98"/>
      <c r="N373" s="98"/>
      <c r="O373" s="98"/>
      <c r="P373" s="98"/>
      <c r="Q373" s="98"/>
      <c r="R373" s="98"/>
      <c r="S373" s="98"/>
      <c r="T373" s="98"/>
      <c r="U373" s="98"/>
      <c r="V373" s="98"/>
      <c r="W373" s="98"/>
      <c r="X373" s="98"/>
      <c r="Y373" s="98"/>
      <c r="Z373" s="98"/>
    </row>
    <row r="374" ht="9.75" customHeight="1">
      <c r="A374" s="106"/>
      <c r="B374" s="107"/>
      <c r="C374" s="108"/>
      <c r="D374" s="108"/>
      <c r="E374" s="109"/>
      <c r="F374" s="108"/>
      <c r="G374" s="108"/>
      <c r="H374" s="98"/>
      <c r="I374" s="98"/>
      <c r="J374" s="98"/>
      <c r="K374" s="98"/>
      <c r="L374" s="98"/>
      <c r="M374" s="98"/>
      <c r="N374" s="98"/>
      <c r="O374" s="98"/>
      <c r="P374" s="98"/>
      <c r="Q374" s="98"/>
      <c r="R374" s="98"/>
      <c r="S374" s="98"/>
      <c r="T374" s="98"/>
      <c r="U374" s="98"/>
      <c r="V374" s="98"/>
      <c r="W374" s="98"/>
      <c r="X374" s="98"/>
      <c r="Y374" s="98"/>
      <c r="Z374" s="98"/>
    </row>
    <row r="375" ht="9.75" customHeight="1">
      <c r="A375" s="106"/>
      <c r="B375" s="107"/>
      <c r="C375" s="108"/>
      <c r="D375" s="108"/>
      <c r="E375" s="109"/>
      <c r="F375" s="108"/>
      <c r="G375" s="108"/>
      <c r="H375" s="98"/>
      <c r="I375" s="98"/>
      <c r="J375" s="98"/>
      <c r="K375" s="98"/>
      <c r="L375" s="98"/>
      <c r="M375" s="98"/>
      <c r="N375" s="98"/>
      <c r="O375" s="98"/>
      <c r="P375" s="98"/>
      <c r="Q375" s="98"/>
      <c r="R375" s="98"/>
      <c r="S375" s="98"/>
      <c r="T375" s="98"/>
      <c r="U375" s="98"/>
      <c r="V375" s="98"/>
      <c r="W375" s="98"/>
      <c r="X375" s="98"/>
      <c r="Y375" s="98"/>
      <c r="Z375" s="98"/>
    </row>
    <row r="376" ht="9.75" customHeight="1">
      <c r="A376" s="106"/>
      <c r="B376" s="107"/>
      <c r="C376" s="108"/>
      <c r="D376" s="108"/>
      <c r="E376" s="109"/>
      <c r="F376" s="108"/>
      <c r="G376" s="108"/>
      <c r="H376" s="98"/>
      <c r="I376" s="98"/>
      <c r="J376" s="98"/>
      <c r="K376" s="98"/>
      <c r="L376" s="98"/>
      <c r="M376" s="98"/>
      <c r="N376" s="98"/>
      <c r="O376" s="98"/>
      <c r="P376" s="98"/>
      <c r="Q376" s="98"/>
      <c r="R376" s="98"/>
      <c r="S376" s="98"/>
      <c r="T376" s="98"/>
      <c r="U376" s="98"/>
      <c r="V376" s="98"/>
      <c r="W376" s="98"/>
      <c r="X376" s="98"/>
      <c r="Y376" s="98"/>
      <c r="Z376" s="98"/>
    </row>
    <row r="377" ht="9.75" customHeight="1">
      <c r="A377" s="106"/>
      <c r="B377" s="107"/>
      <c r="C377" s="108"/>
      <c r="D377" s="108"/>
      <c r="E377" s="109"/>
      <c r="F377" s="108"/>
      <c r="G377" s="108"/>
      <c r="H377" s="98"/>
      <c r="I377" s="98"/>
      <c r="J377" s="98"/>
      <c r="K377" s="98"/>
      <c r="L377" s="98"/>
      <c r="M377" s="98"/>
      <c r="N377" s="98"/>
      <c r="O377" s="98"/>
      <c r="P377" s="98"/>
      <c r="Q377" s="98"/>
      <c r="R377" s="98"/>
      <c r="S377" s="98"/>
      <c r="T377" s="98"/>
      <c r="U377" s="98"/>
      <c r="V377" s="98"/>
      <c r="W377" s="98"/>
      <c r="X377" s="98"/>
      <c r="Y377" s="98"/>
      <c r="Z377" s="98"/>
    </row>
    <row r="378" ht="9.75" customHeight="1">
      <c r="A378" s="106"/>
      <c r="B378" s="107"/>
      <c r="C378" s="108"/>
      <c r="D378" s="108"/>
      <c r="E378" s="109"/>
      <c r="F378" s="108"/>
      <c r="G378" s="108"/>
      <c r="H378" s="98"/>
      <c r="I378" s="98"/>
      <c r="J378" s="98"/>
      <c r="K378" s="98"/>
      <c r="L378" s="98"/>
      <c r="M378" s="98"/>
      <c r="N378" s="98"/>
      <c r="O378" s="98"/>
      <c r="P378" s="98"/>
      <c r="Q378" s="98"/>
      <c r="R378" s="98"/>
      <c r="S378" s="98"/>
      <c r="T378" s="98"/>
      <c r="U378" s="98"/>
      <c r="V378" s="98"/>
      <c r="W378" s="98"/>
      <c r="X378" s="98"/>
      <c r="Y378" s="98"/>
      <c r="Z378" s="98"/>
    </row>
    <row r="379" ht="9.75" customHeight="1">
      <c r="A379" s="106"/>
      <c r="B379" s="107"/>
      <c r="C379" s="108"/>
      <c r="D379" s="108"/>
      <c r="E379" s="109"/>
      <c r="F379" s="108"/>
      <c r="G379" s="108"/>
      <c r="H379" s="98"/>
      <c r="I379" s="98"/>
      <c r="J379" s="98"/>
      <c r="K379" s="98"/>
      <c r="L379" s="98"/>
      <c r="M379" s="98"/>
      <c r="N379" s="98"/>
      <c r="O379" s="98"/>
      <c r="P379" s="98"/>
      <c r="Q379" s="98"/>
      <c r="R379" s="98"/>
      <c r="S379" s="98"/>
      <c r="T379" s="98"/>
      <c r="U379" s="98"/>
      <c r="V379" s="98"/>
      <c r="W379" s="98"/>
      <c r="X379" s="98"/>
      <c r="Y379" s="98"/>
      <c r="Z379" s="98"/>
    </row>
    <row r="380" ht="9.75" customHeight="1">
      <c r="A380" s="106"/>
      <c r="B380" s="107"/>
      <c r="C380" s="108"/>
      <c r="D380" s="108"/>
      <c r="E380" s="109"/>
      <c r="F380" s="108"/>
      <c r="G380" s="108"/>
      <c r="H380" s="98"/>
      <c r="I380" s="98"/>
      <c r="J380" s="98"/>
      <c r="K380" s="98"/>
      <c r="L380" s="98"/>
      <c r="M380" s="98"/>
      <c r="N380" s="98"/>
      <c r="O380" s="98"/>
      <c r="P380" s="98"/>
      <c r="Q380" s="98"/>
      <c r="R380" s="98"/>
      <c r="S380" s="98"/>
      <c r="T380" s="98"/>
      <c r="U380" s="98"/>
      <c r="V380" s="98"/>
      <c r="W380" s="98"/>
      <c r="X380" s="98"/>
      <c r="Y380" s="98"/>
      <c r="Z380" s="98"/>
    </row>
    <row r="381" ht="9.75" customHeight="1">
      <c r="A381" s="106"/>
      <c r="B381" s="107"/>
      <c r="C381" s="108"/>
      <c r="D381" s="108"/>
      <c r="E381" s="109"/>
      <c r="F381" s="108"/>
      <c r="G381" s="108"/>
      <c r="H381" s="98"/>
      <c r="I381" s="98"/>
      <c r="J381" s="98"/>
      <c r="K381" s="98"/>
      <c r="L381" s="98"/>
      <c r="M381" s="98"/>
      <c r="N381" s="98"/>
      <c r="O381" s="98"/>
      <c r="P381" s="98"/>
      <c r="Q381" s="98"/>
      <c r="R381" s="98"/>
      <c r="S381" s="98"/>
      <c r="T381" s="98"/>
      <c r="U381" s="98"/>
      <c r="V381" s="98"/>
      <c r="W381" s="98"/>
      <c r="X381" s="98"/>
      <c r="Y381" s="98"/>
      <c r="Z381" s="98"/>
    </row>
    <row r="382" ht="9.75" customHeight="1">
      <c r="A382" s="106"/>
      <c r="B382" s="107"/>
      <c r="C382" s="108"/>
      <c r="D382" s="108"/>
      <c r="E382" s="109"/>
      <c r="F382" s="108"/>
      <c r="G382" s="108"/>
      <c r="H382" s="98"/>
      <c r="I382" s="98"/>
      <c r="J382" s="98"/>
      <c r="K382" s="98"/>
      <c r="L382" s="98"/>
      <c r="M382" s="98"/>
      <c r="N382" s="98"/>
      <c r="O382" s="98"/>
      <c r="P382" s="98"/>
      <c r="Q382" s="98"/>
      <c r="R382" s="98"/>
      <c r="S382" s="98"/>
      <c r="T382" s="98"/>
      <c r="U382" s="98"/>
      <c r="V382" s="98"/>
      <c r="W382" s="98"/>
      <c r="X382" s="98"/>
      <c r="Y382" s="98"/>
      <c r="Z382" s="98"/>
    </row>
    <row r="383" ht="9.75" customHeight="1">
      <c r="A383" s="106"/>
      <c r="B383" s="107"/>
      <c r="C383" s="108"/>
      <c r="D383" s="108"/>
      <c r="E383" s="109"/>
      <c r="F383" s="108"/>
      <c r="G383" s="108"/>
      <c r="H383" s="98"/>
      <c r="I383" s="98"/>
      <c r="J383" s="98"/>
      <c r="K383" s="98"/>
      <c r="L383" s="98"/>
      <c r="M383" s="98"/>
      <c r="N383" s="98"/>
      <c r="O383" s="98"/>
      <c r="P383" s="98"/>
      <c r="Q383" s="98"/>
      <c r="R383" s="98"/>
      <c r="S383" s="98"/>
      <c r="T383" s="98"/>
      <c r="U383" s="98"/>
      <c r="V383" s="98"/>
      <c r="W383" s="98"/>
      <c r="X383" s="98"/>
      <c r="Y383" s="98"/>
      <c r="Z383" s="98"/>
    </row>
    <row r="384" ht="9.75" customHeight="1">
      <c r="A384" s="106"/>
      <c r="B384" s="107"/>
      <c r="C384" s="108"/>
      <c r="D384" s="108"/>
      <c r="E384" s="109"/>
      <c r="F384" s="108"/>
      <c r="G384" s="108"/>
      <c r="H384" s="98"/>
      <c r="I384" s="98"/>
      <c r="J384" s="98"/>
      <c r="K384" s="98"/>
      <c r="L384" s="98"/>
      <c r="M384" s="98"/>
      <c r="N384" s="98"/>
      <c r="O384" s="98"/>
      <c r="P384" s="98"/>
      <c r="Q384" s="98"/>
      <c r="R384" s="98"/>
      <c r="S384" s="98"/>
      <c r="T384" s="98"/>
      <c r="U384" s="98"/>
      <c r="V384" s="98"/>
      <c r="W384" s="98"/>
      <c r="X384" s="98"/>
      <c r="Y384" s="98"/>
      <c r="Z384" s="98"/>
    </row>
    <row r="385" ht="9.75" customHeight="1">
      <c r="A385" s="106"/>
      <c r="B385" s="107"/>
      <c r="C385" s="108"/>
      <c r="D385" s="108"/>
      <c r="E385" s="109"/>
      <c r="F385" s="108"/>
      <c r="G385" s="108"/>
      <c r="H385" s="98"/>
      <c r="I385" s="98"/>
      <c r="J385" s="98"/>
      <c r="K385" s="98"/>
      <c r="L385" s="98"/>
      <c r="M385" s="98"/>
      <c r="N385" s="98"/>
      <c r="O385" s="98"/>
      <c r="P385" s="98"/>
      <c r="Q385" s="98"/>
      <c r="R385" s="98"/>
      <c r="S385" s="98"/>
      <c r="T385" s="98"/>
      <c r="U385" s="98"/>
      <c r="V385" s="98"/>
      <c r="W385" s="98"/>
      <c r="X385" s="98"/>
      <c r="Y385" s="98"/>
      <c r="Z385" s="98"/>
    </row>
    <row r="386" ht="9.75" customHeight="1">
      <c r="A386" s="106"/>
      <c r="B386" s="107"/>
      <c r="C386" s="108"/>
      <c r="D386" s="108"/>
      <c r="E386" s="109"/>
      <c r="F386" s="108"/>
      <c r="G386" s="108"/>
      <c r="H386" s="98"/>
      <c r="I386" s="98"/>
      <c r="J386" s="98"/>
      <c r="K386" s="98"/>
      <c r="L386" s="98"/>
      <c r="M386" s="98"/>
      <c r="N386" s="98"/>
      <c r="O386" s="98"/>
      <c r="P386" s="98"/>
      <c r="Q386" s="98"/>
      <c r="R386" s="98"/>
      <c r="S386" s="98"/>
      <c r="T386" s="98"/>
      <c r="U386" s="98"/>
      <c r="V386" s="98"/>
      <c r="W386" s="98"/>
      <c r="X386" s="98"/>
      <c r="Y386" s="98"/>
      <c r="Z386" s="98"/>
    </row>
    <row r="387" ht="9.75" customHeight="1">
      <c r="A387" s="106"/>
      <c r="B387" s="107"/>
      <c r="C387" s="108"/>
      <c r="D387" s="108"/>
      <c r="E387" s="109"/>
      <c r="F387" s="108"/>
      <c r="G387" s="108"/>
      <c r="H387" s="98"/>
      <c r="I387" s="98"/>
      <c r="J387" s="98"/>
      <c r="K387" s="98"/>
      <c r="L387" s="98"/>
      <c r="M387" s="98"/>
      <c r="N387" s="98"/>
      <c r="O387" s="98"/>
      <c r="P387" s="98"/>
      <c r="Q387" s="98"/>
      <c r="R387" s="98"/>
      <c r="S387" s="98"/>
      <c r="T387" s="98"/>
      <c r="U387" s="98"/>
      <c r="V387" s="98"/>
      <c r="W387" s="98"/>
      <c r="X387" s="98"/>
      <c r="Y387" s="98"/>
      <c r="Z387" s="98"/>
    </row>
    <row r="388" ht="9.75" customHeight="1">
      <c r="A388" s="106"/>
      <c r="B388" s="107"/>
      <c r="C388" s="108"/>
      <c r="D388" s="108"/>
      <c r="E388" s="109"/>
      <c r="F388" s="108"/>
      <c r="G388" s="108"/>
      <c r="H388" s="98"/>
      <c r="I388" s="98"/>
      <c r="J388" s="98"/>
      <c r="K388" s="98"/>
      <c r="L388" s="98"/>
      <c r="M388" s="98"/>
      <c r="N388" s="98"/>
      <c r="O388" s="98"/>
      <c r="P388" s="98"/>
      <c r="Q388" s="98"/>
      <c r="R388" s="98"/>
      <c r="S388" s="98"/>
      <c r="T388" s="98"/>
      <c r="U388" s="98"/>
      <c r="V388" s="98"/>
      <c r="W388" s="98"/>
      <c r="X388" s="98"/>
      <c r="Y388" s="98"/>
      <c r="Z388" s="98"/>
    </row>
    <row r="389" ht="9.75" customHeight="1">
      <c r="A389" s="106"/>
      <c r="B389" s="107"/>
      <c r="C389" s="108"/>
      <c r="D389" s="108"/>
      <c r="E389" s="109"/>
      <c r="F389" s="108"/>
      <c r="G389" s="108"/>
      <c r="H389" s="98"/>
      <c r="I389" s="98"/>
      <c r="J389" s="98"/>
      <c r="K389" s="98"/>
      <c r="L389" s="98"/>
      <c r="M389" s="98"/>
      <c r="N389" s="98"/>
      <c r="O389" s="98"/>
      <c r="P389" s="98"/>
      <c r="Q389" s="98"/>
      <c r="R389" s="98"/>
      <c r="S389" s="98"/>
      <c r="T389" s="98"/>
      <c r="U389" s="98"/>
      <c r="V389" s="98"/>
      <c r="W389" s="98"/>
      <c r="X389" s="98"/>
      <c r="Y389" s="98"/>
      <c r="Z389" s="98"/>
    </row>
    <row r="390" ht="9.75" customHeight="1">
      <c r="A390" s="106"/>
      <c r="B390" s="107"/>
      <c r="C390" s="108"/>
      <c r="D390" s="108"/>
      <c r="E390" s="109"/>
      <c r="F390" s="108"/>
      <c r="G390" s="108"/>
      <c r="H390" s="98"/>
      <c r="I390" s="98"/>
      <c r="J390" s="98"/>
      <c r="K390" s="98"/>
      <c r="L390" s="98"/>
      <c r="M390" s="98"/>
      <c r="N390" s="98"/>
      <c r="O390" s="98"/>
      <c r="P390" s="98"/>
      <c r="Q390" s="98"/>
      <c r="R390" s="98"/>
      <c r="S390" s="98"/>
      <c r="T390" s="98"/>
      <c r="U390" s="98"/>
      <c r="V390" s="98"/>
      <c r="W390" s="98"/>
      <c r="X390" s="98"/>
      <c r="Y390" s="98"/>
      <c r="Z390" s="98"/>
    </row>
    <row r="391" ht="9.75" customHeight="1">
      <c r="A391" s="106"/>
      <c r="B391" s="107"/>
      <c r="C391" s="108"/>
      <c r="D391" s="108"/>
      <c r="E391" s="109"/>
      <c r="F391" s="108"/>
      <c r="G391" s="108"/>
      <c r="H391" s="98"/>
      <c r="I391" s="98"/>
      <c r="J391" s="98"/>
      <c r="K391" s="98"/>
      <c r="L391" s="98"/>
      <c r="M391" s="98"/>
      <c r="N391" s="98"/>
      <c r="O391" s="98"/>
      <c r="P391" s="98"/>
      <c r="Q391" s="98"/>
      <c r="R391" s="98"/>
      <c r="S391" s="98"/>
      <c r="T391" s="98"/>
      <c r="U391" s="98"/>
      <c r="V391" s="98"/>
      <c r="W391" s="98"/>
      <c r="X391" s="98"/>
      <c r="Y391" s="98"/>
      <c r="Z391" s="98"/>
    </row>
    <row r="392" ht="9.75" customHeight="1">
      <c r="A392" s="106"/>
      <c r="B392" s="107"/>
      <c r="C392" s="108"/>
      <c r="D392" s="108"/>
      <c r="E392" s="109"/>
      <c r="F392" s="108"/>
      <c r="G392" s="108"/>
      <c r="H392" s="98"/>
      <c r="I392" s="98"/>
      <c r="J392" s="98"/>
      <c r="K392" s="98"/>
      <c r="L392" s="98"/>
      <c r="M392" s="98"/>
      <c r="N392" s="98"/>
      <c r="O392" s="98"/>
      <c r="P392" s="98"/>
      <c r="Q392" s="98"/>
      <c r="R392" s="98"/>
      <c r="S392" s="98"/>
      <c r="T392" s="98"/>
      <c r="U392" s="98"/>
      <c r="V392" s="98"/>
      <c r="W392" s="98"/>
      <c r="X392" s="98"/>
      <c r="Y392" s="98"/>
      <c r="Z392" s="98"/>
    </row>
    <row r="393" ht="9.75" customHeight="1">
      <c r="A393" s="106"/>
      <c r="B393" s="107"/>
      <c r="C393" s="108"/>
      <c r="D393" s="108"/>
      <c r="E393" s="109"/>
      <c r="F393" s="108"/>
      <c r="G393" s="108"/>
      <c r="H393" s="98"/>
      <c r="I393" s="98"/>
      <c r="J393" s="98"/>
      <c r="K393" s="98"/>
      <c r="L393" s="98"/>
      <c r="M393" s="98"/>
      <c r="N393" s="98"/>
      <c r="O393" s="98"/>
      <c r="P393" s="98"/>
      <c r="Q393" s="98"/>
      <c r="R393" s="98"/>
      <c r="S393" s="98"/>
      <c r="T393" s="98"/>
      <c r="U393" s="98"/>
      <c r="V393" s="98"/>
      <c r="W393" s="98"/>
      <c r="X393" s="98"/>
      <c r="Y393" s="98"/>
      <c r="Z393" s="98"/>
    </row>
    <row r="394" ht="9.75" customHeight="1">
      <c r="A394" s="106"/>
      <c r="B394" s="107"/>
      <c r="C394" s="108"/>
      <c r="D394" s="108"/>
      <c r="E394" s="109"/>
      <c r="F394" s="108"/>
      <c r="G394" s="108"/>
      <c r="H394" s="98"/>
      <c r="I394" s="98"/>
      <c r="J394" s="98"/>
      <c r="K394" s="98"/>
      <c r="L394" s="98"/>
      <c r="M394" s="98"/>
      <c r="N394" s="98"/>
      <c r="O394" s="98"/>
      <c r="P394" s="98"/>
      <c r="Q394" s="98"/>
      <c r="R394" s="98"/>
      <c r="S394" s="98"/>
      <c r="T394" s="98"/>
      <c r="U394" s="98"/>
      <c r="V394" s="98"/>
      <c r="W394" s="98"/>
      <c r="X394" s="98"/>
      <c r="Y394" s="98"/>
      <c r="Z394" s="98"/>
    </row>
    <row r="395" ht="9.75" customHeight="1">
      <c r="A395" s="106"/>
      <c r="B395" s="107"/>
      <c r="C395" s="108"/>
      <c r="D395" s="108"/>
      <c r="E395" s="109"/>
      <c r="F395" s="108"/>
      <c r="G395" s="108"/>
      <c r="H395" s="98"/>
      <c r="I395" s="98"/>
      <c r="J395" s="98"/>
      <c r="K395" s="98"/>
      <c r="L395" s="98"/>
      <c r="M395" s="98"/>
      <c r="N395" s="98"/>
      <c r="O395" s="98"/>
      <c r="P395" s="98"/>
      <c r="Q395" s="98"/>
      <c r="R395" s="98"/>
      <c r="S395" s="98"/>
      <c r="T395" s="98"/>
      <c r="U395" s="98"/>
      <c r="V395" s="98"/>
      <c r="W395" s="98"/>
      <c r="X395" s="98"/>
      <c r="Y395" s="98"/>
      <c r="Z395" s="98"/>
    </row>
    <row r="396" ht="9.75" customHeight="1">
      <c r="A396" s="106"/>
      <c r="B396" s="107"/>
      <c r="C396" s="108"/>
      <c r="D396" s="108"/>
      <c r="E396" s="109"/>
      <c r="F396" s="108"/>
      <c r="G396" s="108"/>
      <c r="H396" s="98"/>
      <c r="I396" s="98"/>
      <c r="J396" s="98"/>
      <c r="K396" s="98"/>
      <c r="L396" s="98"/>
      <c r="M396" s="98"/>
      <c r="N396" s="98"/>
      <c r="O396" s="98"/>
      <c r="P396" s="98"/>
      <c r="Q396" s="98"/>
      <c r="R396" s="98"/>
      <c r="S396" s="98"/>
      <c r="T396" s="98"/>
      <c r="U396" s="98"/>
      <c r="V396" s="98"/>
      <c r="W396" s="98"/>
      <c r="X396" s="98"/>
      <c r="Y396" s="98"/>
      <c r="Z396" s="98"/>
    </row>
    <row r="397" ht="9.75" customHeight="1">
      <c r="A397" s="106"/>
      <c r="B397" s="107"/>
      <c r="C397" s="108"/>
      <c r="D397" s="108"/>
      <c r="E397" s="109"/>
      <c r="F397" s="108"/>
      <c r="G397" s="108"/>
      <c r="H397" s="98"/>
      <c r="I397" s="98"/>
      <c r="J397" s="98"/>
      <c r="K397" s="98"/>
      <c r="L397" s="98"/>
      <c r="M397" s="98"/>
      <c r="N397" s="98"/>
      <c r="O397" s="98"/>
      <c r="P397" s="98"/>
      <c r="Q397" s="98"/>
      <c r="R397" s="98"/>
      <c r="S397" s="98"/>
      <c r="T397" s="98"/>
      <c r="U397" s="98"/>
      <c r="V397" s="98"/>
      <c r="W397" s="98"/>
      <c r="X397" s="98"/>
      <c r="Y397" s="98"/>
      <c r="Z397" s="98"/>
    </row>
    <row r="398" ht="9.75" customHeight="1">
      <c r="A398" s="106"/>
      <c r="B398" s="107"/>
      <c r="C398" s="108"/>
      <c r="D398" s="108"/>
      <c r="E398" s="109"/>
      <c r="F398" s="108"/>
      <c r="G398" s="108"/>
      <c r="H398" s="98"/>
      <c r="I398" s="98"/>
      <c r="J398" s="98"/>
      <c r="K398" s="98"/>
      <c r="L398" s="98"/>
      <c r="M398" s="98"/>
      <c r="N398" s="98"/>
      <c r="O398" s="98"/>
      <c r="P398" s="98"/>
      <c r="Q398" s="98"/>
      <c r="R398" s="98"/>
      <c r="S398" s="98"/>
      <c r="T398" s="98"/>
      <c r="U398" s="98"/>
      <c r="V398" s="98"/>
      <c r="W398" s="98"/>
      <c r="X398" s="98"/>
      <c r="Y398" s="98"/>
      <c r="Z398" s="98"/>
    </row>
    <row r="399" ht="9.75" customHeight="1">
      <c r="A399" s="106"/>
      <c r="B399" s="107"/>
      <c r="C399" s="108"/>
      <c r="D399" s="108"/>
      <c r="E399" s="109"/>
      <c r="F399" s="108"/>
      <c r="G399" s="108"/>
      <c r="H399" s="98"/>
      <c r="I399" s="98"/>
      <c r="J399" s="98"/>
      <c r="K399" s="98"/>
      <c r="L399" s="98"/>
      <c r="M399" s="98"/>
      <c r="N399" s="98"/>
      <c r="O399" s="98"/>
      <c r="P399" s="98"/>
      <c r="Q399" s="98"/>
      <c r="R399" s="98"/>
      <c r="S399" s="98"/>
      <c r="T399" s="98"/>
      <c r="U399" s="98"/>
      <c r="V399" s="98"/>
      <c r="W399" s="98"/>
      <c r="X399" s="98"/>
      <c r="Y399" s="98"/>
      <c r="Z399" s="98"/>
    </row>
    <row r="400" ht="9.75" customHeight="1">
      <c r="A400" s="106"/>
      <c r="B400" s="107"/>
      <c r="C400" s="108"/>
      <c r="D400" s="108"/>
      <c r="E400" s="109"/>
      <c r="F400" s="108"/>
      <c r="G400" s="108"/>
      <c r="H400" s="98"/>
      <c r="I400" s="98"/>
      <c r="J400" s="98"/>
      <c r="K400" s="98"/>
      <c r="L400" s="98"/>
      <c r="M400" s="98"/>
      <c r="N400" s="98"/>
      <c r="O400" s="98"/>
      <c r="P400" s="98"/>
      <c r="Q400" s="98"/>
      <c r="R400" s="98"/>
      <c r="S400" s="98"/>
      <c r="T400" s="98"/>
      <c r="U400" s="98"/>
      <c r="V400" s="98"/>
      <c r="W400" s="98"/>
      <c r="X400" s="98"/>
      <c r="Y400" s="98"/>
      <c r="Z400" s="98"/>
    </row>
    <row r="401" ht="9.75" customHeight="1">
      <c r="A401" s="106"/>
      <c r="B401" s="107"/>
      <c r="C401" s="108"/>
      <c r="D401" s="108"/>
      <c r="E401" s="109"/>
      <c r="F401" s="108"/>
      <c r="G401" s="108"/>
      <c r="H401" s="98"/>
      <c r="I401" s="98"/>
      <c r="J401" s="98"/>
      <c r="K401" s="98"/>
      <c r="L401" s="98"/>
      <c r="M401" s="98"/>
      <c r="N401" s="98"/>
      <c r="O401" s="98"/>
      <c r="P401" s="98"/>
      <c r="Q401" s="98"/>
      <c r="R401" s="98"/>
      <c r="S401" s="98"/>
      <c r="T401" s="98"/>
      <c r="U401" s="98"/>
      <c r="V401" s="98"/>
      <c r="W401" s="98"/>
      <c r="X401" s="98"/>
      <c r="Y401" s="98"/>
      <c r="Z401" s="98"/>
    </row>
    <row r="402" ht="9.75" customHeight="1">
      <c r="A402" s="106"/>
      <c r="B402" s="107"/>
      <c r="C402" s="108"/>
      <c r="D402" s="108"/>
      <c r="E402" s="109"/>
      <c r="F402" s="108"/>
      <c r="G402" s="108"/>
      <c r="H402" s="98"/>
      <c r="I402" s="98"/>
      <c r="J402" s="98"/>
      <c r="K402" s="98"/>
      <c r="L402" s="98"/>
      <c r="M402" s="98"/>
      <c r="N402" s="98"/>
      <c r="O402" s="98"/>
      <c r="P402" s="98"/>
      <c r="Q402" s="98"/>
      <c r="R402" s="98"/>
      <c r="S402" s="98"/>
      <c r="T402" s="98"/>
      <c r="U402" s="98"/>
      <c r="V402" s="98"/>
      <c r="W402" s="98"/>
      <c r="X402" s="98"/>
      <c r="Y402" s="98"/>
      <c r="Z402" s="98"/>
    </row>
    <row r="403" ht="9.75" customHeight="1">
      <c r="A403" s="106"/>
      <c r="B403" s="107"/>
      <c r="C403" s="108"/>
      <c r="D403" s="108"/>
      <c r="E403" s="109"/>
      <c r="F403" s="108"/>
      <c r="G403" s="108"/>
      <c r="H403" s="98"/>
      <c r="I403" s="98"/>
      <c r="J403" s="98"/>
      <c r="K403" s="98"/>
      <c r="L403" s="98"/>
      <c r="M403" s="98"/>
      <c r="N403" s="98"/>
      <c r="O403" s="98"/>
      <c r="P403" s="98"/>
      <c r="Q403" s="98"/>
      <c r="R403" s="98"/>
      <c r="S403" s="98"/>
      <c r="T403" s="98"/>
      <c r="U403" s="98"/>
      <c r="V403" s="98"/>
      <c r="W403" s="98"/>
      <c r="X403" s="98"/>
      <c r="Y403" s="98"/>
      <c r="Z403" s="98"/>
    </row>
    <row r="404" ht="9.75" customHeight="1">
      <c r="A404" s="106"/>
      <c r="B404" s="107"/>
      <c r="C404" s="108"/>
      <c r="D404" s="108"/>
      <c r="E404" s="109"/>
      <c r="F404" s="108"/>
      <c r="G404" s="108"/>
      <c r="H404" s="98"/>
      <c r="I404" s="98"/>
      <c r="J404" s="98"/>
      <c r="K404" s="98"/>
      <c r="L404" s="98"/>
      <c r="M404" s="98"/>
      <c r="N404" s="98"/>
      <c r="O404" s="98"/>
      <c r="P404" s="98"/>
      <c r="Q404" s="98"/>
      <c r="R404" s="98"/>
      <c r="S404" s="98"/>
      <c r="T404" s="98"/>
      <c r="U404" s="98"/>
      <c r="V404" s="98"/>
      <c r="W404" s="98"/>
      <c r="X404" s="98"/>
      <c r="Y404" s="98"/>
      <c r="Z404" s="98"/>
    </row>
    <row r="405" ht="9.75" customHeight="1">
      <c r="A405" s="106"/>
      <c r="B405" s="107"/>
      <c r="C405" s="108"/>
      <c r="D405" s="108"/>
      <c r="E405" s="109"/>
      <c r="F405" s="108"/>
      <c r="G405" s="108"/>
      <c r="H405" s="98"/>
      <c r="I405" s="98"/>
      <c r="J405" s="98"/>
      <c r="K405" s="98"/>
      <c r="L405" s="98"/>
      <c r="M405" s="98"/>
      <c r="N405" s="98"/>
      <c r="O405" s="98"/>
      <c r="P405" s="98"/>
      <c r="Q405" s="98"/>
      <c r="R405" s="98"/>
      <c r="S405" s="98"/>
      <c r="T405" s="98"/>
      <c r="U405" s="98"/>
      <c r="V405" s="98"/>
      <c r="W405" s="98"/>
      <c r="X405" s="98"/>
      <c r="Y405" s="98"/>
      <c r="Z405" s="98"/>
    </row>
    <row r="406" ht="9.75" customHeight="1">
      <c r="A406" s="106"/>
      <c r="B406" s="107"/>
      <c r="C406" s="108"/>
      <c r="D406" s="108"/>
      <c r="E406" s="109"/>
      <c r="F406" s="108"/>
      <c r="G406" s="108"/>
      <c r="H406" s="98"/>
      <c r="I406" s="98"/>
      <c r="J406" s="98"/>
      <c r="K406" s="98"/>
      <c r="L406" s="98"/>
      <c r="M406" s="98"/>
      <c r="N406" s="98"/>
      <c r="O406" s="98"/>
      <c r="P406" s="98"/>
      <c r="Q406" s="98"/>
      <c r="R406" s="98"/>
      <c r="S406" s="98"/>
      <c r="T406" s="98"/>
      <c r="U406" s="98"/>
      <c r="V406" s="98"/>
      <c r="W406" s="98"/>
      <c r="X406" s="98"/>
      <c r="Y406" s="98"/>
      <c r="Z406" s="98"/>
    </row>
    <row r="407" ht="9.75" customHeight="1">
      <c r="A407" s="106"/>
      <c r="B407" s="107"/>
      <c r="C407" s="108"/>
      <c r="D407" s="108"/>
      <c r="E407" s="109"/>
      <c r="F407" s="108"/>
      <c r="G407" s="108"/>
      <c r="H407" s="98"/>
      <c r="I407" s="98"/>
      <c r="J407" s="98"/>
      <c r="K407" s="98"/>
      <c r="L407" s="98"/>
      <c r="M407" s="98"/>
      <c r="N407" s="98"/>
      <c r="O407" s="98"/>
      <c r="P407" s="98"/>
      <c r="Q407" s="98"/>
      <c r="R407" s="98"/>
      <c r="S407" s="98"/>
      <c r="T407" s="98"/>
      <c r="U407" s="98"/>
      <c r="V407" s="98"/>
      <c r="W407" s="98"/>
      <c r="X407" s="98"/>
      <c r="Y407" s="98"/>
      <c r="Z407" s="98"/>
    </row>
    <row r="408" ht="9.75" customHeight="1">
      <c r="A408" s="106"/>
      <c r="B408" s="107"/>
      <c r="C408" s="108"/>
      <c r="D408" s="108"/>
      <c r="E408" s="109"/>
      <c r="F408" s="108"/>
      <c r="G408" s="108"/>
      <c r="H408" s="98"/>
      <c r="I408" s="98"/>
      <c r="J408" s="98"/>
      <c r="K408" s="98"/>
      <c r="L408" s="98"/>
      <c r="M408" s="98"/>
      <c r="N408" s="98"/>
      <c r="O408" s="98"/>
      <c r="P408" s="98"/>
      <c r="Q408" s="98"/>
      <c r="R408" s="98"/>
      <c r="S408" s="98"/>
      <c r="T408" s="98"/>
      <c r="U408" s="98"/>
      <c r="V408" s="98"/>
      <c r="W408" s="98"/>
      <c r="X408" s="98"/>
      <c r="Y408" s="98"/>
      <c r="Z408" s="98"/>
    </row>
    <row r="409" ht="9.75" customHeight="1">
      <c r="A409" s="106"/>
      <c r="B409" s="107"/>
      <c r="C409" s="108"/>
      <c r="D409" s="108"/>
      <c r="E409" s="109"/>
      <c r="F409" s="108"/>
      <c r="G409" s="108"/>
      <c r="H409" s="98"/>
      <c r="I409" s="98"/>
      <c r="J409" s="98"/>
      <c r="K409" s="98"/>
      <c r="L409" s="98"/>
      <c r="M409" s="98"/>
      <c r="N409" s="98"/>
      <c r="O409" s="98"/>
      <c r="P409" s="98"/>
      <c r="Q409" s="98"/>
      <c r="R409" s="98"/>
      <c r="S409" s="98"/>
      <c r="T409" s="98"/>
      <c r="U409" s="98"/>
      <c r="V409" s="98"/>
      <c r="W409" s="98"/>
      <c r="X409" s="98"/>
      <c r="Y409" s="98"/>
      <c r="Z409" s="98"/>
    </row>
    <row r="410" ht="9.75" customHeight="1">
      <c r="A410" s="106"/>
      <c r="B410" s="107"/>
      <c r="C410" s="108"/>
      <c r="D410" s="108"/>
      <c r="E410" s="109"/>
      <c r="F410" s="108"/>
      <c r="G410" s="108"/>
      <c r="H410" s="98"/>
      <c r="I410" s="98"/>
      <c r="J410" s="98"/>
      <c r="K410" s="98"/>
      <c r="L410" s="98"/>
      <c r="M410" s="98"/>
      <c r="N410" s="98"/>
      <c r="O410" s="98"/>
      <c r="P410" s="98"/>
      <c r="Q410" s="98"/>
      <c r="R410" s="98"/>
      <c r="S410" s="98"/>
      <c r="T410" s="98"/>
      <c r="U410" s="98"/>
      <c r="V410" s="98"/>
      <c r="W410" s="98"/>
      <c r="X410" s="98"/>
      <c r="Y410" s="98"/>
      <c r="Z410" s="98"/>
    </row>
    <row r="411" ht="9.75" customHeight="1">
      <c r="A411" s="106"/>
      <c r="B411" s="107"/>
      <c r="C411" s="108"/>
      <c r="D411" s="108"/>
      <c r="E411" s="109"/>
      <c r="F411" s="108"/>
      <c r="G411" s="108"/>
      <c r="H411" s="98"/>
      <c r="I411" s="98"/>
      <c r="J411" s="98"/>
      <c r="K411" s="98"/>
      <c r="L411" s="98"/>
      <c r="M411" s="98"/>
      <c r="N411" s="98"/>
      <c r="O411" s="98"/>
      <c r="P411" s="98"/>
      <c r="Q411" s="98"/>
      <c r="R411" s="98"/>
      <c r="S411" s="98"/>
      <c r="T411" s="98"/>
      <c r="U411" s="98"/>
      <c r="V411" s="98"/>
      <c r="W411" s="98"/>
      <c r="X411" s="98"/>
      <c r="Y411" s="98"/>
      <c r="Z411" s="98"/>
    </row>
    <row r="412" ht="9.75" customHeight="1">
      <c r="A412" s="106"/>
      <c r="B412" s="107"/>
      <c r="C412" s="108"/>
      <c r="D412" s="108"/>
      <c r="E412" s="109"/>
      <c r="F412" s="108"/>
      <c r="G412" s="108"/>
      <c r="H412" s="98"/>
      <c r="I412" s="98"/>
      <c r="J412" s="98"/>
      <c r="K412" s="98"/>
      <c r="L412" s="98"/>
      <c r="M412" s="98"/>
      <c r="N412" s="98"/>
      <c r="O412" s="98"/>
      <c r="P412" s="98"/>
      <c r="Q412" s="98"/>
      <c r="R412" s="98"/>
      <c r="S412" s="98"/>
      <c r="T412" s="98"/>
      <c r="U412" s="98"/>
      <c r="V412" s="98"/>
      <c r="W412" s="98"/>
      <c r="X412" s="98"/>
      <c r="Y412" s="98"/>
      <c r="Z412" s="98"/>
    </row>
    <row r="413" ht="9.75" customHeight="1">
      <c r="A413" s="106"/>
      <c r="B413" s="107"/>
      <c r="C413" s="108"/>
      <c r="D413" s="108"/>
      <c r="E413" s="109"/>
      <c r="F413" s="108"/>
      <c r="G413" s="108"/>
      <c r="H413" s="98"/>
      <c r="I413" s="98"/>
      <c r="J413" s="98"/>
      <c r="K413" s="98"/>
      <c r="L413" s="98"/>
      <c r="M413" s="98"/>
      <c r="N413" s="98"/>
      <c r="O413" s="98"/>
      <c r="P413" s="98"/>
      <c r="Q413" s="98"/>
      <c r="R413" s="98"/>
      <c r="S413" s="98"/>
      <c r="T413" s="98"/>
      <c r="U413" s="98"/>
      <c r="V413" s="98"/>
      <c r="W413" s="98"/>
      <c r="X413" s="98"/>
      <c r="Y413" s="98"/>
      <c r="Z413" s="98"/>
    </row>
    <row r="414" ht="9.75" customHeight="1">
      <c r="A414" s="106"/>
      <c r="B414" s="107"/>
      <c r="C414" s="108"/>
      <c r="D414" s="108"/>
      <c r="E414" s="109"/>
      <c r="F414" s="108"/>
      <c r="G414" s="108"/>
      <c r="H414" s="98"/>
      <c r="I414" s="98"/>
      <c r="J414" s="98"/>
      <c r="K414" s="98"/>
      <c r="L414" s="98"/>
      <c r="M414" s="98"/>
      <c r="N414" s="98"/>
      <c r="O414" s="98"/>
      <c r="P414" s="98"/>
      <c r="Q414" s="98"/>
      <c r="R414" s="98"/>
      <c r="S414" s="98"/>
      <c r="T414" s="98"/>
      <c r="U414" s="98"/>
      <c r="V414" s="98"/>
      <c r="W414" s="98"/>
      <c r="X414" s="98"/>
      <c r="Y414" s="98"/>
      <c r="Z414" s="98"/>
    </row>
    <row r="415" ht="9.75" customHeight="1">
      <c r="A415" s="106"/>
      <c r="B415" s="107"/>
      <c r="C415" s="108"/>
      <c r="D415" s="108"/>
      <c r="E415" s="109"/>
      <c r="F415" s="108"/>
      <c r="G415" s="108"/>
      <c r="H415" s="98"/>
      <c r="I415" s="98"/>
      <c r="J415" s="98"/>
      <c r="K415" s="98"/>
      <c r="L415" s="98"/>
      <c r="M415" s="98"/>
      <c r="N415" s="98"/>
      <c r="O415" s="98"/>
      <c r="P415" s="98"/>
      <c r="Q415" s="98"/>
      <c r="R415" s="98"/>
      <c r="S415" s="98"/>
      <c r="T415" s="98"/>
      <c r="U415" s="98"/>
      <c r="V415" s="98"/>
      <c r="W415" s="98"/>
      <c r="X415" s="98"/>
      <c r="Y415" s="98"/>
      <c r="Z415" s="98"/>
    </row>
    <row r="416" ht="9.75" customHeight="1">
      <c r="A416" s="106"/>
      <c r="B416" s="107"/>
      <c r="C416" s="108"/>
      <c r="D416" s="108"/>
      <c r="E416" s="109"/>
      <c r="F416" s="108"/>
      <c r="G416" s="108"/>
      <c r="H416" s="98"/>
      <c r="I416" s="98"/>
      <c r="J416" s="98"/>
      <c r="K416" s="98"/>
      <c r="L416" s="98"/>
      <c r="M416" s="98"/>
      <c r="N416" s="98"/>
      <c r="O416" s="98"/>
      <c r="P416" s="98"/>
      <c r="Q416" s="98"/>
      <c r="R416" s="98"/>
      <c r="S416" s="98"/>
      <c r="T416" s="98"/>
      <c r="U416" s="98"/>
      <c r="V416" s="98"/>
      <c r="W416" s="98"/>
      <c r="X416" s="98"/>
      <c r="Y416" s="98"/>
      <c r="Z416" s="98"/>
    </row>
    <row r="417" ht="9.75" customHeight="1">
      <c r="A417" s="106"/>
      <c r="B417" s="107"/>
      <c r="C417" s="108"/>
      <c r="D417" s="108"/>
      <c r="E417" s="109"/>
      <c r="F417" s="108"/>
      <c r="G417" s="108"/>
      <c r="H417" s="98"/>
      <c r="I417" s="98"/>
      <c r="J417" s="98"/>
      <c r="K417" s="98"/>
      <c r="L417" s="98"/>
      <c r="M417" s="98"/>
      <c r="N417" s="98"/>
      <c r="O417" s="98"/>
      <c r="P417" s="98"/>
      <c r="Q417" s="98"/>
      <c r="R417" s="98"/>
      <c r="S417" s="98"/>
      <c r="T417" s="98"/>
      <c r="U417" s="98"/>
      <c r="V417" s="98"/>
      <c r="W417" s="98"/>
      <c r="X417" s="98"/>
      <c r="Y417" s="98"/>
      <c r="Z417" s="98"/>
    </row>
    <row r="418" ht="9.75" customHeight="1">
      <c r="A418" s="106"/>
      <c r="B418" s="107"/>
      <c r="C418" s="108"/>
      <c r="D418" s="108"/>
      <c r="E418" s="109"/>
      <c r="F418" s="108"/>
      <c r="G418" s="108"/>
      <c r="H418" s="98"/>
      <c r="I418" s="98"/>
      <c r="J418" s="98"/>
      <c r="K418" s="98"/>
      <c r="L418" s="98"/>
      <c r="M418" s="98"/>
      <c r="N418" s="98"/>
      <c r="O418" s="98"/>
      <c r="P418" s="98"/>
      <c r="Q418" s="98"/>
      <c r="R418" s="98"/>
      <c r="S418" s="98"/>
      <c r="T418" s="98"/>
      <c r="U418" s="98"/>
      <c r="V418" s="98"/>
      <c r="W418" s="98"/>
      <c r="X418" s="98"/>
      <c r="Y418" s="98"/>
      <c r="Z418" s="98"/>
    </row>
    <row r="419" ht="9.75" customHeight="1">
      <c r="A419" s="106"/>
      <c r="B419" s="107"/>
      <c r="C419" s="108"/>
      <c r="D419" s="108"/>
      <c r="E419" s="109"/>
      <c r="F419" s="108"/>
      <c r="G419" s="108"/>
      <c r="H419" s="98"/>
      <c r="I419" s="98"/>
      <c r="J419" s="98"/>
      <c r="K419" s="98"/>
      <c r="L419" s="98"/>
      <c r="M419" s="98"/>
      <c r="N419" s="98"/>
      <c r="O419" s="98"/>
      <c r="P419" s="98"/>
      <c r="Q419" s="98"/>
      <c r="R419" s="98"/>
      <c r="S419" s="98"/>
      <c r="T419" s="98"/>
      <c r="U419" s="98"/>
      <c r="V419" s="98"/>
      <c r="W419" s="98"/>
      <c r="X419" s="98"/>
      <c r="Y419" s="98"/>
      <c r="Z419" s="98"/>
    </row>
    <row r="420" ht="9.75" customHeight="1">
      <c r="A420" s="106"/>
      <c r="B420" s="107"/>
      <c r="C420" s="108"/>
      <c r="D420" s="108"/>
      <c r="E420" s="109"/>
      <c r="F420" s="108"/>
      <c r="G420" s="108"/>
      <c r="H420" s="98"/>
      <c r="I420" s="98"/>
      <c r="J420" s="98"/>
      <c r="K420" s="98"/>
      <c r="L420" s="98"/>
      <c r="M420" s="98"/>
      <c r="N420" s="98"/>
      <c r="O420" s="98"/>
      <c r="P420" s="98"/>
      <c r="Q420" s="98"/>
      <c r="R420" s="98"/>
      <c r="S420" s="98"/>
      <c r="T420" s="98"/>
      <c r="U420" s="98"/>
      <c r="V420" s="98"/>
      <c r="W420" s="98"/>
      <c r="X420" s="98"/>
      <c r="Y420" s="98"/>
      <c r="Z420" s="98"/>
    </row>
    <row r="421" ht="9.75" customHeight="1">
      <c r="A421" s="106"/>
      <c r="B421" s="107"/>
      <c r="C421" s="108"/>
      <c r="D421" s="108"/>
      <c r="E421" s="109"/>
      <c r="F421" s="108"/>
      <c r="G421" s="108"/>
      <c r="H421" s="98"/>
      <c r="I421" s="98"/>
      <c r="J421" s="98"/>
      <c r="K421" s="98"/>
      <c r="L421" s="98"/>
      <c r="M421" s="98"/>
      <c r="N421" s="98"/>
      <c r="O421" s="98"/>
      <c r="P421" s="98"/>
      <c r="Q421" s="98"/>
      <c r="R421" s="98"/>
      <c r="S421" s="98"/>
      <c r="T421" s="98"/>
      <c r="U421" s="98"/>
      <c r="V421" s="98"/>
      <c r="W421" s="98"/>
      <c r="X421" s="98"/>
      <c r="Y421" s="98"/>
      <c r="Z421" s="98"/>
    </row>
    <row r="422" ht="9.75" customHeight="1">
      <c r="A422" s="106"/>
      <c r="B422" s="107"/>
      <c r="C422" s="108"/>
      <c r="D422" s="108"/>
      <c r="E422" s="109"/>
      <c r="F422" s="108"/>
      <c r="G422" s="108"/>
      <c r="H422" s="98"/>
      <c r="I422" s="98"/>
      <c r="J422" s="98"/>
      <c r="K422" s="98"/>
      <c r="L422" s="98"/>
      <c r="M422" s="98"/>
      <c r="N422" s="98"/>
      <c r="O422" s="98"/>
      <c r="P422" s="98"/>
      <c r="Q422" s="98"/>
      <c r="R422" s="98"/>
      <c r="S422" s="98"/>
      <c r="T422" s="98"/>
      <c r="U422" s="98"/>
      <c r="V422" s="98"/>
      <c r="W422" s="98"/>
      <c r="X422" s="98"/>
      <c r="Y422" s="98"/>
      <c r="Z422" s="98"/>
    </row>
    <row r="423" ht="9.75" customHeight="1">
      <c r="A423" s="106"/>
      <c r="B423" s="107"/>
      <c r="C423" s="108"/>
      <c r="D423" s="108"/>
      <c r="E423" s="109"/>
      <c r="F423" s="108"/>
      <c r="G423" s="108"/>
      <c r="H423" s="98"/>
      <c r="I423" s="98"/>
      <c r="J423" s="98"/>
      <c r="K423" s="98"/>
      <c r="L423" s="98"/>
      <c r="M423" s="98"/>
      <c r="N423" s="98"/>
      <c r="O423" s="98"/>
      <c r="P423" s="98"/>
      <c r="Q423" s="98"/>
      <c r="R423" s="98"/>
      <c r="S423" s="98"/>
      <c r="T423" s="98"/>
      <c r="U423" s="98"/>
      <c r="V423" s="98"/>
      <c r="W423" s="98"/>
      <c r="X423" s="98"/>
      <c r="Y423" s="98"/>
      <c r="Z423" s="98"/>
    </row>
    <row r="424" ht="9.75" customHeight="1">
      <c r="A424" s="106"/>
      <c r="B424" s="107"/>
      <c r="C424" s="108"/>
      <c r="D424" s="108"/>
      <c r="E424" s="109"/>
      <c r="F424" s="108"/>
      <c r="G424" s="108"/>
      <c r="H424" s="98"/>
      <c r="I424" s="98"/>
      <c r="J424" s="98"/>
      <c r="K424" s="98"/>
      <c r="L424" s="98"/>
      <c r="M424" s="98"/>
      <c r="N424" s="98"/>
      <c r="O424" s="98"/>
      <c r="P424" s="98"/>
      <c r="Q424" s="98"/>
      <c r="R424" s="98"/>
      <c r="S424" s="98"/>
      <c r="T424" s="98"/>
      <c r="U424" s="98"/>
      <c r="V424" s="98"/>
      <c r="W424" s="98"/>
      <c r="X424" s="98"/>
      <c r="Y424" s="98"/>
      <c r="Z424" s="98"/>
    </row>
    <row r="425" ht="9.75" customHeight="1">
      <c r="A425" s="106"/>
      <c r="B425" s="107"/>
      <c r="C425" s="108"/>
      <c r="D425" s="108"/>
      <c r="E425" s="109"/>
      <c r="F425" s="108"/>
      <c r="G425" s="108"/>
      <c r="H425" s="98"/>
      <c r="I425" s="98"/>
      <c r="J425" s="98"/>
      <c r="K425" s="98"/>
      <c r="L425" s="98"/>
      <c r="M425" s="98"/>
      <c r="N425" s="98"/>
      <c r="O425" s="98"/>
      <c r="P425" s="98"/>
      <c r="Q425" s="98"/>
      <c r="R425" s="98"/>
      <c r="S425" s="98"/>
      <c r="T425" s="98"/>
      <c r="U425" s="98"/>
      <c r="V425" s="98"/>
      <c r="W425" s="98"/>
      <c r="X425" s="98"/>
      <c r="Y425" s="98"/>
      <c r="Z425" s="98"/>
    </row>
    <row r="426" ht="9.75" customHeight="1">
      <c r="A426" s="106"/>
      <c r="B426" s="107"/>
      <c r="C426" s="108"/>
      <c r="D426" s="108"/>
      <c r="E426" s="109"/>
      <c r="F426" s="108"/>
      <c r="G426" s="108"/>
      <c r="H426" s="98"/>
      <c r="I426" s="98"/>
      <c r="J426" s="98"/>
      <c r="K426" s="98"/>
      <c r="L426" s="98"/>
      <c r="M426" s="98"/>
      <c r="N426" s="98"/>
      <c r="O426" s="98"/>
      <c r="P426" s="98"/>
      <c r="Q426" s="98"/>
      <c r="R426" s="98"/>
      <c r="S426" s="98"/>
      <c r="T426" s="98"/>
      <c r="U426" s="98"/>
      <c r="V426" s="98"/>
      <c r="W426" s="98"/>
      <c r="X426" s="98"/>
      <c r="Y426" s="98"/>
      <c r="Z426" s="98"/>
    </row>
    <row r="427" ht="9.75" customHeight="1">
      <c r="A427" s="106"/>
      <c r="B427" s="107"/>
      <c r="C427" s="108"/>
      <c r="D427" s="108"/>
      <c r="E427" s="109"/>
      <c r="F427" s="108"/>
      <c r="G427" s="108"/>
      <c r="H427" s="98"/>
      <c r="I427" s="98"/>
      <c r="J427" s="98"/>
      <c r="K427" s="98"/>
      <c r="L427" s="98"/>
      <c r="M427" s="98"/>
      <c r="N427" s="98"/>
      <c r="O427" s="98"/>
      <c r="P427" s="98"/>
      <c r="Q427" s="98"/>
      <c r="R427" s="98"/>
      <c r="S427" s="98"/>
      <c r="T427" s="98"/>
      <c r="U427" s="98"/>
      <c r="V427" s="98"/>
      <c r="W427" s="98"/>
      <c r="X427" s="98"/>
      <c r="Y427" s="98"/>
      <c r="Z427" s="98"/>
    </row>
    <row r="428" ht="9.75" customHeight="1">
      <c r="A428" s="106"/>
      <c r="B428" s="107"/>
      <c r="C428" s="108"/>
      <c r="D428" s="108"/>
      <c r="E428" s="109"/>
      <c r="F428" s="108"/>
      <c r="G428" s="108"/>
      <c r="H428" s="98"/>
      <c r="I428" s="98"/>
      <c r="J428" s="98"/>
      <c r="K428" s="98"/>
      <c r="L428" s="98"/>
      <c r="M428" s="98"/>
      <c r="N428" s="98"/>
      <c r="O428" s="98"/>
      <c r="P428" s="98"/>
      <c r="Q428" s="98"/>
      <c r="R428" s="98"/>
      <c r="S428" s="98"/>
      <c r="T428" s="98"/>
      <c r="U428" s="98"/>
      <c r="V428" s="98"/>
      <c r="W428" s="98"/>
      <c r="X428" s="98"/>
      <c r="Y428" s="98"/>
      <c r="Z428" s="98"/>
    </row>
    <row r="429" ht="9.75" customHeight="1">
      <c r="A429" s="106"/>
      <c r="B429" s="107"/>
      <c r="C429" s="108"/>
      <c r="D429" s="108"/>
      <c r="E429" s="109"/>
      <c r="F429" s="108"/>
      <c r="G429" s="108"/>
      <c r="H429" s="98"/>
      <c r="I429" s="98"/>
      <c r="J429" s="98"/>
      <c r="K429" s="98"/>
      <c r="L429" s="98"/>
      <c r="M429" s="98"/>
      <c r="N429" s="98"/>
      <c r="O429" s="98"/>
      <c r="P429" s="98"/>
      <c r="Q429" s="98"/>
      <c r="R429" s="98"/>
      <c r="S429" s="98"/>
      <c r="T429" s="98"/>
      <c r="U429" s="98"/>
      <c r="V429" s="98"/>
      <c r="W429" s="98"/>
      <c r="X429" s="98"/>
      <c r="Y429" s="98"/>
      <c r="Z429" s="98"/>
    </row>
    <row r="430" ht="9.75" customHeight="1">
      <c r="A430" s="106"/>
      <c r="B430" s="107"/>
      <c r="C430" s="108"/>
      <c r="D430" s="108"/>
      <c r="E430" s="109"/>
      <c r="F430" s="108"/>
      <c r="G430" s="108"/>
      <c r="H430" s="98"/>
      <c r="I430" s="98"/>
      <c r="J430" s="98"/>
      <c r="K430" s="98"/>
      <c r="L430" s="98"/>
      <c r="M430" s="98"/>
      <c r="N430" s="98"/>
      <c r="O430" s="98"/>
      <c r="P430" s="98"/>
      <c r="Q430" s="98"/>
      <c r="R430" s="98"/>
      <c r="S430" s="98"/>
      <c r="T430" s="98"/>
      <c r="U430" s="98"/>
      <c r="V430" s="98"/>
      <c r="W430" s="98"/>
      <c r="X430" s="98"/>
      <c r="Y430" s="98"/>
      <c r="Z430" s="98"/>
    </row>
    <row r="431" ht="9.75" customHeight="1">
      <c r="A431" s="106"/>
      <c r="B431" s="107"/>
      <c r="C431" s="108"/>
      <c r="D431" s="108"/>
      <c r="E431" s="109"/>
      <c r="F431" s="108"/>
      <c r="G431" s="108"/>
      <c r="H431" s="98"/>
      <c r="I431" s="98"/>
      <c r="J431" s="98"/>
      <c r="K431" s="98"/>
      <c r="L431" s="98"/>
      <c r="M431" s="98"/>
      <c r="N431" s="98"/>
      <c r="O431" s="98"/>
      <c r="P431" s="98"/>
      <c r="Q431" s="98"/>
      <c r="R431" s="98"/>
      <c r="S431" s="98"/>
      <c r="T431" s="98"/>
      <c r="U431" s="98"/>
      <c r="V431" s="98"/>
      <c r="W431" s="98"/>
      <c r="X431" s="98"/>
      <c r="Y431" s="98"/>
      <c r="Z431" s="98"/>
    </row>
    <row r="432" ht="9.75" customHeight="1">
      <c r="A432" s="106"/>
      <c r="B432" s="107"/>
      <c r="C432" s="108"/>
      <c r="D432" s="108"/>
      <c r="E432" s="109"/>
      <c r="F432" s="108"/>
      <c r="G432" s="108"/>
      <c r="H432" s="98"/>
      <c r="I432" s="98"/>
      <c r="J432" s="98"/>
      <c r="K432" s="98"/>
      <c r="L432" s="98"/>
      <c r="M432" s="98"/>
      <c r="N432" s="98"/>
      <c r="O432" s="98"/>
      <c r="P432" s="98"/>
      <c r="Q432" s="98"/>
      <c r="R432" s="98"/>
      <c r="S432" s="98"/>
      <c r="T432" s="98"/>
      <c r="U432" s="98"/>
      <c r="V432" s="98"/>
      <c r="W432" s="98"/>
      <c r="X432" s="98"/>
      <c r="Y432" s="98"/>
      <c r="Z432" s="98"/>
    </row>
    <row r="433" ht="9.75" customHeight="1">
      <c r="A433" s="106"/>
      <c r="B433" s="107"/>
      <c r="C433" s="108"/>
      <c r="D433" s="108"/>
      <c r="E433" s="109"/>
      <c r="F433" s="108"/>
      <c r="G433" s="108"/>
      <c r="H433" s="98"/>
      <c r="I433" s="98"/>
      <c r="J433" s="98"/>
      <c r="K433" s="98"/>
      <c r="L433" s="98"/>
      <c r="M433" s="98"/>
      <c r="N433" s="98"/>
      <c r="O433" s="98"/>
      <c r="P433" s="98"/>
      <c r="Q433" s="98"/>
      <c r="R433" s="98"/>
      <c r="S433" s="98"/>
      <c r="T433" s="98"/>
      <c r="U433" s="98"/>
      <c r="V433" s="98"/>
      <c r="W433" s="98"/>
      <c r="X433" s="98"/>
      <c r="Y433" s="98"/>
      <c r="Z433" s="98"/>
    </row>
    <row r="434" ht="9.75" customHeight="1">
      <c r="A434" s="106"/>
      <c r="B434" s="107"/>
      <c r="C434" s="108"/>
      <c r="D434" s="108"/>
      <c r="E434" s="109"/>
      <c r="F434" s="108"/>
      <c r="G434" s="108"/>
      <c r="H434" s="98"/>
      <c r="I434" s="98"/>
      <c r="J434" s="98"/>
      <c r="K434" s="98"/>
      <c r="L434" s="98"/>
      <c r="M434" s="98"/>
      <c r="N434" s="98"/>
      <c r="O434" s="98"/>
      <c r="P434" s="98"/>
      <c r="Q434" s="98"/>
      <c r="R434" s="98"/>
      <c r="S434" s="98"/>
      <c r="T434" s="98"/>
      <c r="U434" s="98"/>
      <c r="V434" s="98"/>
      <c r="W434" s="98"/>
      <c r="X434" s="98"/>
      <c r="Y434" s="98"/>
      <c r="Z434" s="98"/>
    </row>
    <row r="435" ht="9.75" customHeight="1">
      <c r="A435" s="106"/>
      <c r="B435" s="107"/>
      <c r="C435" s="108"/>
      <c r="D435" s="108"/>
      <c r="E435" s="109"/>
      <c r="F435" s="108"/>
      <c r="G435" s="108"/>
      <c r="H435" s="98"/>
      <c r="I435" s="98"/>
      <c r="J435" s="98"/>
      <c r="K435" s="98"/>
      <c r="L435" s="98"/>
      <c r="M435" s="98"/>
      <c r="N435" s="98"/>
      <c r="O435" s="98"/>
      <c r="P435" s="98"/>
      <c r="Q435" s="98"/>
      <c r="R435" s="98"/>
      <c r="S435" s="98"/>
      <c r="T435" s="98"/>
      <c r="U435" s="98"/>
      <c r="V435" s="98"/>
      <c r="W435" s="98"/>
      <c r="X435" s="98"/>
      <c r="Y435" s="98"/>
      <c r="Z435" s="98"/>
    </row>
    <row r="436" ht="9.75" customHeight="1">
      <c r="A436" s="106"/>
      <c r="B436" s="107"/>
      <c r="C436" s="108"/>
      <c r="D436" s="108"/>
      <c r="E436" s="109"/>
      <c r="F436" s="108"/>
      <c r="G436" s="108"/>
      <c r="H436" s="98"/>
      <c r="I436" s="98"/>
      <c r="J436" s="98"/>
      <c r="K436" s="98"/>
      <c r="L436" s="98"/>
      <c r="M436" s="98"/>
      <c r="N436" s="98"/>
      <c r="O436" s="98"/>
      <c r="P436" s="98"/>
      <c r="Q436" s="98"/>
      <c r="R436" s="98"/>
      <c r="S436" s="98"/>
      <c r="T436" s="98"/>
      <c r="U436" s="98"/>
      <c r="V436" s="98"/>
      <c r="W436" s="98"/>
      <c r="X436" s="98"/>
      <c r="Y436" s="98"/>
      <c r="Z436" s="98"/>
    </row>
    <row r="437" ht="9.75" customHeight="1">
      <c r="A437" s="106"/>
      <c r="B437" s="107"/>
      <c r="C437" s="108"/>
      <c r="D437" s="108"/>
      <c r="E437" s="109"/>
      <c r="F437" s="108"/>
      <c r="G437" s="108"/>
      <c r="H437" s="98"/>
      <c r="I437" s="98"/>
      <c r="J437" s="98"/>
      <c r="K437" s="98"/>
      <c r="L437" s="98"/>
      <c r="M437" s="98"/>
      <c r="N437" s="98"/>
      <c r="O437" s="98"/>
      <c r="P437" s="98"/>
      <c r="Q437" s="98"/>
      <c r="R437" s="98"/>
      <c r="S437" s="98"/>
      <c r="T437" s="98"/>
      <c r="U437" s="98"/>
      <c r="V437" s="98"/>
      <c r="W437" s="98"/>
      <c r="X437" s="98"/>
      <c r="Y437" s="98"/>
      <c r="Z437" s="98"/>
    </row>
    <row r="438" ht="9.75" customHeight="1">
      <c r="A438" s="106"/>
      <c r="B438" s="107"/>
      <c r="C438" s="108"/>
      <c r="D438" s="108"/>
      <c r="E438" s="109"/>
      <c r="F438" s="108"/>
      <c r="G438" s="108"/>
      <c r="H438" s="98"/>
      <c r="I438" s="98"/>
      <c r="J438" s="98"/>
      <c r="K438" s="98"/>
      <c r="L438" s="98"/>
      <c r="M438" s="98"/>
      <c r="N438" s="98"/>
      <c r="O438" s="98"/>
      <c r="P438" s="98"/>
      <c r="Q438" s="98"/>
      <c r="R438" s="98"/>
      <c r="S438" s="98"/>
      <c r="T438" s="98"/>
      <c r="U438" s="98"/>
      <c r="V438" s="98"/>
      <c r="W438" s="98"/>
      <c r="X438" s="98"/>
      <c r="Y438" s="98"/>
      <c r="Z438" s="98"/>
    </row>
    <row r="439" ht="9.75" customHeight="1">
      <c r="A439" s="106"/>
      <c r="B439" s="107"/>
      <c r="C439" s="108"/>
      <c r="D439" s="108"/>
      <c r="E439" s="109"/>
      <c r="F439" s="108"/>
      <c r="G439" s="108"/>
      <c r="H439" s="98"/>
      <c r="I439" s="98"/>
      <c r="J439" s="98"/>
      <c r="K439" s="98"/>
      <c r="L439" s="98"/>
      <c r="M439" s="98"/>
      <c r="N439" s="98"/>
      <c r="O439" s="98"/>
      <c r="P439" s="98"/>
      <c r="Q439" s="98"/>
      <c r="R439" s="98"/>
      <c r="S439" s="98"/>
      <c r="T439" s="98"/>
      <c r="U439" s="98"/>
      <c r="V439" s="98"/>
      <c r="W439" s="98"/>
      <c r="X439" s="98"/>
      <c r="Y439" s="98"/>
      <c r="Z439" s="98"/>
    </row>
    <row r="440" ht="9.75" customHeight="1">
      <c r="A440" s="106"/>
      <c r="B440" s="107"/>
      <c r="C440" s="108"/>
      <c r="D440" s="108"/>
      <c r="E440" s="109"/>
      <c r="F440" s="108"/>
      <c r="G440" s="108"/>
      <c r="H440" s="98"/>
      <c r="I440" s="98"/>
      <c r="J440" s="98"/>
      <c r="K440" s="98"/>
      <c r="L440" s="98"/>
      <c r="M440" s="98"/>
      <c r="N440" s="98"/>
      <c r="O440" s="98"/>
      <c r="P440" s="98"/>
      <c r="Q440" s="98"/>
      <c r="R440" s="98"/>
      <c r="S440" s="98"/>
      <c r="T440" s="98"/>
      <c r="U440" s="98"/>
      <c r="V440" s="98"/>
      <c r="W440" s="98"/>
      <c r="X440" s="98"/>
      <c r="Y440" s="98"/>
      <c r="Z440" s="98"/>
    </row>
    <row r="441" ht="9.75" customHeight="1">
      <c r="A441" s="106"/>
      <c r="B441" s="107"/>
      <c r="C441" s="108"/>
      <c r="D441" s="108"/>
      <c r="E441" s="109"/>
      <c r="F441" s="108"/>
      <c r="G441" s="108"/>
      <c r="H441" s="98"/>
      <c r="I441" s="98"/>
      <c r="J441" s="98"/>
      <c r="K441" s="98"/>
      <c r="L441" s="98"/>
      <c r="M441" s="98"/>
      <c r="N441" s="98"/>
      <c r="O441" s="98"/>
      <c r="P441" s="98"/>
      <c r="Q441" s="98"/>
      <c r="R441" s="98"/>
      <c r="S441" s="98"/>
      <c r="T441" s="98"/>
      <c r="U441" s="98"/>
      <c r="V441" s="98"/>
      <c r="W441" s="98"/>
      <c r="X441" s="98"/>
      <c r="Y441" s="98"/>
      <c r="Z441" s="98"/>
    </row>
    <row r="442" ht="9.75" customHeight="1">
      <c r="A442" s="106"/>
      <c r="B442" s="107"/>
      <c r="C442" s="108"/>
      <c r="D442" s="108"/>
      <c r="E442" s="109"/>
      <c r="F442" s="108"/>
      <c r="G442" s="108"/>
      <c r="H442" s="98"/>
      <c r="I442" s="98"/>
      <c r="J442" s="98"/>
      <c r="K442" s="98"/>
      <c r="L442" s="98"/>
      <c r="M442" s="98"/>
      <c r="N442" s="98"/>
      <c r="O442" s="98"/>
      <c r="P442" s="98"/>
      <c r="Q442" s="98"/>
      <c r="R442" s="98"/>
      <c r="S442" s="98"/>
      <c r="T442" s="98"/>
      <c r="U442" s="98"/>
      <c r="V442" s="98"/>
      <c r="W442" s="98"/>
      <c r="X442" s="98"/>
      <c r="Y442" s="98"/>
      <c r="Z442" s="98"/>
    </row>
    <row r="443" ht="9.75" customHeight="1">
      <c r="A443" s="106"/>
      <c r="B443" s="107"/>
      <c r="C443" s="108"/>
      <c r="D443" s="108"/>
      <c r="E443" s="109"/>
      <c r="F443" s="108"/>
      <c r="G443" s="108"/>
      <c r="H443" s="98"/>
      <c r="I443" s="98"/>
      <c r="J443" s="98"/>
      <c r="K443" s="98"/>
      <c r="L443" s="98"/>
      <c r="M443" s="98"/>
      <c r="N443" s="98"/>
      <c r="O443" s="98"/>
      <c r="P443" s="98"/>
      <c r="Q443" s="98"/>
      <c r="R443" s="98"/>
      <c r="S443" s="98"/>
      <c r="T443" s="98"/>
      <c r="U443" s="98"/>
      <c r="V443" s="98"/>
      <c r="W443" s="98"/>
      <c r="X443" s="98"/>
      <c r="Y443" s="98"/>
      <c r="Z443" s="98"/>
    </row>
    <row r="444" ht="9.75" customHeight="1">
      <c r="A444" s="106"/>
      <c r="B444" s="107"/>
      <c r="C444" s="108"/>
      <c r="D444" s="108"/>
      <c r="E444" s="109"/>
      <c r="F444" s="108"/>
      <c r="G444" s="108"/>
      <c r="H444" s="98"/>
      <c r="I444" s="98"/>
      <c r="J444" s="98"/>
      <c r="K444" s="98"/>
      <c r="L444" s="98"/>
      <c r="M444" s="98"/>
      <c r="N444" s="98"/>
      <c r="O444" s="98"/>
      <c r="P444" s="98"/>
      <c r="Q444" s="98"/>
      <c r="R444" s="98"/>
      <c r="S444" s="98"/>
      <c r="T444" s="98"/>
      <c r="U444" s="98"/>
      <c r="V444" s="98"/>
      <c r="W444" s="98"/>
      <c r="X444" s="98"/>
      <c r="Y444" s="98"/>
      <c r="Z444" s="98"/>
    </row>
    <row r="445" ht="9.75" customHeight="1">
      <c r="A445" s="106"/>
      <c r="B445" s="107"/>
      <c r="C445" s="108"/>
      <c r="D445" s="108"/>
      <c r="E445" s="109"/>
      <c r="F445" s="108"/>
      <c r="G445" s="108"/>
      <c r="H445" s="98"/>
      <c r="I445" s="98"/>
      <c r="J445" s="98"/>
      <c r="K445" s="98"/>
      <c r="L445" s="98"/>
      <c r="M445" s="98"/>
      <c r="N445" s="98"/>
      <c r="O445" s="98"/>
      <c r="P445" s="98"/>
      <c r="Q445" s="98"/>
      <c r="R445" s="98"/>
      <c r="S445" s="98"/>
      <c r="T445" s="98"/>
      <c r="U445" s="98"/>
      <c r="V445" s="98"/>
      <c r="W445" s="98"/>
      <c r="X445" s="98"/>
      <c r="Y445" s="98"/>
      <c r="Z445" s="98"/>
    </row>
    <row r="446" ht="9.75" customHeight="1">
      <c r="A446" s="106"/>
      <c r="B446" s="107"/>
      <c r="C446" s="108"/>
      <c r="D446" s="108"/>
      <c r="E446" s="109"/>
      <c r="F446" s="108"/>
      <c r="G446" s="108"/>
      <c r="H446" s="98"/>
      <c r="I446" s="98"/>
      <c r="J446" s="98"/>
      <c r="K446" s="98"/>
      <c r="L446" s="98"/>
      <c r="M446" s="98"/>
      <c r="N446" s="98"/>
      <c r="O446" s="98"/>
      <c r="P446" s="98"/>
      <c r="Q446" s="98"/>
      <c r="R446" s="98"/>
      <c r="S446" s="98"/>
      <c r="T446" s="98"/>
      <c r="U446" s="98"/>
      <c r="V446" s="98"/>
      <c r="W446" s="98"/>
      <c r="X446" s="98"/>
      <c r="Y446" s="98"/>
      <c r="Z446" s="98"/>
    </row>
    <row r="447" ht="9.75" customHeight="1">
      <c r="A447" s="106"/>
      <c r="B447" s="107"/>
      <c r="C447" s="108"/>
      <c r="D447" s="108"/>
      <c r="E447" s="109"/>
      <c r="F447" s="108"/>
      <c r="G447" s="108"/>
      <c r="H447" s="98"/>
      <c r="I447" s="98"/>
      <c r="J447" s="98"/>
      <c r="K447" s="98"/>
      <c r="L447" s="98"/>
      <c r="M447" s="98"/>
      <c r="N447" s="98"/>
      <c r="O447" s="98"/>
      <c r="P447" s="98"/>
      <c r="Q447" s="98"/>
      <c r="R447" s="98"/>
      <c r="S447" s="98"/>
      <c r="T447" s="98"/>
      <c r="U447" s="98"/>
      <c r="V447" s="98"/>
      <c r="W447" s="98"/>
      <c r="X447" s="98"/>
      <c r="Y447" s="98"/>
      <c r="Z447" s="98"/>
    </row>
    <row r="448" ht="9.75" customHeight="1">
      <c r="A448" s="106"/>
      <c r="B448" s="107"/>
      <c r="C448" s="108"/>
      <c r="D448" s="108"/>
      <c r="E448" s="109"/>
      <c r="F448" s="108"/>
      <c r="G448" s="108"/>
      <c r="H448" s="98"/>
      <c r="I448" s="98"/>
      <c r="J448" s="98"/>
      <c r="K448" s="98"/>
      <c r="L448" s="98"/>
      <c r="M448" s="98"/>
      <c r="N448" s="98"/>
      <c r="O448" s="98"/>
      <c r="P448" s="98"/>
      <c r="Q448" s="98"/>
      <c r="R448" s="98"/>
      <c r="S448" s="98"/>
      <c r="T448" s="98"/>
      <c r="U448" s="98"/>
      <c r="V448" s="98"/>
      <c r="W448" s="98"/>
      <c r="X448" s="98"/>
      <c r="Y448" s="98"/>
      <c r="Z448" s="98"/>
    </row>
    <row r="449" ht="9.75" customHeight="1">
      <c r="A449" s="106"/>
      <c r="B449" s="107"/>
      <c r="C449" s="108"/>
      <c r="D449" s="108"/>
      <c r="E449" s="109"/>
      <c r="F449" s="108"/>
      <c r="G449" s="108"/>
      <c r="H449" s="98"/>
      <c r="I449" s="98"/>
      <c r="J449" s="98"/>
      <c r="K449" s="98"/>
      <c r="L449" s="98"/>
      <c r="M449" s="98"/>
      <c r="N449" s="98"/>
      <c r="O449" s="98"/>
      <c r="P449" s="98"/>
      <c r="Q449" s="98"/>
      <c r="R449" s="98"/>
      <c r="S449" s="98"/>
      <c r="T449" s="98"/>
      <c r="U449" s="98"/>
      <c r="V449" s="98"/>
      <c r="W449" s="98"/>
      <c r="X449" s="98"/>
      <c r="Y449" s="98"/>
      <c r="Z449" s="98"/>
    </row>
    <row r="450" ht="9.75" customHeight="1">
      <c r="A450" s="106"/>
      <c r="B450" s="107"/>
      <c r="C450" s="108"/>
      <c r="D450" s="108"/>
      <c r="E450" s="109"/>
      <c r="F450" s="108"/>
      <c r="G450" s="108"/>
      <c r="H450" s="98"/>
      <c r="I450" s="98"/>
      <c r="J450" s="98"/>
      <c r="K450" s="98"/>
      <c r="L450" s="98"/>
      <c r="M450" s="98"/>
      <c r="N450" s="98"/>
      <c r="O450" s="98"/>
      <c r="P450" s="98"/>
      <c r="Q450" s="98"/>
      <c r="R450" s="98"/>
      <c r="S450" s="98"/>
      <c r="T450" s="98"/>
      <c r="U450" s="98"/>
      <c r="V450" s="98"/>
      <c r="W450" s="98"/>
      <c r="X450" s="98"/>
      <c r="Y450" s="98"/>
      <c r="Z450" s="98"/>
    </row>
    <row r="451" ht="9.75" customHeight="1">
      <c r="A451" s="106"/>
      <c r="B451" s="107"/>
      <c r="C451" s="108"/>
      <c r="D451" s="108"/>
      <c r="E451" s="109"/>
      <c r="F451" s="108"/>
      <c r="G451" s="108"/>
      <c r="H451" s="98"/>
      <c r="I451" s="98"/>
      <c r="J451" s="98"/>
      <c r="K451" s="98"/>
      <c r="L451" s="98"/>
      <c r="M451" s="98"/>
      <c r="N451" s="98"/>
      <c r="O451" s="98"/>
      <c r="P451" s="98"/>
      <c r="Q451" s="98"/>
      <c r="R451" s="98"/>
      <c r="S451" s="98"/>
      <c r="T451" s="98"/>
      <c r="U451" s="98"/>
      <c r="V451" s="98"/>
      <c r="W451" s="98"/>
      <c r="X451" s="98"/>
      <c r="Y451" s="98"/>
      <c r="Z451" s="98"/>
    </row>
    <row r="452" ht="9.75" customHeight="1">
      <c r="A452" s="106"/>
      <c r="B452" s="107"/>
      <c r="C452" s="108"/>
      <c r="D452" s="108"/>
      <c r="E452" s="109"/>
      <c r="F452" s="108"/>
      <c r="G452" s="108"/>
      <c r="H452" s="98"/>
      <c r="I452" s="98"/>
      <c r="J452" s="98"/>
      <c r="K452" s="98"/>
      <c r="L452" s="98"/>
      <c r="M452" s="98"/>
      <c r="N452" s="98"/>
      <c r="O452" s="98"/>
      <c r="P452" s="98"/>
      <c r="Q452" s="98"/>
      <c r="R452" s="98"/>
      <c r="S452" s="98"/>
      <c r="T452" s="98"/>
      <c r="U452" s="98"/>
      <c r="V452" s="98"/>
      <c r="W452" s="98"/>
      <c r="X452" s="98"/>
      <c r="Y452" s="98"/>
      <c r="Z452" s="98"/>
    </row>
    <row r="453" ht="9.75" customHeight="1">
      <c r="A453" s="106"/>
      <c r="B453" s="107"/>
      <c r="C453" s="108"/>
      <c r="D453" s="108"/>
      <c r="E453" s="109"/>
      <c r="F453" s="108"/>
      <c r="G453" s="108"/>
      <c r="H453" s="98"/>
      <c r="I453" s="98"/>
      <c r="J453" s="98"/>
      <c r="K453" s="98"/>
      <c r="L453" s="98"/>
      <c r="M453" s="98"/>
      <c r="N453" s="98"/>
      <c r="O453" s="98"/>
      <c r="P453" s="98"/>
      <c r="Q453" s="98"/>
      <c r="R453" s="98"/>
      <c r="S453" s="98"/>
      <c r="T453" s="98"/>
      <c r="U453" s="98"/>
      <c r="V453" s="98"/>
      <c r="W453" s="98"/>
      <c r="X453" s="98"/>
      <c r="Y453" s="98"/>
      <c r="Z453" s="98"/>
    </row>
    <row r="454" ht="9.75" customHeight="1">
      <c r="A454" s="106"/>
      <c r="B454" s="107"/>
      <c r="C454" s="108"/>
      <c r="D454" s="108"/>
      <c r="E454" s="109"/>
      <c r="F454" s="108"/>
      <c r="G454" s="108"/>
      <c r="H454" s="98"/>
      <c r="I454" s="98"/>
      <c r="J454" s="98"/>
      <c r="K454" s="98"/>
      <c r="L454" s="98"/>
      <c r="M454" s="98"/>
      <c r="N454" s="98"/>
      <c r="O454" s="98"/>
      <c r="P454" s="98"/>
      <c r="Q454" s="98"/>
      <c r="R454" s="98"/>
      <c r="S454" s="98"/>
      <c r="T454" s="98"/>
      <c r="U454" s="98"/>
      <c r="V454" s="98"/>
      <c r="W454" s="98"/>
      <c r="X454" s="98"/>
      <c r="Y454" s="98"/>
      <c r="Z454" s="98"/>
    </row>
    <row r="455" ht="9.75" customHeight="1">
      <c r="A455" s="106"/>
      <c r="B455" s="107"/>
      <c r="C455" s="108"/>
      <c r="D455" s="108"/>
      <c r="E455" s="109"/>
      <c r="F455" s="108"/>
      <c r="G455" s="108"/>
      <c r="H455" s="98"/>
      <c r="I455" s="98"/>
      <c r="J455" s="98"/>
      <c r="K455" s="98"/>
      <c r="L455" s="98"/>
      <c r="M455" s="98"/>
      <c r="N455" s="98"/>
      <c r="O455" s="98"/>
      <c r="P455" s="98"/>
      <c r="Q455" s="98"/>
      <c r="R455" s="98"/>
      <c r="S455" s="98"/>
      <c r="T455" s="98"/>
      <c r="U455" s="98"/>
      <c r="V455" s="98"/>
      <c r="W455" s="98"/>
      <c r="X455" s="98"/>
      <c r="Y455" s="98"/>
      <c r="Z455" s="98"/>
    </row>
    <row r="456" ht="9.75" customHeight="1">
      <c r="A456" s="106"/>
      <c r="B456" s="107"/>
      <c r="C456" s="108"/>
      <c r="D456" s="108"/>
      <c r="E456" s="109"/>
      <c r="F456" s="108"/>
      <c r="G456" s="108"/>
      <c r="H456" s="98"/>
      <c r="I456" s="98"/>
      <c r="J456" s="98"/>
      <c r="K456" s="98"/>
      <c r="L456" s="98"/>
      <c r="M456" s="98"/>
      <c r="N456" s="98"/>
      <c r="O456" s="98"/>
      <c r="P456" s="98"/>
      <c r="Q456" s="98"/>
      <c r="R456" s="98"/>
      <c r="S456" s="98"/>
      <c r="T456" s="98"/>
      <c r="U456" s="98"/>
      <c r="V456" s="98"/>
      <c r="W456" s="98"/>
      <c r="X456" s="98"/>
      <c r="Y456" s="98"/>
      <c r="Z456" s="98"/>
    </row>
    <row r="457" ht="9.75" customHeight="1">
      <c r="A457" s="106"/>
      <c r="B457" s="107"/>
      <c r="C457" s="108"/>
      <c r="D457" s="108"/>
      <c r="E457" s="109"/>
      <c r="F457" s="108"/>
      <c r="G457" s="108"/>
      <c r="H457" s="98"/>
      <c r="I457" s="98"/>
      <c r="J457" s="98"/>
      <c r="K457" s="98"/>
      <c r="L457" s="98"/>
      <c r="M457" s="98"/>
      <c r="N457" s="98"/>
      <c r="O457" s="98"/>
      <c r="P457" s="98"/>
      <c r="Q457" s="98"/>
      <c r="R457" s="98"/>
      <c r="S457" s="98"/>
      <c r="T457" s="98"/>
      <c r="U457" s="98"/>
      <c r="V457" s="98"/>
      <c r="W457" s="98"/>
      <c r="X457" s="98"/>
      <c r="Y457" s="98"/>
      <c r="Z457" s="98"/>
    </row>
    <row r="458" ht="9.75" customHeight="1">
      <c r="A458" s="106"/>
      <c r="B458" s="107"/>
      <c r="C458" s="108"/>
      <c r="D458" s="108"/>
      <c r="E458" s="109"/>
      <c r="F458" s="108"/>
      <c r="G458" s="108"/>
      <c r="H458" s="98"/>
      <c r="I458" s="98"/>
      <c r="J458" s="98"/>
      <c r="K458" s="98"/>
      <c r="L458" s="98"/>
      <c r="M458" s="98"/>
      <c r="N458" s="98"/>
      <c r="O458" s="98"/>
      <c r="P458" s="98"/>
      <c r="Q458" s="98"/>
      <c r="R458" s="98"/>
      <c r="S458" s="98"/>
      <c r="T458" s="98"/>
      <c r="U458" s="98"/>
      <c r="V458" s="98"/>
      <c r="W458" s="98"/>
      <c r="X458" s="98"/>
      <c r="Y458" s="98"/>
      <c r="Z458" s="98"/>
    </row>
    <row r="459" ht="9.75" customHeight="1">
      <c r="A459" s="106"/>
      <c r="B459" s="107"/>
      <c r="C459" s="108"/>
      <c r="D459" s="108"/>
      <c r="E459" s="109"/>
      <c r="F459" s="108"/>
      <c r="G459" s="108"/>
      <c r="H459" s="98"/>
      <c r="I459" s="98"/>
      <c r="J459" s="98"/>
      <c r="K459" s="98"/>
      <c r="L459" s="98"/>
      <c r="M459" s="98"/>
      <c r="N459" s="98"/>
      <c r="O459" s="98"/>
      <c r="P459" s="98"/>
      <c r="Q459" s="98"/>
      <c r="R459" s="98"/>
      <c r="S459" s="98"/>
      <c r="T459" s="98"/>
      <c r="U459" s="98"/>
      <c r="V459" s="98"/>
      <c r="W459" s="98"/>
      <c r="X459" s="98"/>
      <c r="Y459" s="98"/>
      <c r="Z459" s="98"/>
    </row>
    <row r="460" ht="9.75" customHeight="1">
      <c r="A460" s="106"/>
      <c r="B460" s="107"/>
      <c r="C460" s="108"/>
      <c r="D460" s="108"/>
      <c r="E460" s="109"/>
      <c r="F460" s="108"/>
      <c r="G460" s="108"/>
      <c r="H460" s="98"/>
      <c r="I460" s="98"/>
      <c r="J460" s="98"/>
      <c r="K460" s="98"/>
      <c r="L460" s="98"/>
      <c r="M460" s="98"/>
      <c r="N460" s="98"/>
      <c r="O460" s="98"/>
      <c r="P460" s="98"/>
      <c r="Q460" s="98"/>
      <c r="R460" s="98"/>
      <c r="S460" s="98"/>
      <c r="T460" s="98"/>
      <c r="U460" s="98"/>
      <c r="V460" s="98"/>
      <c r="W460" s="98"/>
      <c r="X460" s="98"/>
      <c r="Y460" s="98"/>
      <c r="Z460" s="98"/>
    </row>
    <row r="461" ht="9.75" customHeight="1">
      <c r="A461" s="106"/>
      <c r="B461" s="107"/>
      <c r="C461" s="108"/>
      <c r="D461" s="108"/>
      <c r="E461" s="109"/>
      <c r="F461" s="108"/>
      <c r="G461" s="108"/>
      <c r="H461" s="98"/>
      <c r="I461" s="98"/>
      <c r="J461" s="98"/>
      <c r="K461" s="98"/>
      <c r="L461" s="98"/>
      <c r="M461" s="98"/>
      <c r="N461" s="98"/>
      <c r="O461" s="98"/>
      <c r="P461" s="98"/>
      <c r="Q461" s="98"/>
      <c r="R461" s="98"/>
      <c r="S461" s="98"/>
      <c r="T461" s="98"/>
      <c r="U461" s="98"/>
      <c r="V461" s="98"/>
      <c r="W461" s="98"/>
      <c r="X461" s="98"/>
      <c r="Y461" s="98"/>
      <c r="Z461" s="98"/>
    </row>
    <row r="462" ht="9.75" customHeight="1">
      <c r="A462" s="106"/>
      <c r="B462" s="107"/>
      <c r="C462" s="108"/>
      <c r="D462" s="108"/>
      <c r="E462" s="109"/>
      <c r="F462" s="108"/>
      <c r="G462" s="108"/>
      <c r="H462" s="98"/>
      <c r="I462" s="98"/>
      <c r="J462" s="98"/>
      <c r="K462" s="98"/>
      <c r="L462" s="98"/>
      <c r="M462" s="98"/>
      <c r="N462" s="98"/>
      <c r="O462" s="98"/>
      <c r="P462" s="98"/>
      <c r="Q462" s="98"/>
      <c r="R462" s="98"/>
      <c r="S462" s="98"/>
      <c r="T462" s="98"/>
      <c r="U462" s="98"/>
      <c r="V462" s="98"/>
      <c r="W462" s="98"/>
      <c r="X462" s="98"/>
      <c r="Y462" s="98"/>
      <c r="Z462" s="98"/>
    </row>
    <row r="463" ht="9.75" customHeight="1">
      <c r="A463" s="106"/>
      <c r="B463" s="107"/>
      <c r="C463" s="108"/>
      <c r="D463" s="108"/>
      <c r="E463" s="109"/>
      <c r="F463" s="108"/>
      <c r="G463" s="108"/>
      <c r="H463" s="98"/>
      <c r="I463" s="98"/>
      <c r="J463" s="98"/>
      <c r="K463" s="98"/>
      <c r="L463" s="98"/>
      <c r="M463" s="98"/>
      <c r="N463" s="98"/>
      <c r="O463" s="98"/>
      <c r="P463" s="98"/>
      <c r="Q463" s="98"/>
      <c r="R463" s="98"/>
      <c r="S463" s="98"/>
      <c r="T463" s="98"/>
      <c r="U463" s="98"/>
      <c r="V463" s="98"/>
      <c r="W463" s="98"/>
      <c r="X463" s="98"/>
      <c r="Y463" s="98"/>
      <c r="Z463" s="98"/>
    </row>
    <row r="464" ht="9.75" customHeight="1">
      <c r="A464" s="106"/>
      <c r="B464" s="107"/>
      <c r="C464" s="108"/>
      <c r="D464" s="108"/>
      <c r="E464" s="109"/>
      <c r="F464" s="108"/>
      <c r="G464" s="108"/>
      <c r="H464" s="98"/>
      <c r="I464" s="98"/>
      <c r="J464" s="98"/>
      <c r="K464" s="98"/>
      <c r="L464" s="98"/>
      <c r="M464" s="98"/>
      <c r="N464" s="98"/>
      <c r="O464" s="98"/>
      <c r="P464" s="98"/>
      <c r="Q464" s="98"/>
      <c r="R464" s="98"/>
      <c r="S464" s="98"/>
      <c r="T464" s="98"/>
      <c r="U464" s="98"/>
      <c r="V464" s="98"/>
      <c r="W464" s="98"/>
      <c r="X464" s="98"/>
      <c r="Y464" s="98"/>
      <c r="Z464" s="98"/>
    </row>
    <row r="465" ht="9.75" customHeight="1">
      <c r="A465" s="106"/>
      <c r="B465" s="107"/>
      <c r="C465" s="108"/>
      <c r="D465" s="108"/>
      <c r="E465" s="109"/>
      <c r="F465" s="108"/>
      <c r="G465" s="108"/>
      <c r="H465" s="98"/>
      <c r="I465" s="98"/>
      <c r="J465" s="98"/>
      <c r="K465" s="98"/>
      <c r="L465" s="98"/>
      <c r="M465" s="98"/>
      <c r="N465" s="98"/>
      <c r="O465" s="98"/>
      <c r="P465" s="98"/>
      <c r="Q465" s="98"/>
      <c r="R465" s="98"/>
      <c r="S465" s="98"/>
      <c r="T465" s="98"/>
      <c r="U465" s="98"/>
      <c r="V465" s="98"/>
      <c r="W465" s="98"/>
      <c r="X465" s="98"/>
      <c r="Y465" s="98"/>
      <c r="Z465" s="98"/>
    </row>
    <row r="466" ht="9.75" customHeight="1">
      <c r="A466" s="106"/>
      <c r="B466" s="107"/>
      <c r="C466" s="108"/>
      <c r="D466" s="108"/>
      <c r="E466" s="109"/>
      <c r="F466" s="108"/>
      <c r="G466" s="108"/>
      <c r="H466" s="98"/>
      <c r="I466" s="98"/>
      <c r="J466" s="98"/>
      <c r="K466" s="98"/>
      <c r="L466" s="98"/>
      <c r="M466" s="98"/>
      <c r="N466" s="98"/>
      <c r="O466" s="98"/>
      <c r="P466" s="98"/>
      <c r="Q466" s="98"/>
      <c r="R466" s="98"/>
      <c r="S466" s="98"/>
      <c r="T466" s="98"/>
      <c r="U466" s="98"/>
      <c r="V466" s="98"/>
      <c r="W466" s="98"/>
      <c r="X466" s="98"/>
      <c r="Y466" s="98"/>
      <c r="Z466" s="98"/>
    </row>
    <row r="467" ht="9.75" customHeight="1">
      <c r="A467" s="106"/>
      <c r="B467" s="107"/>
      <c r="C467" s="108"/>
      <c r="D467" s="108"/>
      <c r="E467" s="109"/>
      <c r="F467" s="108"/>
      <c r="G467" s="108"/>
      <c r="H467" s="98"/>
      <c r="I467" s="98"/>
      <c r="J467" s="98"/>
      <c r="K467" s="98"/>
      <c r="L467" s="98"/>
      <c r="M467" s="98"/>
      <c r="N467" s="98"/>
      <c r="O467" s="98"/>
      <c r="P467" s="98"/>
      <c r="Q467" s="98"/>
      <c r="R467" s="98"/>
      <c r="S467" s="98"/>
      <c r="T467" s="98"/>
      <c r="U467" s="98"/>
      <c r="V467" s="98"/>
      <c r="W467" s="98"/>
      <c r="X467" s="98"/>
      <c r="Y467" s="98"/>
      <c r="Z467" s="98"/>
    </row>
    <row r="468" ht="9.75" customHeight="1">
      <c r="A468" s="106"/>
      <c r="B468" s="107"/>
      <c r="C468" s="108"/>
      <c r="D468" s="108"/>
      <c r="E468" s="109"/>
      <c r="F468" s="108"/>
      <c r="G468" s="108"/>
      <c r="H468" s="98"/>
      <c r="I468" s="98"/>
      <c r="J468" s="98"/>
      <c r="K468" s="98"/>
      <c r="L468" s="98"/>
      <c r="M468" s="98"/>
      <c r="N468" s="98"/>
      <c r="O468" s="98"/>
      <c r="P468" s="98"/>
      <c r="Q468" s="98"/>
      <c r="R468" s="98"/>
      <c r="S468" s="98"/>
      <c r="T468" s="98"/>
      <c r="U468" s="98"/>
      <c r="V468" s="98"/>
      <c r="W468" s="98"/>
      <c r="X468" s="98"/>
      <c r="Y468" s="98"/>
      <c r="Z468" s="98"/>
    </row>
    <row r="469" ht="9.75" customHeight="1">
      <c r="A469" s="106"/>
      <c r="B469" s="107"/>
      <c r="C469" s="108"/>
      <c r="D469" s="108"/>
      <c r="E469" s="109"/>
      <c r="F469" s="108"/>
      <c r="G469" s="108"/>
      <c r="H469" s="98"/>
      <c r="I469" s="98"/>
      <c r="J469" s="98"/>
      <c r="K469" s="98"/>
      <c r="L469" s="98"/>
      <c r="M469" s="98"/>
      <c r="N469" s="98"/>
      <c r="O469" s="98"/>
      <c r="P469" s="98"/>
      <c r="Q469" s="98"/>
      <c r="R469" s="98"/>
      <c r="S469" s="98"/>
      <c r="T469" s="98"/>
      <c r="U469" s="98"/>
      <c r="V469" s="98"/>
      <c r="W469" s="98"/>
      <c r="X469" s="98"/>
      <c r="Y469" s="98"/>
      <c r="Z469" s="98"/>
    </row>
    <row r="470" ht="9.75" customHeight="1">
      <c r="A470" s="106"/>
      <c r="B470" s="107"/>
      <c r="C470" s="108"/>
      <c r="D470" s="108"/>
      <c r="E470" s="109"/>
      <c r="F470" s="108"/>
      <c r="G470" s="108"/>
      <c r="H470" s="98"/>
      <c r="I470" s="98"/>
      <c r="J470" s="98"/>
      <c r="K470" s="98"/>
      <c r="L470" s="98"/>
      <c r="M470" s="98"/>
      <c r="N470" s="98"/>
      <c r="O470" s="98"/>
      <c r="P470" s="98"/>
      <c r="Q470" s="98"/>
      <c r="R470" s="98"/>
      <c r="S470" s="98"/>
      <c r="T470" s="98"/>
      <c r="U470" s="98"/>
      <c r="V470" s="98"/>
      <c r="W470" s="98"/>
      <c r="X470" s="98"/>
      <c r="Y470" s="98"/>
      <c r="Z470" s="98"/>
    </row>
    <row r="471" ht="9.75" customHeight="1">
      <c r="A471" s="106"/>
      <c r="B471" s="107"/>
      <c r="C471" s="108"/>
      <c r="D471" s="108"/>
      <c r="E471" s="109"/>
      <c r="F471" s="108"/>
      <c r="G471" s="108"/>
      <c r="H471" s="98"/>
      <c r="I471" s="98"/>
      <c r="J471" s="98"/>
      <c r="K471" s="98"/>
      <c r="L471" s="98"/>
      <c r="M471" s="98"/>
      <c r="N471" s="98"/>
      <c r="O471" s="98"/>
      <c r="P471" s="98"/>
      <c r="Q471" s="98"/>
      <c r="R471" s="98"/>
      <c r="S471" s="98"/>
      <c r="T471" s="98"/>
      <c r="U471" s="98"/>
      <c r="V471" s="98"/>
      <c r="W471" s="98"/>
      <c r="X471" s="98"/>
      <c r="Y471" s="98"/>
      <c r="Z471" s="98"/>
    </row>
    <row r="472" ht="9.75" customHeight="1">
      <c r="A472" s="106"/>
      <c r="B472" s="107"/>
      <c r="C472" s="108"/>
      <c r="D472" s="108"/>
      <c r="E472" s="109"/>
      <c r="F472" s="108"/>
      <c r="G472" s="108"/>
      <c r="H472" s="98"/>
      <c r="I472" s="98"/>
      <c r="J472" s="98"/>
      <c r="K472" s="98"/>
      <c r="L472" s="98"/>
      <c r="M472" s="98"/>
      <c r="N472" s="98"/>
      <c r="O472" s="98"/>
      <c r="P472" s="98"/>
      <c r="Q472" s="98"/>
      <c r="R472" s="98"/>
      <c r="S472" s="98"/>
      <c r="T472" s="98"/>
      <c r="U472" s="98"/>
      <c r="V472" s="98"/>
      <c r="W472" s="98"/>
      <c r="X472" s="98"/>
      <c r="Y472" s="98"/>
      <c r="Z472" s="98"/>
    </row>
    <row r="473" ht="9.75" customHeight="1">
      <c r="A473" s="106"/>
      <c r="B473" s="107"/>
      <c r="C473" s="108"/>
      <c r="D473" s="108"/>
      <c r="E473" s="109"/>
      <c r="F473" s="108"/>
      <c r="G473" s="108"/>
      <c r="H473" s="98"/>
      <c r="I473" s="98"/>
      <c r="J473" s="98"/>
      <c r="K473" s="98"/>
      <c r="L473" s="98"/>
      <c r="M473" s="98"/>
      <c r="N473" s="98"/>
      <c r="O473" s="98"/>
      <c r="P473" s="98"/>
      <c r="Q473" s="98"/>
      <c r="R473" s="98"/>
      <c r="S473" s="98"/>
      <c r="T473" s="98"/>
      <c r="U473" s="98"/>
      <c r="V473" s="98"/>
      <c r="W473" s="98"/>
      <c r="X473" s="98"/>
      <c r="Y473" s="98"/>
      <c r="Z473" s="98"/>
    </row>
    <row r="474" ht="9.75" customHeight="1">
      <c r="A474" s="106"/>
      <c r="B474" s="107"/>
      <c r="C474" s="108"/>
      <c r="D474" s="108"/>
      <c r="E474" s="109"/>
      <c r="F474" s="108"/>
      <c r="G474" s="108"/>
      <c r="H474" s="98"/>
      <c r="I474" s="98"/>
      <c r="J474" s="98"/>
      <c r="K474" s="98"/>
      <c r="L474" s="98"/>
      <c r="M474" s="98"/>
      <c r="N474" s="98"/>
      <c r="O474" s="98"/>
      <c r="P474" s="98"/>
      <c r="Q474" s="98"/>
      <c r="R474" s="98"/>
      <c r="S474" s="98"/>
      <c r="T474" s="98"/>
      <c r="U474" s="98"/>
      <c r="V474" s="98"/>
      <c r="W474" s="98"/>
      <c r="X474" s="98"/>
      <c r="Y474" s="98"/>
      <c r="Z474" s="98"/>
    </row>
    <row r="475" ht="9.75" customHeight="1">
      <c r="A475" s="106"/>
      <c r="B475" s="107"/>
      <c r="C475" s="108"/>
      <c r="D475" s="108"/>
      <c r="E475" s="109"/>
      <c r="F475" s="108"/>
      <c r="G475" s="108"/>
      <c r="H475" s="98"/>
      <c r="I475" s="98"/>
      <c r="J475" s="98"/>
      <c r="K475" s="98"/>
      <c r="L475" s="98"/>
      <c r="M475" s="98"/>
      <c r="N475" s="98"/>
      <c r="O475" s="98"/>
      <c r="P475" s="98"/>
      <c r="Q475" s="98"/>
      <c r="R475" s="98"/>
      <c r="S475" s="98"/>
      <c r="T475" s="98"/>
      <c r="U475" s="98"/>
      <c r="V475" s="98"/>
      <c r="W475" s="98"/>
      <c r="X475" s="98"/>
      <c r="Y475" s="98"/>
      <c r="Z475" s="98"/>
    </row>
    <row r="476" ht="9.75" customHeight="1">
      <c r="A476" s="106"/>
      <c r="B476" s="107"/>
      <c r="C476" s="108"/>
      <c r="D476" s="108"/>
      <c r="E476" s="109"/>
      <c r="F476" s="108"/>
      <c r="G476" s="108"/>
      <c r="H476" s="98"/>
      <c r="I476" s="98"/>
      <c r="J476" s="98"/>
      <c r="K476" s="98"/>
      <c r="L476" s="98"/>
      <c r="M476" s="98"/>
      <c r="N476" s="98"/>
      <c r="O476" s="98"/>
      <c r="P476" s="98"/>
      <c r="Q476" s="98"/>
      <c r="R476" s="98"/>
      <c r="S476" s="98"/>
      <c r="T476" s="98"/>
      <c r="U476" s="98"/>
      <c r="V476" s="98"/>
      <c r="W476" s="98"/>
      <c r="X476" s="98"/>
      <c r="Y476" s="98"/>
      <c r="Z476" s="98"/>
    </row>
    <row r="477" ht="9.75" customHeight="1">
      <c r="A477" s="106"/>
      <c r="B477" s="107"/>
      <c r="C477" s="108"/>
      <c r="D477" s="108"/>
      <c r="E477" s="109"/>
      <c r="F477" s="108"/>
      <c r="G477" s="108"/>
      <c r="H477" s="98"/>
      <c r="I477" s="98"/>
      <c r="J477" s="98"/>
      <c r="K477" s="98"/>
      <c r="L477" s="98"/>
      <c r="M477" s="98"/>
      <c r="N477" s="98"/>
      <c r="O477" s="98"/>
      <c r="P477" s="98"/>
      <c r="Q477" s="98"/>
      <c r="R477" s="98"/>
      <c r="S477" s="98"/>
      <c r="T477" s="98"/>
      <c r="U477" s="98"/>
      <c r="V477" s="98"/>
      <c r="W477" s="98"/>
      <c r="X477" s="98"/>
      <c r="Y477" s="98"/>
      <c r="Z477" s="98"/>
    </row>
    <row r="478" ht="9.75" customHeight="1">
      <c r="A478" s="106"/>
      <c r="B478" s="107"/>
      <c r="C478" s="108"/>
      <c r="D478" s="108"/>
      <c r="E478" s="109"/>
      <c r="F478" s="108"/>
      <c r="G478" s="108"/>
      <c r="H478" s="98"/>
      <c r="I478" s="98"/>
      <c r="J478" s="98"/>
      <c r="K478" s="98"/>
      <c r="L478" s="98"/>
      <c r="M478" s="98"/>
      <c r="N478" s="98"/>
      <c r="O478" s="98"/>
      <c r="P478" s="98"/>
      <c r="Q478" s="98"/>
      <c r="R478" s="98"/>
      <c r="S478" s="98"/>
      <c r="T478" s="98"/>
      <c r="U478" s="98"/>
      <c r="V478" s="98"/>
      <c r="W478" s="98"/>
      <c r="X478" s="98"/>
      <c r="Y478" s="98"/>
      <c r="Z478" s="98"/>
    </row>
    <row r="479" ht="9.75" customHeight="1">
      <c r="A479" s="106"/>
      <c r="B479" s="107"/>
      <c r="C479" s="108"/>
      <c r="D479" s="108"/>
      <c r="E479" s="109"/>
      <c r="F479" s="108"/>
      <c r="G479" s="108"/>
      <c r="H479" s="98"/>
      <c r="I479" s="98"/>
      <c r="J479" s="98"/>
      <c r="K479" s="98"/>
      <c r="L479" s="98"/>
      <c r="M479" s="98"/>
      <c r="N479" s="98"/>
      <c r="O479" s="98"/>
      <c r="P479" s="98"/>
      <c r="Q479" s="98"/>
      <c r="R479" s="98"/>
      <c r="S479" s="98"/>
      <c r="T479" s="98"/>
      <c r="U479" s="98"/>
      <c r="V479" s="98"/>
      <c r="W479" s="98"/>
      <c r="X479" s="98"/>
      <c r="Y479" s="98"/>
      <c r="Z479" s="98"/>
    </row>
    <row r="480" ht="9.75" customHeight="1">
      <c r="A480" s="106"/>
      <c r="B480" s="107"/>
      <c r="C480" s="108"/>
      <c r="D480" s="108"/>
      <c r="E480" s="109"/>
      <c r="F480" s="108"/>
      <c r="G480" s="108"/>
      <c r="H480" s="98"/>
      <c r="I480" s="98"/>
      <c r="J480" s="98"/>
      <c r="K480" s="98"/>
      <c r="L480" s="98"/>
      <c r="M480" s="98"/>
      <c r="N480" s="98"/>
      <c r="O480" s="98"/>
      <c r="P480" s="98"/>
      <c r="Q480" s="98"/>
      <c r="R480" s="98"/>
      <c r="S480" s="98"/>
      <c r="T480" s="98"/>
      <c r="U480" s="98"/>
      <c r="V480" s="98"/>
      <c r="W480" s="98"/>
      <c r="X480" s="98"/>
      <c r="Y480" s="98"/>
      <c r="Z480" s="98"/>
    </row>
    <row r="481" ht="9.75" customHeight="1">
      <c r="A481" s="106"/>
      <c r="B481" s="107"/>
      <c r="C481" s="108"/>
      <c r="D481" s="108"/>
      <c r="E481" s="109"/>
      <c r="F481" s="108"/>
      <c r="G481" s="108"/>
      <c r="H481" s="98"/>
      <c r="I481" s="98"/>
      <c r="J481" s="98"/>
      <c r="K481" s="98"/>
      <c r="L481" s="98"/>
      <c r="M481" s="98"/>
      <c r="N481" s="98"/>
      <c r="O481" s="98"/>
      <c r="P481" s="98"/>
      <c r="Q481" s="98"/>
      <c r="R481" s="98"/>
      <c r="S481" s="98"/>
      <c r="T481" s="98"/>
      <c r="U481" s="98"/>
      <c r="V481" s="98"/>
      <c r="W481" s="98"/>
      <c r="X481" s="98"/>
      <c r="Y481" s="98"/>
      <c r="Z481" s="98"/>
    </row>
    <row r="482" ht="9.75" customHeight="1">
      <c r="A482" s="106"/>
      <c r="B482" s="107"/>
      <c r="C482" s="108"/>
      <c r="D482" s="108"/>
      <c r="E482" s="109"/>
      <c r="F482" s="108"/>
      <c r="G482" s="108"/>
      <c r="H482" s="98"/>
      <c r="I482" s="98"/>
      <c r="J482" s="98"/>
      <c r="K482" s="98"/>
      <c r="L482" s="98"/>
      <c r="M482" s="98"/>
      <c r="N482" s="98"/>
      <c r="O482" s="98"/>
      <c r="P482" s="98"/>
      <c r="Q482" s="98"/>
      <c r="R482" s="98"/>
      <c r="S482" s="98"/>
      <c r="T482" s="98"/>
      <c r="U482" s="98"/>
      <c r="V482" s="98"/>
      <c r="W482" s="98"/>
      <c r="X482" s="98"/>
      <c r="Y482" s="98"/>
      <c r="Z482" s="98"/>
    </row>
    <row r="483" ht="9.75" customHeight="1">
      <c r="A483" s="106"/>
      <c r="B483" s="107"/>
      <c r="C483" s="108"/>
      <c r="D483" s="108"/>
      <c r="E483" s="109"/>
      <c r="F483" s="108"/>
      <c r="G483" s="108"/>
      <c r="H483" s="98"/>
      <c r="I483" s="98"/>
      <c r="J483" s="98"/>
      <c r="K483" s="98"/>
      <c r="L483" s="98"/>
      <c r="M483" s="98"/>
      <c r="N483" s="98"/>
      <c r="O483" s="98"/>
      <c r="P483" s="98"/>
      <c r="Q483" s="98"/>
      <c r="R483" s="98"/>
      <c r="S483" s="98"/>
      <c r="T483" s="98"/>
      <c r="U483" s="98"/>
      <c r="V483" s="98"/>
      <c r="W483" s="98"/>
      <c r="X483" s="98"/>
      <c r="Y483" s="98"/>
      <c r="Z483" s="98"/>
    </row>
    <row r="484" ht="9.75" customHeight="1">
      <c r="A484" s="106"/>
      <c r="B484" s="107"/>
      <c r="C484" s="108"/>
      <c r="D484" s="108"/>
      <c r="E484" s="109"/>
      <c r="F484" s="108"/>
      <c r="G484" s="108"/>
      <c r="H484" s="98"/>
      <c r="I484" s="98"/>
      <c r="J484" s="98"/>
      <c r="K484" s="98"/>
      <c r="L484" s="98"/>
      <c r="M484" s="98"/>
      <c r="N484" s="98"/>
      <c r="O484" s="98"/>
      <c r="P484" s="98"/>
      <c r="Q484" s="98"/>
      <c r="R484" s="98"/>
      <c r="S484" s="98"/>
      <c r="T484" s="98"/>
      <c r="U484" s="98"/>
      <c r="V484" s="98"/>
      <c r="W484" s="98"/>
      <c r="X484" s="98"/>
      <c r="Y484" s="98"/>
      <c r="Z484" s="98"/>
    </row>
    <row r="485" ht="9.75" customHeight="1">
      <c r="A485" s="106"/>
      <c r="B485" s="107"/>
      <c r="C485" s="108"/>
      <c r="D485" s="108"/>
      <c r="E485" s="109"/>
      <c r="F485" s="108"/>
      <c r="G485" s="108"/>
      <c r="H485" s="98"/>
      <c r="I485" s="98"/>
      <c r="J485" s="98"/>
      <c r="K485" s="98"/>
      <c r="L485" s="98"/>
      <c r="M485" s="98"/>
      <c r="N485" s="98"/>
      <c r="O485" s="98"/>
      <c r="P485" s="98"/>
      <c r="Q485" s="98"/>
      <c r="R485" s="98"/>
      <c r="S485" s="98"/>
      <c r="T485" s="98"/>
      <c r="U485" s="98"/>
      <c r="V485" s="98"/>
      <c r="W485" s="98"/>
      <c r="X485" s="98"/>
      <c r="Y485" s="98"/>
      <c r="Z485" s="98"/>
    </row>
    <row r="486" ht="9.75" customHeight="1">
      <c r="A486" s="106"/>
      <c r="B486" s="107"/>
      <c r="C486" s="108"/>
      <c r="D486" s="108"/>
      <c r="E486" s="109"/>
      <c r="F486" s="108"/>
      <c r="G486" s="108"/>
      <c r="H486" s="98"/>
      <c r="I486" s="98"/>
      <c r="J486" s="98"/>
      <c r="K486" s="98"/>
      <c r="L486" s="98"/>
      <c r="M486" s="98"/>
      <c r="N486" s="98"/>
      <c r="O486" s="98"/>
      <c r="P486" s="98"/>
      <c r="Q486" s="98"/>
      <c r="R486" s="98"/>
      <c r="S486" s="98"/>
      <c r="T486" s="98"/>
      <c r="U486" s="98"/>
      <c r="V486" s="98"/>
      <c r="W486" s="98"/>
      <c r="X486" s="98"/>
      <c r="Y486" s="98"/>
      <c r="Z486" s="98"/>
    </row>
    <row r="487" ht="9.75" customHeight="1">
      <c r="A487" s="106"/>
      <c r="B487" s="107"/>
      <c r="C487" s="108"/>
      <c r="D487" s="108"/>
      <c r="E487" s="109"/>
      <c r="F487" s="108"/>
      <c r="G487" s="108"/>
      <c r="H487" s="98"/>
      <c r="I487" s="98"/>
      <c r="J487" s="98"/>
      <c r="K487" s="98"/>
      <c r="L487" s="98"/>
      <c r="M487" s="98"/>
      <c r="N487" s="98"/>
      <c r="O487" s="98"/>
      <c r="P487" s="98"/>
      <c r="Q487" s="98"/>
      <c r="R487" s="98"/>
      <c r="S487" s="98"/>
      <c r="T487" s="98"/>
      <c r="U487" s="98"/>
      <c r="V487" s="98"/>
      <c r="W487" s="98"/>
      <c r="X487" s="98"/>
      <c r="Y487" s="98"/>
      <c r="Z487" s="98"/>
    </row>
    <row r="488" ht="9.75" customHeight="1">
      <c r="A488" s="106"/>
      <c r="B488" s="107"/>
      <c r="C488" s="108"/>
      <c r="D488" s="108"/>
      <c r="E488" s="109"/>
      <c r="F488" s="108"/>
      <c r="G488" s="108"/>
      <c r="H488" s="98"/>
      <c r="I488" s="98"/>
      <c r="J488" s="98"/>
      <c r="K488" s="98"/>
      <c r="L488" s="98"/>
      <c r="M488" s="98"/>
      <c r="N488" s="98"/>
      <c r="O488" s="98"/>
      <c r="P488" s="98"/>
      <c r="Q488" s="98"/>
      <c r="R488" s="98"/>
      <c r="S488" s="98"/>
      <c r="T488" s="98"/>
      <c r="U488" s="98"/>
      <c r="V488" s="98"/>
      <c r="W488" s="98"/>
      <c r="X488" s="98"/>
      <c r="Y488" s="98"/>
      <c r="Z488" s="98"/>
    </row>
    <row r="489" ht="9.75" customHeight="1">
      <c r="A489" s="106"/>
      <c r="B489" s="107"/>
      <c r="C489" s="108"/>
      <c r="D489" s="108"/>
      <c r="E489" s="109"/>
      <c r="F489" s="108"/>
      <c r="G489" s="108"/>
      <c r="H489" s="98"/>
      <c r="I489" s="98"/>
      <c r="J489" s="98"/>
      <c r="K489" s="98"/>
      <c r="L489" s="98"/>
      <c r="M489" s="98"/>
      <c r="N489" s="98"/>
      <c r="O489" s="98"/>
      <c r="P489" s="98"/>
      <c r="Q489" s="98"/>
      <c r="R489" s="98"/>
      <c r="S489" s="98"/>
      <c r="T489" s="98"/>
      <c r="U489" s="98"/>
      <c r="V489" s="98"/>
      <c r="W489" s="98"/>
      <c r="X489" s="98"/>
      <c r="Y489" s="98"/>
      <c r="Z489" s="98"/>
    </row>
    <row r="490" ht="9.75" customHeight="1">
      <c r="A490" s="106"/>
      <c r="B490" s="107"/>
      <c r="C490" s="108"/>
      <c r="D490" s="108"/>
      <c r="E490" s="109"/>
      <c r="F490" s="108"/>
      <c r="G490" s="108"/>
      <c r="H490" s="98"/>
      <c r="I490" s="98"/>
      <c r="J490" s="98"/>
      <c r="K490" s="98"/>
      <c r="L490" s="98"/>
      <c r="M490" s="98"/>
      <c r="N490" s="98"/>
      <c r="O490" s="98"/>
      <c r="P490" s="98"/>
      <c r="Q490" s="98"/>
      <c r="R490" s="98"/>
      <c r="S490" s="98"/>
      <c r="T490" s="98"/>
      <c r="U490" s="98"/>
      <c r="V490" s="98"/>
      <c r="W490" s="98"/>
      <c r="X490" s="98"/>
      <c r="Y490" s="98"/>
      <c r="Z490" s="98"/>
    </row>
    <row r="491" ht="9.75" customHeight="1">
      <c r="A491" s="106"/>
      <c r="B491" s="107"/>
      <c r="C491" s="108"/>
      <c r="D491" s="108"/>
      <c r="E491" s="109"/>
      <c r="F491" s="108"/>
      <c r="G491" s="108"/>
      <c r="H491" s="98"/>
      <c r="I491" s="98"/>
      <c r="J491" s="98"/>
      <c r="K491" s="98"/>
      <c r="L491" s="98"/>
      <c r="M491" s="98"/>
      <c r="N491" s="98"/>
      <c r="O491" s="98"/>
      <c r="P491" s="98"/>
      <c r="Q491" s="98"/>
      <c r="R491" s="98"/>
      <c r="S491" s="98"/>
      <c r="T491" s="98"/>
      <c r="U491" s="98"/>
      <c r="V491" s="98"/>
      <c r="W491" s="98"/>
      <c r="X491" s="98"/>
      <c r="Y491" s="98"/>
      <c r="Z491" s="98"/>
    </row>
    <row r="492" ht="9.75" customHeight="1">
      <c r="A492" s="106"/>
      <c r="B492" s="107"/>
      <c r="C492" s="108"/>
      <c r="D492" s="108"/>
      <c r="E492" s="109"/>
      <c r="F492" s="108"/>
      <c r="G492" s="108"/>
      <c r="H492" s="98"/>
      <c r="I492" s="98"/>
      <c r="J492" s="98"/>
      <c r="K492" s="98"/>
      <c r="L492" s="98"/>
      <c r="M492" s="98"/>
      <c r="N492" s="98"/>
      <c r="O492" s="98"/>
      <c r="P492" s="98"/>
      <c r="Q492" s="98"/>
      <c r="R492" s="98"/>
      <c r="S492" s="98"/>
      <c r="T492" s="98"/>
      <c r="U492" s="98"/>
      <c r="V492" s="98"/>
      <c r="W492" s="98"/>
      <c r="X492" s="98"/>
      <c r="Y492" s="98"/>
      <c r="Z492" s="98"/>
    </row>
    <row r="493" ht="9.75" customHeight="1">
      <c r="A493" s="106"/>
      <c r="B493" s="107"/>
      <c r="C493" s="108"/>
      <c r="D493" s="108"/>
      <c r="E493" s="109"/>
      <c r="F493" s="108"/>
      <c r="G493" s="108"/>
      <c r="H493" s="98"/>
      <c r="I493" s="98"/>
      <c r="J493" s="98"/>
      <c r="K493" s="98"/>
      <c r="L493" s="98"/>
      <c r="M493" s="98"/>
      <c r="N493" s="98"/>
      <c r="O493" s="98"/>
      <c r="P493" s="98"/>
      <c r="Q493" s="98"/>
      <c r="R493" s="98"/>
      <c r="S493" s="98"/>
      <c r="T493" s="98"/>
      <c r="U493" s="98"/>
      <c r="V493" s="98"/>
      <c r="W493" s="98"/>
      <c r="X493" s="98"/>
      <c r="Y493" s="98"/>
      <c r="Z493" s="98"/>
    </row>
    <row r="494" ht="9.75" customHeight="1">
      <c r="A494" s="106"/>
      <c r="B494" s="107"/>
      <c r="C494" s="108"/>
      <c r="D494" s="108"/>
      <c r="E494" s="109"/>
      <c r="F494" s="108"/>
      <c r="G494" s="108"/>
      <c r="H494" s="98"/>
      <c r="I494" s="98"/>
      <c r="J494" s="98"/>
      <c r="K494" s="98"/>
      <c r="L494" s="98"/>
      <c r="M494" s="98"/>
      <c r="N494" s="98"/>
      <c r="O494" s="98"/>
      <c r="P494" s="98"/>
      <c r="Q494" s="98"/>
      <c r="R494" s="98"/>
      <c r="S494" s="98"/>
      <c r="T494" s="98"/>
      <c r="U494" s="98"/>
      <c r="V494" s="98"/>
      <c r="W494" s="98"/>
      <c r="X494" s="98"/>
      <c r="Y494" s="98"/>
      <c r="Z494" s="98"/>
    </row>
    <row r="495" ht="9.75" customHeight="1">
      <c r="A495" s="106"/>
      <c r="B495" s="107"/>
      <c r="C495" s="108"/>
      <c r="D495" s="108"/>
      <c r="E495" s="109"/>
      <c r="F495" s="108"/>
      <c r="G495" s="108"/>
      <c r="H495" s="98"/>
      <c r="I495" s="98"/>
      <c r="J495" s="98"/>
      <c r="K495" s="98"/>
      <c r="L495" s="98"/>
      <c r="M495" s="98"/>
      <c r="N495" s="98"/>
      <c r="O495" s="98"/>
      <c r="P495" s="98"/>
      <c r="Q495" s="98"/>
      <c r="R495" s="98"/>
      <c r="S495" s="98"/>
      <c r="T495" s="98"/>
      <c r="U495" s="98"/>
      <c r="V495" s="98"/>
      <c r="W495" s="98"/>
      <c r="X495" s="98"/>
      <c r="Y495" s="98"/>
      <c r="Z495" s="98"/>
    </row>
    <row r="496" ht="9.75" customHeight="1">
      <c r="A496" s="106"/>
      <c r="B496" s="107"/>
      <c r="C496" s="108"/>
      <c r="D496" s="108"/>
      <c r="E496" s="109"/>
      <c r="F496" s="108"/>
      <c r="G496" s="108"/>
      <c r="H496" s="98"/>
      <c r="I496" s="98"/>
      <c r="J496" s="98"/>
      <c r="K496" s="98"/>
      <c r="L496" s="98"/>
      <c r="M496" s="98"/>
      <c r="N496" s="98"/>
      <c r="O496" s="98"/>
      <c r="P496" s="98"/>
      <c r="Q496" s="98"/>
      <c r="R496" s="98"/>
      <c r="S496" s="98"/>
      <c r="T496" s="98"/>
      <c r="U496" s="98"/>
      <c r="V496" s="98"/>
      <c r="W496" s="98"/>
      <c r="X496" s="98"/>
      <c r="Y496" s="98"/>
      <c r="Z496" s="98"/>
    </row>
    <row r="497" ht="9.75" customHeight="1">
      <c r="A497" s="106"/>
      <c r="B497" s="107"/>
      <c r="C497" s="108"/>
      <c r="D497" s="108"/>
      <c r="E497" s="109"/>
      <c r="F497" s="108"/>
      <c r="G497" s="108"/>
      <c r="H497" s="98"/>
      <c r="I497" s="98"/>
      <c r="J497" s="98"/>
      <c r="K497" s="98"/>
      <c r="L497" s="98"/>
      <c r="M497" s="98"/>
      <c r="N497" s="98"/>
      <c r="O497" s="98"/>
      <c r="P497" s="98"/>
      <c r="Q497" s="98"/>
      <c r="R497" s="98"/>
      <c r="S497" s="98"/>
      <c r="T497" s="98"/>
      <c r="U497" s="98"/>
      <c r="V497" s="98"/>
      <c r="W497" s="98"/>
      <c r="X497" s="98"/>
      <c r="Y497" s="98"/>
      <c r="Z497" s="98"/>
    </row>
    <row r="498" ht="9.75" customHeight="1">
      <c r="A498" s="106"/>
      <c r="B498" s="107"/>
      <c r="C498" s="108"/>
      <c r="D498" s="108"/>
      <c r="E498" s="109"/>
      <c r="F498" s="108"/>
      <c r="G498" s="108"/>
      <c r="H498" s="98"/>
      <c r="I498" s="98"/>
      <c r="J498" s="98"/>
      <c r="K498" s="98"/>
      <c r="L498" s="98"/>
      <c r="M498" s="98"/>
      <c r="N498" s="98"/>
      <c r="O498" s="98"/>
      <c r="P498" s="98"/>
      <c r="Q498" s="98"/>
      <c r="R498" s="98"/>
      <c r="S498" s="98"/>
      <c r="T498" s="98"/>
      <c r="U498" s="98"/>
      <c r="V498" s="98"/>
      <c r="W498" s="98"/>
      <c r="X498" s="98"/>
      <c r="Y498" s="98"/>
      <c r="Z498" s="98"/>
    </row>
    <row r="499" ht="9.75" customHeight="1">
      <c r="A499" s="106"/>
      <c r="B499" s="107"/>
      <c r="C499" s="108"/>
      <c r="D499" s="108"/>
      <c r="E499" s="109"/>
      <c r="F499" s="108"/>
      <c r="G499" s="108"/>
      <c r="H499" s="98"/>
      <c r="I499" s="98"/>
      <c r="J499" s="98"/>
      <c r="K499" s="98"/>
      <c r="L499" s="98"/>
      <c r="M499" s="98"/>
      <c r="N499" s="98"/>
      <c r="O499" s="98"/>
      <c r="P499" s="98"/>
      <c r="Q499" s="98"/>
      <c r="R499" s="98"/>
      <c r="S499" s="98"/>
      <c r="T499" s="98"/>
      <c r="U499" s="98"/>
      <c r="V499" s="98"/>
      <c r="W499" s="98"/>
      <c r="X499" s="98"/>
      <c r="Y499" s="98"/>
      <c r="Z499" s="98"/>
    </row>
    <row r="500" ht="9.75" customHeight="1">
      <c r="A500" s="106"/>
      <c r="B500" s="107"/>
      <c r="C500" s="108"/>
      <c r="D500" s="108"/>
      <c r="E500" s="109"/>
      <c r="F500" s="108"/>
      <c r="G500" s="108"/>
      <c r="H500" s="98"/>
      <c r="I500" s="98"/>
      <c r="J500" s="98"/>
      <c r="K500" s="98"/>
      <c r="L500" s="98"/>
      <c r="M500" s="98"/>
      <c r="N500" s="98"/>
      <c r="O500" s="98"/>
      <c r="P500" s="98"/>
      <c r="Q500" s="98"/>
      <c r="R500" s="98"/>
      <c r="S500" s="98"/>
      <c r="T500" s="98"/>
      <c r="U500" s="98"/>
      <c r="V500" s="98"/>
      <c r="W500" s="98"/>
      <c r="X500" s="98"/>
      <c r="Y500" s="98"/>
      <c r="Z500" s="98"/>
    </row>
    <row r="501" ht="9.75" customHeight="1">
      <c r="A501" s="106"/>
      <c r="B501" s="107"/>
      <c r="C501" s="108"/>
      <c r="D501" s="108"/>
      <c r="E501" s="109"/>
      <c r="F501" s="108"/>
      <c r="G501" s="108"/>
      <c r="H501" s="98"/>
      <c r="I501" s="98"/>
      <c r="J501" s="98"/>
      <c r="K501" s="98"/>
      <c r="L501" s="98"/>
      <c r="M501" s="98"/>
      <c r="N501" s="98"/>
      <c r="O501" s="98"/>
      <c r="P501" s="98"/>
      <c r="Q501" s="98"/>
      <c r="R501" s="98"/>
      <c r="S501" s="98"/>
      <c r="T501" s="98"/>
      <c r="U501" s="98"/>
      <c r="V501" s="98"/>
      <c r="W501" s="98"/>
      <c r="X501" s="98"/>
      <c r="Y501" s="98"/>
      <c r="Z501" s="98"/>
    </row>
    <row r="502" ht="9.75" customHeight="1">
      <c r="A502" s="106"/>
      <c r="B502" s="107"/>
      <c r="C502" s="108"/>
      <c r="D502" s="108"/>
      <c r="E502" s="109"/>
      <c r="F502" s="108"/>
      <c r="G502" s="108"/>
      <c r="H502" s="98"/>
      <c r="I502" s="98"/>
      <c r="J502" s="98"/>
      <c r="K502" s="98"/>
      <c r="L502" s="98"/>
      <c r="M502" s="98"/>
      <c r="N502" s="98"/>
      <c r="O502" s="98"/>
      <c r="P502" s="98"/>
      <c r="Q502" s="98"/>
      <c r="R502" s="98"/>
      <c r="S502" s="98"/>
      <c r="T502" s="98"/>
      <c r="U502" s="98"/>
      <c r="V502" s="98"/>
      <c r="W502" s="98"/>
      <c r="X502" s="98"/>
      <c r="Y502" s="98"/>
      <c r="Z502" s="98"/>
    </row>
    <row r="503" ht="9.75" customHeight="1">
      <c r="A503" s="106"/>
      <c r="B503" s="107"/>
      <c r="C503" s="108"/>
      <c r="D503" s="108"/>
      <c r="E503" s="109"/>
      <c r="F503" s="108"/>
      <c r="G503" s="108"/>
      <c r="H503" s="98"/>
      <c r="I503" s="98"/>
      <c r="J503" s="98"/>
      <c r="K503" s="98"/>
      <c r="L503" s="98"/>
      <c r="M503" s="98"/>
      <c r="N503" s="98"/>
      <c r="O503" s="98"/>
      <c r="P503" s="98"/>
      <c r="Q503" s="98"/>
      <c r="R503" s="98"/>
      <c r="S503" s="98"/>
      <c r="T503" s="98"/>
      <c r="U503" s="98"/>
      <c r="V503" s="98"/>
      <c r="W503" s="98"/>
      <c r="X503" s="98"/>
      <c r="Y503" s="98"/>
      <c r="Z503" s="98"/>
    </row>
    <row r="504" ht="9.75" customHeight="1">
      <c r="A504" s="106"/>
      <c r="B504" s="107"/>
      <c r="C504" s="108"/>
      <c r="D504" s="108"/>
      <c r="E504" s="109"/>
      <c r="F504" s="108"/>
      <c r="G504" s="108"/>
      <c r="H504" s="98"/>
      <c r="I504" s="98"/>
      <c r="J504" s="98"/>
      <c r="K504" s="98"/>
      <c r="L504" s="98"/>
      <c r="M504" s="98"/>
      <c r="N504" s="98"/>
      <c r="O504" s="98"/>
      <c r="P504" s="98"/>
      <c r="Q504" s="98"/>
      <c r="R504" s="98"/>
      <c r="S504" s="98"/>
      <c r="T504" s="98"/>
      <c r="U504" s="98"/>
      <c r="V504" s="98"/>
      <c r="W504" s="98"/>
      <c r="X504" s="98"/>
      <c r="Y504" s="98"/>
      <c r="Z504" s="98"/>
    </row>
    <row r="505" ht="9.75" customHeight="1">
      <c r="A505" s="106"/>
      <c r="B505" s="107"/>
      <c r="C505" s="108"/>
      <c r="D505" s="108"/>
      <c r="E505" s="109"/>
      <c r="F505" s="108"/>
      <c r="G505" s="108"/>
      <c r="H505" s="98"/>
      <c r="I505" s="98"/>
      <c r="J505" s="98"/>
      <c r="K505" s="98"/>
      <c r="L505" s="98"/>
      <c r="M505" s="98"/>
      <c r="N505" s="98"/>
      <c r="O505" s="98"/>
      <c r="P505" s="98"/>
      <c r="Q505" s="98"/>
      <c r="R505" s="98"/>
      <c r="S505" s="98"/>
      <c r="T505" s="98"/>
      <c r="U505" s="98"/>
      <c r="V505" s="98"/>
      <c r="W505" s="98"/>
      <c r="X505" s="98"/>
      <c r="Y505" s="98"/>
      <c r="Z505" s="98"/>
    </row>
    <row r="506" ht="9.75" customHeight="1">
      <c r="A506" s="106"/>
      <c r="B506" s="107"/>
      <c r="C506" s="108"/>
      <c r="D506" s="108"/>
      <c r="E506" s="109"/>
      <c r="F506" s="108"/>
      <c r="G506" s="108"/>
      <c r="H506" s="98"/>
      <c r="I506" s="98"/>
      <c r="J506" s="98"/>
      <c r="K506" s="98"/>
      <c r="L506" s="98"/>
      <c r="M506" s="98"/>
      <c r="N506" s="98"/>
      <c r="O506" s="98"/>
      <c r="P506" s="98"/>
      <c r="Q506" s="98"/>
      <c r="R506" s="98"/>
      <c r="S506" s="98"/>
      <c r="T506" s="98"/>
      <c r="U506" s="98"/>
      <c r="V506" s="98"/>
      <c r="W506" s="98"/>
      <c r="X506" s="98"/>
      <c r="Y506" s="98"/>
      <c r="Z506" s="98"/>
    </row>
    <row r="507" ht="9.75" customHeight="1">
      <c r="A507" s="106"/>
      <c r="B507" s="107"/>
      <c r="C507" s="108"/>
      <c r="D507" s="108"/>
      <c r="E507" s="109"/>
      <c r="F507" s="108"/>
      <c r="G507" s="108"/>
      <c r="H507" s="98"/>
      <c r="I507" s="98"/>
      <c r="J507" s="98"/>
      <c r="K507" s="98"/>
      <c r="L507" s="98"/>
      <c r="M507" s="98"/>
      <c r="N507" s="98"/>
      <c r="O507" s="98"/>
      <c r="P507" s="98"/>
      <c r="Q507" s="98"/>
      <c r="R507" s="98"/>
      <c r="S507" s="98"/>
      <c r="T507" s="98"/>
      <c r="U507" s="98"/>
      <c r="V507" s="98"/>
      <c r="W507" s="98"/>
      <c r="X507" s="98"/>
      <c r="Y507" s="98"/>
      <c r="Z507" s="98"/>
    </row>
    <row r="508" ht="9.75" customHeight="1">
      <c r="A508" s="106"/>
      <c r="B508" s="107"/>
      <c r="C508" s="108"/>
      <c r="D508" s="108"/>
      <c r="E508" s="109"/>
      <c r="F508" s="108"/>
      <c r="G508" s="108"/>
      <c r="H508" s="98"/>
      <c r="I508" s="98"/>
      <c r="J508" s="98"/>
      <c r="K508" s="98"/>
      <c r="L508" s="98"/>
      <c r="M508" s="98"/>
      <c r="N508" s="98"/>
      <c r="O508" s="98"/>
      <c r="P508" s="98"/>
      <c r="Q508" s="98"/>
      <c r="R508" s="98"/>
      <c r="S508" s="98"/>
      <c r="T508" s="98"/>
      <c r="U508" s="98"/>
      <c r="V508" s="98"/>
      <c r="W508" s="98"/>
      <c r="X508" s="98"/>
      <c r="Y508" s="98"/>
      <c r="Z508" s="98"/>
    </row>
    <row r="509" ht="9.75" customHeight="1">
      <c r="A509" s="106"/>
      <c r="B509" s="107"/>
      <c r="C509" s="108"/>
      <c r="D509" s="108"/>
      <c r="E509" s="109"/>
      <c r="F509" s="108"/>
      <c r="G509" s="108"/>
      <c r="H509" s="98"/>
      <c r="I509" s="98"/>
      <c r="J509" s="98"/>
      <c r="K509" s="98"/>
      <c r="L509" s="98"/>
      <c r="M509" s="98"/>
      <c r="N509" s="98"/>
      <c r="O509" s="98"/>
      <c r="P509" s="98"/>
      <c r="Q509" s="98"/>
      <c r="R509" s="98"/>
      <c r="S509" s="98"/>
      <c r="T509" s="98"/>
      <c r="U509" s="98"/>
      <c r="V509" s="98"/>
      <c r="W509" s="98"/>
      <c r="X509" s="98"/>
      <c r="Y509" s="98"/>
      <c r="Z509" s="98"/>
    </row>
    <row r="510" ht="9.75" customHeight="1">
      <c r="A510" s="106"/>
      <c r="B510" s="107"/>
      <c r="C510" s="108"/>
      <c r="D510" s="108"/>
      <c r="E510" s="109"/>
      <c r="F510" s="108"/>
      <c r="G510" s="108"/>
      <c r="H510" s="98"/>
      <c r="I510" s="98"/>
      <c r="J510" s="98"/>
      <c r="K510" s="98"/>
      <c r="L510" s="98"/>
      <c r="M510" s="98"/>
      <c r="N510" s="98"/>
      <c r="O510" s="98"/>
      <c r="P510" s="98"/>
      <c r="Q510" s="98"/>
      <c r="R510" s="98"/>
      <c r="S510" s="98"/>
      <c r="T510" s="98"/>
      <c r="U510" s="98"/>
      <c r="V510" s="98"/>
      <c r="W510" s="98"/>
      <c r="X510" s="98"/>
      <c r="Y510" s="98"/>
      <c r="Z510" s="98"/>
    </row>
    <row r="511" ht="9.75" customHeight="1">
      <c r="A511" s="106"/>
      <c r="B511" s="107"/>
      <c r="C511" s="108"/>
      <c r="D511" s="108"/>
      <c r="E511" s="109"/>
      <c r="F511" s="108"/>
      <c r="G511" s="108"/>
      <c r="H511" s="98"/>
      <c r="I511" s="98"/>
      <c r="J511" s="98"/>
      <c r="K511" s="98"/>
      <c r="L511" s="98"/>
      <c r="M511" s="98"/>
      <c r="N511" s="98"/>
      <c r="O511" s="98"/>
      <c r="P511" s="98"/>
      <c r="Q511" s="98"/>
      <c r="R511" s="98"/>
      <c r="S511" s="98"/>
      <c r="T511" s="98"/>
      <c r="U511" s="98"/>
      <c r="V511" s="98"/>
      <c r="W511" s="98"/>
      <c r="X511" s="98"/>
      <c r="Y511" s="98"/>
      <c r="Z511" s="98"/>
    </row>
    <row r="512" ht="9.75" customHeight="1">
      <c r="A512" s="106"/>
      <c r="B512" s="107"/>
      <c r="C512" s="108"/>
      <c r="D512" s="108"/>
      <c r="E512" s="109"/>
      <c r="F512" s="108"/>
      <c r="G512" s="108"/>
      <c r="H512" s="98"/>
      <c r="I512" s="98"/>
      <c r="J512" s="98"/>
      <c r="K512" s="98"/>
      <c r="L512" s="98"/>
      <c r="M512" s="98"/>
      <c r="N512" s="98"/>
      <c r="O512" s="98"/>
      <c r="P512" s="98"/>
      <c r="Q512" s="98"/>
      <c r="R512" s="98"/>
      <c r="S512" s="98"/>
      <c r="T512" s="98"/>
      <c r="U512" s="98"/>
      <c r="V512" s="98"/>
      <c r="W512" s="98"/>
      <c r="X512" s="98"/>
      <c r="Y512" s="98"/>
      <c r="Z512" s="98"/>
    </row>
    <row r="513" ht="9.75" customHeight="1">
      <c r="A513" s="106"/>
      <c r="B513" s="107"/>
      <c r="C513" s="108"/>
      <c r="D513" s="108"/>
      <c r="E513" s="109"/>
      <c r="F513" s="108"/>
      <c r="G513" s="108"/>
      <c r="H513" s="98"/>
      <c r="I513" s="98"/>
      <c r="J513" s="98"/>
      <c r="K513" s="98"/>
      <c r="L513" s="98"/>
      <c r="M513" s="98"/>
      <c r="N513" s="98"/>
      <c r="O513" s="98"/>
      <c r="P513" s="98"/>
      <c r="Q513" s="98"/>
      <c r="R513" s="98"/>
      <c r="S513" s="98"/>
      <c r="T513" s="98"/>
      <c r="U513" s="98"/>
      <c r="V513" s="98"/>
      <c r="W513" s="98"/>
      <c r="X513" s="98"/>
      <c r="Y513" s="98"/>
      <c r="Z513" s="98"/>
    </row>
    <row r="514" ht="9.75" customHeight="1">
      <c r="A514" s="106"/>
      <c r="B514" s="107"/>
      <c r="C514" s="108"/>
      <c r="D514" s="108"/>
      <c r="E514" s="109"/>
      <c r="F514" s="108"/>
      <c r="G514" s="108"/>
      <c r="H514" s="98"/>
      <c r="I514" s="98"/>
      <c r="J514" s="98"/>
      <c r="K514" s="98"/>
      <c r="L514" s="98"/>
      <c r="M514" s="98"/>
      <c r="N514" s="98"/>
      <c r="O514" s="98"/>
      <c r="P514" s="98"/>
      <c r="Q514" s="98"/>
      <c r="R514" s="98"/>
      <c r="S514" s="98"/>
      <c r="T514" s="98"/>
      <c r="U514" s="98"/>
      <c r="V514" s="98"/>
      <c r="W514" s="98"/>
      <c r="X514" s="98"/>
      <c r="Y514" s="98"/>
      <c r="Z514" s="98"/>
    </row>
    <row r="515" ht="9.75" customHeight="1">
      <c r="A515" s="106"/>
      <c r="B515" s="107"/>
      <c r="C515" s="108"/>
      <c r="D515" s="108"/>
      <c r="E515" s="109"/>
      <c r="F515" s="108"/>
      <c r="G515" s="108"/>
      <c r="H515" s="98"/>
      <c r="I515" s="98"/>
      <c r="J515" s="98"/>
      <c r="K515" s="98"/>
      <c r="L515" s="98"/>
      <c r="M515" s="98"/>
      <c r="N515" s="98"/>
      <c r="O515" s="98"/>
      <c r="P515" s="98"/>
      <c r="Q515" s="98"/>
      <c r="R515" s="98"/>
      <c r="S515" s="98"/>
      <c r="T515" s="98"/>
      <c r="U515" s="98"/>
      <c r="V515" s="98"/>
      <c r="W515" s="98"/>
      <c r="X515" s="98"/>
      <c r="Y515" s="98"/>
      <c r="Z515" s="98"/>
    </row>
    <row r="516" ht="9.75" customHeight="1">
      <c r="A516" s="106"/>
      <c r="B516" s="107"/>
      <c r="C516" s="108"/>
      <c r="D516" s="108"/>
      <c r="E516" s="109"/>
      <c r="F516" s="108"/>
      <c r="G516" s="108"/>
      <c r="H516" s="98"/>
      <c r="I516" s="98"/>
      <c r="J516" s="98"/>
      <c r="K516" s="98"/>
      <c r="L516" s="98"/>
      <c r="M516" s="98"/>
      <c r="N516" s="98"/>
      <c r="O516" s="98"/>
      <c r="P516" s="98"/>
      <c r="Q516" s="98"/>
      <c r="R516" s="98"/>
      <c r="S516" s="98"/>
      <c r="T516" s="98"/>
      <c r="U516" s="98"/>
      <c r="V516" s="98"/>
      <c r="W516" s="98"/>
      <c r="X516" s="98"/>
      <c r="Y516" s="98"/>
      <c r="Z516" s="98"/>
    </row>
    <row r="517" ht="9.75" customHeight="1">
      <c r="A517" s="106"/>
      <c r="B517" s="107"/>
      <c r="C517" s="108"/>
      <c r="D517" s="108"/>
      <c r="E517" s="109"/>
      <c r="F517" s="108"/>
      <c r="G517" s="108"/>
      <c r="H517" s="98"/>
      <c r="I517" s="98"/>
      <c r="J517" s="98"/>
      <c r="K517" s="98"/>
      <c r="L517" s="98"/>
      <c r="M517" s="98"/>
      <c r="N517" s="98"/>
      <c r="O517" s="98"/>
      <c r="P517" s="98"/>
      <c r="Q517" s="98"/>
      <c r="R517" s="98"/>
      <c r="S517" s="98"/>
      <c r="T517" s="98"/>
      <c r="U517" s="98"/>
      <c r="V517" s="98"/>
      <c r="W517" s="98"/>
      <c r="X517" s="98"/>
      <c r="Y517" s="98"/>
      <c r="Z517" s="98"/>
    </row>
    <row r="518" ht="9.75" customHeight="1">
      <c r="A518" s="106"/>
      <c r="B518" s="107"/>
      <c r="C518" s="108"/>
      <c r="D518" s="108"/>
      <c r="E518" s="109"/>
      <c r="F518" s="108"/>
      <c r="G518" s="108"/>
      <c r="H518" s="98"/>
      <c r="I518" s="98"/>
      <c r="J518" s="98"/>
      <c r="K518" s="98"/>
      <c r="L518" s="98"/>
      <c r="M518" s="98"/>
      <c r="N518" s="98"/>
      <c r="O518" s="98"/>
      <c r="P518" s="98"/>
      <c r="Q518" s="98"/>
      <c r="R518" s="98"/>
      <c r="S518" s="98"/>
      <c r="T518" s="98"/>
      <c r="U518" s="98"/>
      <c r="V518" s="98"/>
      <c r="W518" s="98"/>
      <c r="X518" s="98"/>
      <c r="Y518" s="98"/>
      <c r="Z518" s="98"/>
    </row>
    <row r="519" ht="9.75" customHeight="1">
      <c r="A519" s="106"/>
      <c r="B519" s="107"/>
      <c r="C519" s="108"/>
      <c r="D519" s="108"/>
      <c r="E519" s="109"/>
      <c r="F519" s="108"/>
      <c r="G519" s="108"/>
      <c r="H519" s="98"/>
      <c r="I519" s="98"/>
      <c r="J519" s="98"/>
      <c r="K519" s="98"/>
      <c r="L519" s="98"/>
      <c r="M519" s="98"/>
      <c r="N519" s="98"/>
      <c r="O519" s="98"/>
      <c r="P519" s="98"/>
      <c r="Q519" s="98"/>
      <c r="R519" s="98"/>
      <c r="S519" s="98"/>
      <c r="T519" s="98"/>
      <c r="U519" s="98"/>
      <c r="V519" s="98"/>
      <c r="W519" s="98"/>
      <c r="X519" s="98"/>
      <c r="Y519" s="98"/>
      <c r="Z519" s="98"/>
    </row>
    <row r="520" ht="9.75" customHeight="1">
      <c r="A520" s="106"/>
      <c r="B520" s="107"/>
      <c r="C520" s="108"/>
      <c r="D520" s="108"/>
      <c r="E520" s="109"/>
      <c r="F520" s="108"/>
      <c r="G520" s="108"/>
      <c r="H520" s="98"/>
      <c r="I520" s="98"/>
      <c r="J520" s="98"/>
      <c r="K520" s="98"/>
      <c r="L520" s="98"/>
      <c r="M520" s="98"/>
      <c r="N520" s="98"/>
      <c r="O520" s="98"/>
      <c r="P520" s="98"/>
      <c r="Q520" s="98"/>
      <c r="R520" s="98"/>
      <c r="S520" s="98"/>
      <c r="T520" s="98"/>
      <c r="U520" s="98"/>
      <c r="V520" s="98"/>
      <c r="W520" s="98"/>
      <c r="X520" s="98"/>
      <c r="Y520" s="98"/>
      <c r="Z520" s="98"/>
    </row>
    <row r="521" ht="9.75" customHeight="1">
      <c r="A521" s="106"/>
      <c r="B521" s="107"/>
      <c r="C521" s="108"/>
      <c r="D521" s="108"/>
      <c r="E521" s="109"/>
      <c r="F521" s="108"/>
      <c r="G521" s="108"/>
      <c r="H521" s="98"/>
      <c r="I521" s="98"/>
      <c r="J521" s="98"/>
      <c r="K521" s="98"/>
      <c r="L521" s="98"/>
      <c r="M521" s="98"/>
      <c r="N521" s="98"/>
      <c r="O521" s="98"/>
      <c r="P521" s="98"/>
      <c r="Q521" s="98"/>
      <c r="R521" s="98"/>
      <c r="S521" s="98"/>
      <c r="T521" s="98"/>
      <c r="U521" s="98"/>
      <c r="V521" s="98"/>
      <c r="W521" s="98"/>
      <c r="X521" s="98"/>
      <c r="Y521" s="98"/>
      <c r="Z521" s="98"/>
    </row>
    <row r="522" ht="9.75" customHeight="1">
      <c r="A522" s="106"/>
      <c r="B522" s="107"/>
      <c r="C522" s="108"/>
      <c r="D522" s="108"/>
      <c r="E522" s="109"/>
      <c r="F522" s="108"/>
      <c r="G522" s="108"/>
      <c r="H522" s="98"/>
      <c r="I522" s="98"/>
      <c r="J522" s="98"/>
      <c r="K522" s="98"/>
      <c r="L522" s="98"/>
      <c r="M522" s="98"/>
      <c r="N522" s="98"/>
      <c r="O522" s="98"/>
      <c r="P522" s="98"/>
      <c r="Q522" s="98"/>
      <c r="R522" s="98"/>
      <c r="S522" s="98"/>
      <c r="T522" s="98"/>
      <c r="U522" s="98"/>
      <c r="V522" s="98"/>
      <c r="W522" s="98"/>
      <c r="X522" s="98"/>
      <c r="Y522" s="98"/>
      <c r="Z522" s="98"/>
    </row>
    <row r="523" ht="9.75" customHeight="1">
      <c r="A523" s="106"/>
      <c r="B523" s="107"/>
      <c r="C523" s="108"/>
      <c r="D523" s="108"/>
      <c r="E523" s="109"/>
      <c r="F523" s="108"/>
      <c r="G523" s="108"/>
      <c r="H523" s="98"/>
      <c r="I523" s="98"/>
      <c r="J523" s="98"/>
      <c r="K523" s="98"/>
      <c r="L523" s="98"/>
      <c r="M523" s="98"/>
      <c r="N523" s="98"/>
      <c r="O523" s="98"/>
      <c r="P523" s="98"/>
      <c r="Q523" s="98"/>
      <c r="R523" s="98"/>
      <c r="S523" s="98"/>
      <c r="T523" s="98"/>
      <c r="U523" s="98"/>
      <c r="V523" s="98"/>
      <c r="W523" s="98"/>
      <c r="X523" s="98"/>
      <c r="Y523" s="98"/>
      <c r="Z523" s="98"/>
    </row>
    <row r="524" ht="9.75" customHeight="1">
      <c r="A524" s="106"/>
      <c r="B524" s="107"/>
      <c r="C524" s="108"/>
      <c r="D524" s="108"/>
      <c r="E524" s="109"/>
      <c r="F524" s="108"/>
      <c r="G524" s="108"/>
      <c r="H524" s="98"/>
      <c r="I524" s="98"/>
      <c r="J524" s="98"/>
      <c r="K524" s="98"/>
      <c r="L524" s="98"/>
      <c r="M524" s="98"/>
      <c r="N524" s="98"/>
      <c r="O524" s="98"/>
      <c r="P524" s="98"/>
      <c r="Q524" s="98"/>
      <c r="R524" s="98"/>
      <c r="S524" s="98"/>
      <c r="T524" s="98"/>
      <c r="U524" s="98"/>
      <c r="V524" s="98"/>
      <c r="W524" s="98"/>
      <c r="X524" s="98"/>
      <c r="Y524" s="98"/>
      <c r="Z524" s="98"/>
    </row>
    <row r="525" ht="9.75" customHeight="1">
      <c r="A525" s="106"/>
      <c r="B525" s="107"/>
      <c r="C525" s="108"/>
      <c r="D525" s="108"/>
      <c r="E525" s="109"/>
      <c r="F525" s="108"/>
      <c r="G525" s="108"/>
      <c r="H525" s="98"/>
      <c r="I525" s="98"/>
      <c r="J525" s="98"/>
      <c r="K525" s="98"/>
      <c r="L525" s="98"/>
      <c r="M525" s="98"/>
      <c r="N525" s="98"/>
      <c r="O525" s="98"/>
      <c r="P525" s="98"/>
      <c r="Q525" s="98"/>
      <c r="R525" s="98"/>
      <c r="S525" s="98"/>
      <c r="T525" s="98"/>
      <c r="U525" s="98"/>
      <c r="V525" s="98"/>
      <c r="W525" s="98"/>
      <c r="X525" s="98"/>
      <c r="Y525" s="98"/>
      <c r="Z525" s="98"/>
    </row>
    <row r="526" ht="9.75" customHeight="1">
      <c r="A526" s="106"/>
      <c r="B526" s="107"/>
      <c r="C526" s="108"/>
      <c r="D526" s="108"/>
      <c r="E526" s="109"/>
      <c r="F526" s="108"/>
      <c r="G526" s="108"/>
      <c r="H526" s="98"/>
      <c r="I526" s="98"/>
      <c r="J526" s="98"/>
      <c r="K526" s="98"/>
      <c r="L526" s="98"/>
      <c r="M526" s="98"/>
      <c r="N526" s="98"/>
      <c r="O526" s="98"/>
      <c r="P526" s="98"/>
      <c r="Q526" s="98"/>
      <c r="R526" s="98"/>
      <c r="S526" s="98"/>
      <c r="T526" s="98"/>
      <c r="U526" s="98"/>
      <c r="V526" s="98"/>
      <c r="W526" s="98"/>
      <c r="X526" s="98"/>
      <c r="Y526" s="98"/>
      <c r="Z526" s="98"/>
    </row>
    <row r="527" ht="9.75" customHeight="1">
      <c r="A527" s="106"/>
      <c r="B527" s="107"/>
      <c r="C527" s="108"/>
      <c r="D527" s="108"/>
      <c r="E527" s="109"/>
      <c r="F527" s="108"/>
      <c r="G527" s="108"/>
      <c r="H527" s="98"/>
      <c r="I527" s="98"/>
      <c r="J527" s="98"/>
      <c r="K527" s="98"/>
      <c r="L527" s="98"/>
      <c r="M527" s="98"/>
      <c r="N527" s="98"/>
      <c r="O527" s="98"/>
      <c r="P527" s="98"/>
      <c r="Q527" s="98"/>
      <c r="R527" s="98"/>
      <c r="S527" s="98"/>
      <c r="T527" s="98"/>
      <c r="U527" s="98"/>
      <c r="V527" s="98"/>
      <c r="W527" s="98"/>
      <c r="X527" s="98"/>
      <c r="Y527" s="98"/>
      <c r="Z527" s="98"/>
    </row>
    <row r="528" ht="9.75" customHeight="1">
      <c r="A528" s="106"/>
      <c r="B528" s="107"/>
      <c r="C528" s="108"/>
      <c r="D528" s="108"/>
      <c r="E528" s="109"/>
      <c r="F528" s="108"/>
      <c r="G528" s="108"/>
      <c r="H528" s="98"/>
      <c r="I528" s="98"/>
      <c r="J528" s="98"/>
      <c r="K528" s="98"/>
      <c r="L528" s="98"/>
      <c r="M528" s="98"/>
      <c r="N528" s="98"/>
      <c r="O528" s="98"/>
      <c r="P528" s="98"/>
      <c r="Q528" s="98"/>
      <c r="R528" s="98"/>
      <c r="S528" s="98"/>
      <c r="T528" s="98"/>
      <c r="U528" s="98"/>
      <c r="V528" s="98"/>
      <c r="W528" s="98"/>
      <c r="X528" s="98"/>
      <c r="Y528" s="98"/>
      <c r="Z528" s="98"/>
    </row>
    <row r="529" ht="9.75" customHeight="1">
      <c r="A529" s="106"/>
      <c r="B529" s="107"/>
      <c r="C529" s="108"/>
      <c r="D529" s="108"/>
      <c r="E529" s="109"/>
      <c r="F529" s="108"/>
      <c r="G529" s="108"/>
      <c r="H529" s="98"/>
      <c r="I529" s="98"/>
      <c r="J529" s="98"/>
      <c r="K529" s="98"/>
      <c r="L529" s="98"/>
      <c r="M529" s="98"/>
      <c r="N529" s="98"/>
      <c r="O529" s="98"/>
      <c r="P529" s="98"/>
      <c r="Q529" s="98"/>
      <c r="R529" s="98"/>
      <c r="S529" s="98"/>
      <c r="T529" s="98"/>
      <c r="U529" s="98"/>
      <c r="V529" s="98"/>
      <c r="W529" s="98"/>
      <c r="X529" s="98"/>
      <c r="Y529" s="98"/>
      <c r="Z529" s="98"/>
    </row>
    <row r="530" ht="9.75" customHeight="1">
      <c r="A530" s="106"/>
      <c r="B530" s="107"/>
      <c r="C530" s="108"/>
      <c r="D530" s="108"/>
      <c r="E530" s="109"/>
      <c r="F530" s="108"/>
      <c r="G530" s="108"/>
      <c r="H530" s="98"/>
      <c r="I530" s="98"/>
      <c r="J530" s="98"/>
      <c r="K530" s="98"/>
      <c r="L530" s="98"/>
      <c r="M530" s="98"/>
      <c r="N530" s="98"/>
      <c r="O530" s="98"/>
      <c r="P530" s="98"/>
      <c r="Q530" s="98"/>
      <c r="R530" s="98"/>
      <c r="S530" s="98"/>
      <c r="T530" s="98"/>
      <c r="U530" s="98"/>
      <c r="V530" s="98"/>
      <c r="W530" s="98"/>
      <c r="X530" s="98"/>
      <c r="Y530" s="98"/>
      <c r="Z530" s="98"/>
    </row>
    <row r="531" ht="9.75" customHeight="1">
      <c r="A531" s="106"/>
      <c r="B531" s="107"/>
      <c r="C531" s="108"/>
      <c r="D531" s="108"/>
      <c r="E531" s="109"/>
      <c r="F531" s="108"/>
      <c r="G531" s="108"/>
      <c r="H531" s="98"/>
      <c r="I531" s="98"/>
      <c r="J531" s="98"/>
      <c r="K531" s="98"/>
      <c r="L531" s="98"/>
      <c r="M531" s="98"/>
      <c r="N531" s="98"/>
      <c r="O531" s="98"/>
      <c r="P531" s="98"/>
      <c r="Q531" s="98"/>
      <c r="R531" s="98"/>
      <c r="S531" s="98"/>
      <c r="T531" s="98"/>
      <c r="U531" s="98"/>
      <c r="V531" s="98"/>
      <c r="W531" s="98"/>
      <c r="X531" s="98"/>
      <c r="Y531" s="98"/>
      <c r="Z531" s="98"/>
    </row>
    <row r="532" ht="9.75" customHeight="1">
      <c r="A532" s="106"/>
      <c r="B532" s="107"/>
      <c r="C532" s="108"/>
      <c r="D532" s="108"/>
      <c r="E532" s="109"/>
      <c r="F532" s="108"/>
      <c r="G532" s="108"/>
      <c r="H532" s="98"/>
      <c r="I532" s="98"/>
      <c r="J532" s="98"/>
      <c r="K532" s="98"/>
      <c r="L532" s="98"/>
      <c r="M532" s="98"/>
      <c r="N532" s="98"/>
      <c r="O532" s="98"/>
      <c r="P532" s="98"/>
      <c r="Q532" s="98"/>
      <c r="R532" s="98"/>
      <c r="S532" s="98"/>
      <c r="T532" s="98"/>
      <c r="U532" s="98"/>
      <c r="V532" s="98"/>
      <c r="W532" s="98"/>
      <c r="X532" s="98"/>
      <c r="Y532" s="98"/>
      <c r="Z532" s="98"/>
    </row>
    <row r="533" ht="9.75" customHeight="1">
      <c r="A533" s="106"/>
      <c r="B533" s="107"/>
      <c r="C533" s="108"/>
      <c r="D533" s="108"/>
      <c r="E533" s="109"/>
      <c r="F533" s="108"/>
      <c r="G533" s="108"/>
      <c r="H533" s="98"/>
      <c r="I533" s="98"/>
      <c r="J533" s="98"/>
      <c r="K533" s="98"/>
      <c r="L533" s="98"/>
      <c r="M533" s="98"/>
      <c r="N533" s="98"/>
      <c r="O533" s="98"/>
      <c r="P533" s="98"/>
      <c r="Q533" s="98"/>
      <c r="R533" s="98"/>
      <c r="S533" s="98"/>
      <c r="T533" s="98"/>
      <c r="U533" s="98"/>
      <c r="V533" s="98"/>
      <c r="W533" s="98"/>
      <c r="X533" s="98"/>
      <c r="Y533" s="98"/>
      <c r="Z533" s="98"/>
    </row>
    <row r="534" ht="9.75" customHeight="1">
      <c r="A534" s="106"/>
      <c r="B534" s="107"/>
      <c r="C534" s="108"/>
      <c r="D534" s="108"/>
      <c r="E534" s="109"/>
      <c r="F534" s="108"/>
      <c r="G534" s="108"/>
      <c r="H534" s="98"/>
      <c r="I534" s="98"/>
      <c r="J534" s="98"/>
      <c r="K534" s="98"/>
      <c r="L534" s="98"/>
      <c r="M534" s="98"/>
      <c r="N534" s="98"/>
      <c r="O534" s="98"/>
      <c r="P534" s="98"/>
      <c r="Q534" s="98"/>
      <c r="R534" s="98"/>
      <c r="S534" s="98"/>
      <c r="T534" s="98"/>
      <c r="U534" s="98"/>
      <c r="V534" s="98"/>
      <c r="W534" s="98"/>
      <c r="X534" s="98"/>
      <c r="Y534" s="98"/>
      <c r="Z534" s="98"/>
    </row>
    <row r="535" ht="9.75" customHeight="1">
      <c r="A535" s="106"/>
      <c r="B535" s="107"/>
      <c r="C535" s="108"/>
      <c r="D535" s="108"/>
      <c r="E535" s="109"/>
      <c r="F535" s="108"/>
      <c r="G535" s="108"/>
      <c r="H535" s="98"/>
      <c r="I535" s="98"/>
      <c r="J535" s="98"/>
      <c r="K535" s="98"/>
      <c r="L535" s="98"/>
      <c r="M535" s="98"/>
      <c r="N535" s="98"/>
      <c r="O535" s="98"/>
      <c r="P535" s="98"/>
      <c r="Q535" s="98"/>
      <c r="R535" s="98"/>
      <c r="S535" s="98"/>
      <c r="T535" s="98"/>
      <c r="U535" s="98"/>
      <c r="V535" s="98"/>
      <c r="W535" s="98"/>
      <c r="X535" s="98"/>
      <c r="Y535" s="98"/>
      <c r="Z535" s="98"/>
    </row>
    <row r="536" ht="9.75" customHeight="1">
      <c r="A536" s="106"/>
      <c r="B536" s="107"/>
      <c r="C536" s="108"/>
      <c r="D536" s="108"/>
      <c r="E536" s="109"/>
      <c r="F536" s="108"/>
      <c r="G536" s="108"/>
      <c r="H536" s="98"/>
      <c r="I536" s="98"/>
      <c r="J536" s="98"/>
      <c r="K536" s="98"/>
      <c r="L536" s="98"/>
      <c r="M536" s="98"/>
      <c r="N536" s="98"/>
      <c r="O536" s="98"/>
      <c r="P536" s="98"/>
      <c r="Q536" s="98"/>
      <c r="R536" s="98"/>
      <c r="S536" s="98"/>
      <c r="T536" s="98"/>
      <c r="U536" s="98"/>
      <c r="V536" s="98"/>
      <c r="W536" s="98"/>
      <c r="X536" s="98"/>
      <c r="Y536" s="98"/>
      <c r="Z536" s="98"/>
    </row>
    <row r="537" ht="9.75" customHeight="1">
      <c r="A537" s="106"/>
      <c r="B537" s="107"/>
      <c r="C537" s="108"/>
      <c r="D537" s="108"/>
      <c r="E537" s="109"/>
      <c r="F537" s="108"/>
      <c r="G537" s="108"/>
      <c r="H537" s="98"/>
      <c r="I537" s="98"/>
      <c r="J537" s="98"/>
      <c r="K537" s="98"/>
      <c r="L537" s="98"/>
      <c r="M537" s="98"/>
      <c r="N537" s="98"/>
      <c r="O537" s="98"/>
      <c r="P537" s="98"/>
      <c r="Q537" s="98"/>
      <c r="R537" s="98"/>
      <c r="S537" s="98"/>
      <c r="T537" s="98"/>
      <c r="U537" s="98"/>
      <c r="V537" s="98"/>
      <c r="W537" s="98"/>
      <c r="X537" s="98"/>
      <c r="Y537" s="98"/>
      <c r="Z537" s="98"/>
    </row>
    <row r="538" ht="9.75" customHeight="1">
      <c r="A538" s="106"/>
      <c r="B538" s="107"/>
      <c r="C538" s="108"/>
      <c r="D538" s="108"/>
      <c r="E538" s="109"/>
      <c r="F538" s="108"/>
      <c r="G538" s="108"/>
      <c r="H538" s="98"/>
      <c r="I538" s="98"/>
      <c r="J538" s="98"/>
      <c r="K538" s="98"/>
      <c r="L538" s="98"/>
      <c r="M538" s="98"/>
      <c r="N538" s="98"/>
      <c r="O538" s="98"/>
      <c r="P538" s="98"/>
      <c r="Q538" s="98"/>
      <c r="R538" s="98"/>
      <c r="S538" s="98"/>
      <c r="T538" s="98"/>
      <c r="U538" s="98"/>
      <c r="V538" s="98"/>
      <c r="W538" s="98"/>
      <c r="X538" s="98"/>
      <c r="Y538" s="98"/>
      <c r="Z538" s="98"/>
    </row>
    <row r="539" ht="9.75" customHeight="1">
      <c r="A539" s="106"/>
      <c r="B539" s="107"/>
      <c r="C539" s="108"/>
      <c r="D539" s="108"/>
      <c r="E539" s="109"/>
      <c r="F539" s="108"/>
      <c r="G539" s="108"/>
      <c r="H539" s="98"/>
      <c r="I539" s="98"/>
      <c r="J539" s="98"/>
      <c r="K539" s="98"/>
      <c r="L539" s="98"/>
      <c r="M539" s="98"/>
      <c r="N539" s="98"/>
      <c r="O539" s="98"/>
      <c r="P539" s="98"/>
      <c r="Q539" s="98"/>
      <c r="R539" s="98"/>
      <c r="S539" s="98"/>
      <c r="T539" s="98"/>
      <c r="U539" s="98"/>
      <c r="V539" s="98"/>
      <c r="W539" s="98"/>
      <c r="X539" s="98"/>
      <c r="Y539" s="98"/>
      <c r="Z539" s="98"/>
    </row>
    <row r="540" ht="9.75" customHeight="1">
      <c r="A540" s="106"/>
      <c r="B540" s="107"/>
      <c r="C540" s="108"/>
      <c r="D540" s="108"/>
      <c r="E540" s="109"/>
      <c r="F540" s="108"/>
      <c r="G540" s="108"/>
      <c r="H540" s="98"/>
      <c r="I540" s="98"/>
      <c r="J540" s="98"/>
      <c r="K540" s="98"/>
      <c r="L540" s="98"/>
      <c r="M540" s="98"/>
      <c r="N540" s="98"/>
      <c r="O540" s="98"/>
      <c r="P540" s="98"/>
      <c r="Q540" s="98"/>
      <c r="R540" s="98"/>
      <c r="S540" s="98"/>
      <c r="T540" s="98"/>
      <c r="U540" s="98"/>
      <c r="V540" s="98"/>
      <c r="W540" s="98"/>
      <c r="X540" s="98"/>
      <c r="Y540" s="98"/>
      <c r="Z540" s="98"/>
    </row>
    <row r="541" ht="9.75" customHeight="1">
      <c r="A541" s="106"/>
      <c r="B541" s="107"/>
      <c r="C541" s="108"/>
      <c r="D541" s="108"/>
      <c r="E541" s="109"/>
      <c r="F541" s="108"/>
      <c r="G541" s="108"/>
      <c r="H541" s="98"/>
      <c r="I541" s="98"/>
      <c r="J541" s="98"/>
      <c r="K541" s="98"/>
      <c r="L541" s="98"/>
      <c r="M541" s="98"/>
      <c r="N541" s="98"/>
      <c r="O541" s="98"/>
      <c r="P541" s="98"/>
      <c r="Q541" s="98"/>
      <c r="R541" s="98"/>
      <c r="S541" s="98"/>
      <c r="T541" s="98"/>
      <c r="U541" s="98"/>
      <c r="V541" s="98"/>
      <c r="W541" s="98"/>
      <c r="X541" s="98"/>
      <c r="Y541" s="98"/>
      <c r="Z541" s="98"/>
    </row>
    <row r="542" ht="9.75" customHeight="1">
      <c r="A542" s="106"/>
      <c r="B542" s="107"/>
      <c r="C542" s="108"/>
      <c r="D542" s="108"/>
      <c r="E542" s="109"/>
      <c r="F542" s="108"/>
      <c r="G542" s="108"/>
      <c r="H542" s="98"/>
      <c r="I542" s="98"/>
      <c r="J542" s="98"/>
      <c r="K542" s="98"/>
      <c r="L542" s="98"/>
      <c r="M542" s="98"/>
      <c r="N542" s="98"/>
      <c r="O542" s="98"/>
      <c r="P542" s="98"/>
      <c r="Q542" s="98"/>
      <c r="R542" s="98"/>
      <c r="S542" s="98"/>
      <c r="T542" s="98"/>
      <c r="U542" s="98"/>
      <c r="V542" s="98"/>
      <c r="W542" s="98"/>
      <c r="X542" s="98"/>
      <c r="Y542" s="98"/>
      <c r="Z542" s="98"/>
    </row>
    <row r="543" ht="9.75" customHeight="1">
      <c r="A543" s="106"/>
      <c r="B543" s="107"/>
      <c r="C543" s="108"/>
      <c r="D543" s="108"/>
      <c r="E543" s="109"/>
      <c r="F543" s="108"/>
      <c r="G543" s="108"/>
      <c r="H543" s="98"/>
      <c r="I543" s="98"/>
      <c r="J543" s="98"/>
      <c r="K543" s="98"/>
      <c r="L543" s="98"/>
      <c r="M543" s="98"/>
      <c r="N543" s="98"/>
      <c r="O543" s="98"/>
      <c r="P543" s="98"/>
      <c r="Q543" s="98"/>
      <c r="R543" s="98"/>
      <c r="S543" s="98"/>
      <c r="T543" s="98"/>
      <c r="U543" s="98"/>
      <c r="V543" s="98"/>
      <c r="W543" s="98"/>
      <c r="X543" s="98"/>
      <c r="Y543" s="98"/>
      <c r="Z543" s="98"/>
    </row>
    <row r="544" ht="9.75" customHeight="1">
      <c r="A544" s="106"/>
      <c r="B544" s="107"/>
      <c r="C544" s="108"/>
      <c r="D544" s="108"/>
      <c r="E544" s="109"/>
      <c r="F544" s="108"/>
      <c r="G544" s="108"/>
      <c r="H544" s="98"/>
      <c r="I544" s="98"/>
      <c r="J544" s="98"/>
      <c r="K544" s="98"/>
      <c r="L544" s="98"/>
      <c r="M544" s="98"/>
      <c r="N544" s="98"/>
      <c r="O544" s="98"/>
      <c r="P544" s="98"/>
      <c r="Q544" s="98"/>
      <c r="R544" s="98"/>
      <c r="S544" s="98"/>
      <c r="T544" s="98"/>
      <c r="U544" s="98"/>
      <c r="V544" s="98"/>
      <c r="W544" s="98"/>
      <c r="X544" s="98"/>
      <c r="Y544" s="98"/>
      <c r="Z544" s="98"/>
    </row>
    <row r="545" ht="9.75" customHeight="1">
      <c r="A545" s="106"/>
      <c r="B545" s="107"/>
      <c r="C545" s="108"/>
      <c r="D545" s="108"/>
      <c r="E545" s="109"/>
      <c r="F545" s="108"/>
      <c r="G545" s="108"/>
      <c r="H545" s="98"/>
      <c r="I545" s="98"/>
      <c r="J545" s="98"/>
      <c r="K545" s="98"/>
      <c r="L545" s="98"/>
      <c r="M545" s="98"/>
      <c r="N545" s="98"/>
      <c r="O545" s="98"/>
      <c r="P545" s="98"/>
      <c r="Q545" s="98"/>
      <c r="R545" s="98"/>
      <c r="S545" s="98"/>
      <c r="T545" s="98"/>
      <c r="U545" s="98"/>
      <c r="V545" s="98"/>
      <c r="W545" s="98"/>
      <c r="X545" s="98"/>
      <c r="Y545" s="98"/>
      <c r="Z545" s="98"/>
    </row>
    <row r="546" ht="9.75" customHeight="1">
      <c r="A546" s="106"/>
      <c r="B546" s="107"/>
      <c r="C546" s="108"/>
      <c r="D546" s="108"/>
      <c r="E546" s="109"/>
      <c r="F546" s="108"/>
      <c r="G546" s="108"/>
      <c r="H546" s="98"/>
      <c r="I546" s="98"/>
      <c r="J546" s="98"/>
      <c r="K546" s="98"/>
      <c r="L546" s="98"/>
      <c r="M546" s="98"/>
      <c r="N546" s="98"/>
      <c r="O546" s="98"/>
      <c r="P546" s="98"/>
      <c r="Q546" s="98"/>
      <c r="R546" s="98"/>
      <c r="S546" s="98"/>
      <c r="T546" s="98"/>
      <c r="U546" s="98"/>
      <c r="V546" s="98"/>
      <c r="W546" s="98"/>
      <c r="X546" s="98"/>
      <c r="Y546" s="98"/>
      <c r="Z546" s="98"/>
    </row>
    <row r="547" ht="9.75" customHeight="1">
      <c r="A547" s="106"/>
      <c r="B547" s="107"/>
      <c r="C547" s="108"/>
      <c r="D547" s="108"/>
      <c r="E547" s="109"/>
      <c r="F547" s="108"/>
      <c r="G547" s="108"/>
      <c r="H547" s="98"/>
      <c r="I547" s="98"/>
      <c r="J547" s="98"/>
      <c r="K547" s="98"/>
      <c r="L547" s="98"/>
      <c r="M547" s="98"/>
      <c r="N547" s="98"/>
      <c r="O547" s="98"/>
      <c r="P547" s="98"/>
      <c r="Q547" s="98"/>
      <c r="R547" s="98"/>
      <c r="S547" s="98"/>
      <c r="T547" s="98"/>
      <c r="U547" s="98"/>
      <c r="V547" s="98"/>
      <c r="W547" s="98"/>
      <c r="X547" s="98"/>
      <c r="Y547" s="98"/>
      <c r="Z547" s="98"/>
    </row>
    <row r="548" ht="9.75" customHeight="1">
      <c r="A548" s="106"/>
      <c r="B548" s="107"/>
      <c r="C548" s="108"/>
      <c r="D548" s="108"/>
      <c r="E548" s="109"/>
      <c r="F548" s="108"/>
      <c r="G548" s="108"/>
      <c r="H548" s="98"/>
      <c r="I548" s="98"/>
      <c r="J548" s="98"/>
      <c r="K548" s="98"/>
      <c r="L548" s="98"/>
      <c r="M548" s="98"/>
      <c r="N548" s="98"/>
      <c r="O548" s="98"/>
      <c r="P548" s="98"/>
      <c r="Q548" s="98"/>
      <c r="R548" s="98"/>
      <c r="S548" s="98"/>
      <c r="T548" s="98"/>
      <c r="U548" s="98"/>
      <c r="V548" s="98"/>
      <c r="W548" s="98"/>
      <c r="X548" s="98"/>
      <c r="Y548" s="98"/>
      <c r="Z548" s="98"/>
    </row>
    <row r="549" ht="9.75" customHeight="1">
      <c r="A549" s="106"/>
      <c r="B549" s="107"/>
      <c r="C549" s="108"/>
      <c r="D549" s="108"/>
      <c r="E549" s="109"/>
      <c r="F549" s="108"/>
      <c r="G549" s="108"/>
      <c r="H549" s="98"/>
      <c r="I549" s="98"/>
      <c r="J549" s="98"/>
      <c r="K549" s="98"/>
      <c r="L549" s="98"/>
      <c r="M549" s="98"/>
      <c r="N549" s="98"/>
      <c r="O549" s="98"/>
      <c r="P549" s="98"/>
      <c r="Q549" s="98"/>
      <c r="R549" s="98"/>
      <c r="S549" s="98"/>
      <c r="T549" s="98"/>
      <c r="U549" s="98"/>
      <c r="V549" s="98"/>
      <c r="W549" s="98"/>
      <c r="X549" s="98"/>
      <c r="Y549" s="98"/>
      <c r="Z549" s="98"/>
    </row>
    <row r="550" ht="9.75" customHeight="1">
      <c r="A550" s="106"/>
      <c r="B550" s="107"/>
      <c r="C550" s="108"/>
      <c r="D550" s="108"/>
      <c r="E550" s="109"/>
      <c r="F550" s="108"/>
      <c r="G550" s="108"/>
      <c r="H550" s="98"/>
      <c r="I550" s="98"/>
      <c r="J550" s="98"/>
      <c r="K550" s="98"/>
      <c r="L550" s="98"/>
      <c r="M550" s="98"/>
      <c r="N550" s="98"/>
      <c r="O550" s="98"/>
      <c r="P550" s="98"/>
      <c r="Q550" s="98"/>
      <c r="R550" s="98"/>
      <c r="S550" s="98"/>
      <c r="T550" s="98"/>
      <c r="U550" s="98"/>
      <c r="V550" s="98"/>
      <c r="W550" s="98"/>
      <c r="X550" s="98"/>
      <c r="Y550" s="98"/>
      <c r="Z550" s="98"/>
    </row>
    <row r="551" ht="9.75" customHeight="1">
      <c r="A551" s="106"/>
      <c r="B551" s="107"/>
      <c r="C551" s="108"/>
      <c r="D551" s="108"/>
      <c r="E551" s="109"/>
      <c r="F551" s="108"/>
      <c r="G551" s="108"/>
      <c r="H551" s="98"/>
      <c r="I551" s="98"/>
      <c r="J551" s="98"/>
      <c r="K551" s="98"/>
      <c r="L551" s="98"/>
      <c r="M551" s="98"/>
      <c r="N551" s="98"/>
      <c r="O551" s="98"/>
      <c r="P551" s="98"/>
      <c r="Q551" s="98"/>
      <c r="R551" s="98"/>
      <c r="S551" s="98"/>
      <c r="T551" s="98"/>
      <c r="U551" s="98"/>
      <c r="V551" s="98"/>
      <c r="W551" s="98"/>
      <c r="X551" s="98"/>
      <c r="Y551" s="98"/>
      <c r="Z551" s="98"/>
    </row>
    <row r="552" ht="9.75" customHeight="1">
      <c r="A552" s="106"/>
      <c r="B552" s="107"/>
      <c r="C552" s="108"/>
      <c r="D552" s="108"/>
      <c r="E552" s="109"/>
      <c r="F552" s="108"/>
      <c r="G552" s="108"/>
      <c r="H552" s="98"/>
      <c r="I552" s="98"/>
      <c r="J552" s="98"/>
      <c r="K552" s="98"/>
      <c r="L552" s="98"/>
      <c r="M552" s="98"/>
      <c r="N552" s="98"/>
      <c r="O552" s="98"/>
      <c r="P552" s="98"/>
      <c r="Q552" s="98"/>
      <c r="R552" s="98"/>
      <c r="S552" s="98"/>
      <c r="T552" s="98"/>
      <c r="U552" s="98"/>
      <c r="V552" s="98"/>
      <c r="W552" s="98"/>
      <c r="X552" s="98"/>
      <c r="Y552" s="98"/>
      <c r="Z552" s="98"/>
    </row>
    <row r="553" ht="9.75" customHeight="1">
      <c r="A553" s="106"/>
      <c r="B553" s="107"/>
      <c r="C553" s="108"/>
      <c r="D553" s="108"/>
      <c r="E553" s="109"/>
      <c r="F553" s="108"/>
      <c r="G553" s="108"/>
      <c r="H553" s="98"/>
      <c r="I553" s="98"/>
      <c r="J553" s="98"/>
      <c r="K553" s="98"/>
      <c r="L553" s="98"/>
      <c r="M553" s="98"/>
      <c r="N553" s="98"/>
      <c r="O553" s="98"/>
      <c r="P553" s="98"/>
      <c r="Q553" s="98"/>
      <c r="R553" s="98"/>
      <c r="S553" s="98"/>
      <c r="T553" s="98"/>
      <c r="U553" s="98"/>
      <c r="V553" s="98"/>
      <c r="W553" s="98"/>
      <c r="X553" s="98"/>
      <c r="Y553" s="98"/>
      <c r="Z553" s="98"/>
    </row>
    <row r="554" ht="9.75" customHeight="1">
      <c r="A554" s="106"/>
      <c r="B554" s="107"/>
      <c r="C554" s="108"/>
      <c r="D554" s="108"/>
      <c r="E554" s="109"/>
      <c r="F554" s="108"/>
      <c r="G554" s="108"/>
      <c r="H554" s="98"/>
      <c r="I554" s="98"/>
      <c r="J554" s="98"/>
      <c r="K554" s="98"/>
      <c r="L554" s="98"/>
      <c r="M554" s="98"/>
      <c r="N554" s="98"/>
      <c r="O554" s="98"/>
      <c r="P554" s="98"/>
      <c r="Q554" s="98"/>
      <c r="R554" s="98"/>
      <c r="S554" s="98"/>
      <c r="T554" s="98"/>
      <c r="U554" s="98"/>
      <c r="V554" s="98"/>
      <c r="W554" s="98"/>
      <c r="X554" s="98"/>
      <c r="Y554" s="98"/>
      <c r="Z554" s="98"/>
    </row>
    <row r="555" ht="9.75" customHeight="1">
      <c r="A555" s="106"/>
      <c r="B555" s="107"/>
      <c r="C555" s="108"/>
      <c r="D555" s="108"/>
      <c r="E555" s="109"/>
      <c r="F555" s="108"/>
      <c r="G555" s="108"/>
      <c r="H555" s="98"/>
      <c r="I555" s="98"/>
      <c r="J555" s="98"/>
      <c r="K555" s="98"/>
      <c r="L555" s="98"/>
      <c r="M555" s="98"/>
      <c r="N555" s="98"/>
      <c r="O555" s="98"/>
      <c r="P555" s="98"/>
      <c r="Q555" s="98"/>
      <c r="R555" s="98"/>
      <c r="S555" s="98"/>
      <c r="T555" s="98"/>
      <c r="U555" s="98"/>
      <c r="V555" s="98"/>
      <c r="W555" s="98"/>
      <c r="X555" s="98"/>
      <c r="Y555" s="98"/>
      <c r="Z555" s="98"/>
    </row>
    <row r="556" ht="9.75" customHeight="1">
      <c r="A556" s="106"/>
      <c r="B556" s="107"/>
      <c r="C556" s="108"/>
      <c r="D556" s="108"/>
      <c r="E556" s="109"/>
      <c r="F556" s="108"/>
      <c r="G556" s="108"/>
      <c r="H556" s="98"/>
      <c r="I556" s="98"/>
      <c r="J556" s="98"/>
      <c r="K556" s="98"/>
      <c r="L556" s="98"/>
      <c r="M556" s="98"/>
      <c r="N556" s="98"/>
      <c r="O556" s="98"/>
      <c r="P556" s="98"/>
      <c r="Q556" s="98"/>
      <c r="R556" s="98"/>
      <c r="S556" s="98"/>
      <c r="T556" s="98"/>
      <c r="U556" s="98"/>
      <c r="V556" s="98"/>
      <c r="W556" s="98"/>
      <c r="X556" s="98"/>
      <c r="Y556" s="98"/>
      <c r="Z556" s="98"/>
    </row>
    <row r="557" ht="9.75" customHeight="1">
      <c r="A557" s="106"/>
      <c r="B557" s="107"/>
      <c r="C557" s="108"/>
      <c r="D557" s="108"/>
      <c r="E557" s="109"/>
      <c r="F557" s="108"/>
      <c r="G557" s="108"/>
      <c r="H557" s="98"/>
      <c r="I557" s="98"/>
      <c r="J557" s="98"/>
      <c r="K557" s="98"/>
      <c r="L557" s="98"/>
      <c r="M557" s="98"/>
      <c r="N557" s="98"/>
      <c r="O557" s="98"/>
      <c r="P557" s="98"/>
      <c r="Q557" s="98"/>
      <c r="R557" s="98"/>
      <c r="S557" s="98"/>
      <c r="T557" s="98"/>
      <c r="U557" s="98"/>
      <c r="V557" s="98"/>
      <c r="W557" s="98"/>
      <c r="X557" s="98"/>
      <c r="Y557" s="98"/>
      <c r="Z557" s="98"/>
    </row>
    <row r="558" ht="9.75" customHeight="1">
      <c r="A558" s="106"/>
      <c r="B558" s="107"/>
      <c r="C558" s="108"/>
      <c r="D558" s="108"/>
      <c r="E558" s="109"/>
      <c r="F558" s="108"/>
      <c r="G558" s="108"/>
      <c r="H558" s="98"/>
      <c r="I558" s="98"/>
      <c r="J558" s="98"/>
      <c r="K558" s="98"/>
      <c r="L558" s="98"/>
      <c r="M558" s="98"/>
      <c r="N558" s="98"/>
      <c r="O558" s="98"/>
      <c r="P558" s="98"/>
      <c r="Q558" s="98"/>
      <c r="R558" s="98"/>
      <c r="S558" s="98"/>
      <c r="T558" s="98"/>
      <c r="U558" s="98"/>
      <c r="V558" s="98"/>
      <c r="W558" s="98"/>
      <c r="X558" s="98"/>
      <c r="Y558" s="98"/>
      <c r="Z558" s="98"/>
    </row>
    <row r="559" ht="9.75" customHeight="1">
      <c r="A559" s="106"/>
      <c r="B559" s="107"/>
      <c r="C559" s="108"/>
      <c r="D559" s="108"/>
      <c r="E559" s="109"/>
      <c r="F559" s="108"/>
      <c r="G559" s="108"/>
      <c r="H559" s="98"/>
      <c r="I559" s="98"/>
      <c r="J559" s="98"/>
      <c r="K559" s="98"/>
      <c r="L559" s="98"/>
      <c r="M559" s="98"/>
      <c r="N559" s="98"/>
      <c r="O559" s="98"/>
      <c r="P559" s="98"/>
      <c r="Q559" s="98"/>
      <c r="R559" s="98"/>
      <c r="S559" s="98"/>
      <c r="T559" s="98"/>
      <c r="U559" s="98"/>
      <c r="V559" s="98"/>
      <c r="W559" s="98"/>
      <c r="X559" s="98"/>
      <c r="Y559" s="98"/>
      <c r="Z559" s="98"/>
    </row>
    <row r="560" ht="9.75" customHeight="1">
      <c r="A560" s="106"/>
      <c r="B560" s="107"/>
      <c r="C560" s="108"/>
      <c r="D560" s="108"/>
      <c r="E560" s="109"/>
      <c r="F560" s="108"/>
      <c r="G560" s="108"/>
      <c r="H560" s="98"/>
      <c r="I560" s="98"/>
      <c r="J560" s="98"/>
      <c r="K560" s="98"/>
      <c r="L560" s="98"/>
      <c r="M560" s="98"/>
      <c r="N560" s="98"/>
      <c r="O560" s="98"/>
      <c r="P560" s="98"/>
      <c r="Q560" s="98"/>
      <c r="R560" s="98"/>
      <c r="S560" s="98"/>
      <c r="T560" s="98"/>
      <c r="U560" s="98"/>
      <c r="V560" s="98"/>
      <c r="W560" s="98"/>
      <c r="X560" s="98"/>
      <c r="Y560" s="98"/>
      <c r="Z560" s="98"/>
    </row>
    <row r="561" ht="9.75" customHeight="1">
      <c r="A561" s="106"/>
      <c r="B561" s="107"/>
      <c r="C561" s="108"/>
      <c r="D561" s="108"/>
      <c r="E561" s="109"/>
      <c r="F561" s="108"/>
      <c r="G561" s="108"/>
      <c r="H561" s="98"/>
      <c r="I561" s="98"/>
      <c r="J561" s="98"/>
      <c r="K561" s="98"/>
      <c r="L561" s="98"/>
      <c r="M561" s="98"/>
      <c r="N561" s="98"/>
      <c r="O561" s="98"/>
      <c r="P561" s="98"/>
      <c r="Q561" s="98"/>
      <c r="R561" s="98"/>
      <c r="S561" s="98"/>
      <c r="T561" s="98"/>
      <c r="U561" s="98"/>
      <c r="V561" s="98"/>
      <c r="W561" s="98"/>
      <c r="X561" s="98"/>
      <c r="Y561" s="98"/>
      <c r="Z561" s="98"/>
    </row>
    <row r="562" ht="9.75" customHeight="1">
      <c r="A562" s="106"/>
      <c r="B562" s="107"/>
      <c r="C562" s="108"/>
      <c r="D562" s="108"/>
      <c r="E562" s="109"/>
      <c r="F562" s="108"/>
      <c r="G562" s="108"/>
      <c r="H562" s="98"/>
      <c r="I562" s="98"/>
      <c r="J562" s="98"/>
      <c r="K562" s="98"/>
      <c r="L562" s="98"/>
      <c r="M562" s="98"/>
      <c r="N562" s="98"/>
      <c r="O562" s="98"/>
      <c r="P562" s="98"/>
      <c r="Q562" s="98"/>
      <c r="R562" s="98"/>
      <c r="S562" s="98"/>
      <c r="T562" s="98"/>
      <c r="U562" s="98"/>
      <c r="V562" s="98"/>
      <c r="W562" s="98"/>
      <c r="X562" s="98"/>
      <c r="Y562" s="98"/>
      <c r="Z562" s="98"/>
    </row>
    <row r="563" ht="9.75" customHeight="1">
      <c r="A563" s="106"/>
      <c r="B563" s="107"/>
      <c r="C563" s="108"/>
      <c r="D563" s="108"/>
      <c r="E563" s="109"/>
      <c r="F563" s="108"/>
      <c r="G563" s="108"/>
      <c r="H563" s="98"/>
      <c r="I563" s="98"/>
      <c r="J563" s="98"/>
      <c r="K563" s="98"/>
      <c r="L563" s="98"/>
      <c r="M563" s="98"/>
      <c r="N563" s="98"/>
      <c r="O563" s="98"/>
      <c r="P563" s="98"/>
      <c r="Q563" s="98"/>
      <c r="R563" s="98"/>
      <c r="S563" s="98"/>
      <c r="T563" s="98"/>
      <c r="U563" s="98"/>
      <c r="V563" s="98"/>
      <c r="W563" s="98"/>
      <c r="X563" s="98"/>
      <c r="Y563" s="98"/>
      <c r="Z563" s="98"/>
    </row>
    <row r="564" ht="9.75" customHeight="1">
      <c r="A564" s="106"/>
      <c r="B564" s="107"/>
      <c r="C564" s="108"/>
      <c r="D564" s="108"/>
      <c r="E564" s="109"/>
      <c r="F564" s="108"/>
      <c r="G564" s="108"/>
      <c r="H564" s="98"/>
      <c r="I564" s="98"/>
      <c r="J564" s="98"/>
      <c r="K564" s="98"/>
      <c r="L564" s="98"/>
      <c r="M564" s="98"/>
      <c r="N564" s="98"/>
      <c r="O564" s="98"/>
      <c r="P564" s="98"/>
      <c r="Q564" s="98"/>
      <c r="R564" s="98"/>
      <c r="S564" s="98"/>
      <c r="T564" s="98"/>
      <c r="U564" s="98"/>
      <c r="V564" s="98"/>
      <c r="W564" s="98"/>
      <c r="X564" s="98"/>
      <c r="Y564" s="98"/>
      <c r="Z564" s="98"/>
    </row>
    <row r="565" ht="9.75" customHeight="1">
      <c r="A565" s="106"/>
      <c r="B565" s="107"/>
      <c r="C565" s="108"/>
      <c r="D565" s="108"/>
      <c r="E565" s="109"/>
      <c r="F565" s="108"/>
      <c r="G565" s="108"/>
      <c r="H565" s="98"/>
      <c r="I565" s="98"/>
      <c r="J565" s="98"/>
      <c r="K565" s="98"/>
      <c r="L565" s="98"/>
      <c r="M565" s="98"/>
      <c r="N565" s="98"/>
      <c r="O565" s="98"/>
      <c r="P565" s="98"/>
      <c r="Q565" s="98"/>
      <c r="R565" s="98"/>
      <c r="S565" s="98"/>
      <c r="T565" s="98"/>
      <c r="U565" s="98"/>
      <c r="V565" s="98"/>
      <c r="W565" s="98"/>
      <c r="X565" s="98"/>
      <c r="Y565" s="98"/>
      <c r="Z565" s="98"/>
    </row>
    <row r="566" ht="9.75" customHeight="1">
      <c r="A566" s="106"/>
      <c r="B566" s="107"/>
      <c r="C566" s="108"/>
      <c r="D566" s="108"/>
      <c r="E566" s="109"/>
      <c r="F566" s="108"/>
      <c r="G566" s="108"/>
      <c r="H566" s="98"/>
      <c r="I566" s="98"/>
      <c r="J566" s="98"/>
      <c r="K566" s="98"/>
      <c r="L566" s="98"/>
      <c r="M566" s="98"/>
      <c r="N566" s="98"/>
      <c r="O566" s="98"/>
      <c r="P566" s="98"/>
      <c r="Q566" s="98"/>
      <c r="R566" s="98"/>
      <c r="S566" s="98"/>
      <c r="T566" s="98"/>
      <c r="U566" s="98"/>
      <c r="V566" s="98"/>
      <c r="W566" s="98"/>
      <c r="X566" s="98"/>
      <c r="Y566" s="98"/>
      <c r="Z566" s="98"/>
    </row>
    <row r="567" ht="9.75" customHeight="1">
      <c r="A567" s="106"/>
      <c r="B567" s="107"/>
      <c r="C567" s="108"/>
      <c r="D567" s="108"/>
      <c r="E567" s="109"/>
      <c r="F567" s="108"/>
      <c r="G567" s="108"/>
      <c r="H567" s="98"/>
      <c r="I567" s="98"/>
      <c r="J567" s="98"/>
      <c r="K567" s="98"/>
      <c r="L567" s="98"/>
      <c r="M567" s="98"/>
      <c r="N567" s="98"/>
      <c r="O567" s="98"/>
      <c r="P567" s="98"/>
      <c r="Q567" s="98"/>
      <c r="R567" s="98"/>
      <c r="S567" s="98"/>
      <c r="T567" s="98"/>
      <c r="U567" s="98"/>
      <c r="V567" s="98"/>
      <c r="W567" s="98"/>
      <c r="X567" s="98"/>
      <c r="Y567" s="98"/>
      <c r="Z567" s="98"/>
    </row>
    <row r="568" ht="9.75" customHeight="1">
      <c r="A568" s="106"/>
      <c r="B568" s="107"/>
      <c r="C568" s="108"/>
      <c r="D568" s="108"/>
      <c r="E568" s="109"/>
      <c r="F568" s="108"/>
      <c r="G568" s="108"/>
      <c r="H568" s="98"/>
      <c r="I568" s="98"/>
      <c r="J568" s="98"/>
      <c r="K568" s="98"/>
      <c r="L568" s="98"/>
      <c r="M568" s="98"/>
      <c r="N568" s="98"/>
      <c r="O568" s="98"/>
      <c r="P568" s="98"/>
      <c r="Q568" s="98"/>
      <c r="R568" s="98"/>
      <c r="S568" s="98"/>
      <c r="T568" s="98"/>
      <c r="U568" s="98"/>
      <c r="V568" s="98"/>
      <c r="W568" s="98"/>
      <c r="X568" s="98"/>
      <c r="Y568" s="98"/>
      <c r="Z568" s="98"/>
    </row>
    <row r="569" ht="9.75" customHeight="1">
      <c r="A569" s="106"/>
      <c r="B569" s="107"/>
      <c r="C569" s="108"/>
      <c r="D569" s="108"/>
      <c r="E569" s="109"/>
      <c r="F569" s="108"/>
      <c r="G569" s="108"/>
      <c r="H569" s="98"/>
      <c r="I569" s="98"/>
      <c r="J569" s="98"/>
      <c r="K569" s="98"/>
      <c r="L569" s="98"/>
      <c r="M569" s="98"/>
      <c r="N569" s="98"/>
      <c r="O569" s="98"/>
      <c r="P569" s="98"/>
      <c r="Q569" s="98"/>
      <c r="R569" s="98"/>
      <c r="S569" s="98"/>
      <c r="T569" s="98"/>
      <c r="U569" s="98"/>
      <c r="V569" s="98"/>
      <c r="W569" s="98"/>
      <c r="X569" s="98"/>
      <c r="Y569" s="98"/>
      <c r="Z569" s="98"/>
    </row>
    <row r="570" ht="9.75" customHeight="1">
      <c r="A570" s="106"/>
      <c r="B570" s="107"/>
      <c r="C570" s="108"/>
      <c r="D570" s="108"/>
      <c r="E570" s="109"/>
      <c r="F570" s="108"/>
      <c r="G570" s="108"/>
      <c r="H570" s="98"/>
      <c r="I570" s="98"/>
      <c r="J570" s="98"/>
      <c r="K570" s="98"/>
      <c r="L570" s="98"/>
      <c r="M570" s="98"/>
      <c r="N570" s="98"/>
      <c r="O570" s="98"/>
      <c r="P570" s="98"/>
      <c r="Q570" s="98"/>
      <c r="R570" s="98"/>
      <c r="S570" s="98"/>
      <c r="T570" s="98"/>
      <c r="U570" s="98"/>
      <c r="V570" s="98"/>
      <c r="W570" s="98"/>
      <c r="X570" s="98"/>
      <c r="Y570" s="98"/>
      <c r="Z570" s="98"/>
    </row>
    <row r="571" ht="9.75" customHeight="1">
      <c r="A571" s="106"/>
      <c r="B571" s="107"/>
      <c r="C571" s="108"/>
      <c r="D571" s="108"/>
      <c r="E571" s="109"/>
      <c r="F571" s="108"/>
      <c r="G571" s="108"/>
      <c r="H571" s="98"/>
      <c r="I571" s="98"/>
      <c r="J571" s="98"/>
      <c r="K571" s="98"/>
      <c r="L571" s="98"/>
      <c r="M571" s="98"/>
      <c r="N571" s="98"/>
      <c r="O571" s="98"/>
      <c r="P571" s="98"/>
      <c r="Q571" s="98"/>
      <c r="R571" s="98"/>
      <c r="S571" s="98"/>
      <c r="T571" s="98"/>
      <c r="U571" s="98"/>
      <c r="V571" s="98"/>
      <c r="W571" s="98"/>
      <c r="X571" s="98"/>
      <c r="Y571" s="98"/>
      <c r="Z571" s="98"/>
    </row>
    <row r="572" ht="9.75" customHeight="1">
      <c r="A572" s="106"/>
      <c r="B572" s="107"/>
      <c r="C572" s="108"/>
      <c r="D572" s="108"/>
      <c r="E572" s="109"/>
      <c r="F572" s="108"/>
      <c r="G572" s="108"/>
      <c r="H572" s="98"/>
      <c r="I572" s="98"/>
      <c r="J572" s="98"/>
      <c r="K572" s="98"/>
      <c r="L572" s="98"/>
      <c r="M572" s="98"/>
      <c r="N572" s="98"/>
      <c r="O572" s="98"/>
      <c r="P572" s="98"/>
      <c r="Q572" s="98"/>
      <c r="R572" s="98"/>
      <c r="S572" s="98"/>
      <c r="T572" s="98"/>
      <c r="U572" s="98"/>
      <c r="V572" s="98"/>
      <c r="W572" s="98"/>
      <c r="X572" s="98"/>
      <c r="Y572" s="98"/>
      <c r="Z572" s="98"/>
    </row>
    <row r="573" ht="9.75" customHeight="1">
      <c r="A573" s="106"/>
      <c r="B573" s="107"/>
      <c r="C573" s="108"/>
      <c r="D573" s="108"/>
      <c r="E573" s="109"/>
      <c r="F573" s="108"/>
      <c r="G573" s="108"/>
      <c r="H573" s="98"/>
      <c r="I573" s="98"/>
      <c r="J573" s="98"/>
      <c r="K573" s="98"/>
      <c r="L573" s="98"/>
      <c r="M573" s="98"/>
      <c r="N573" s="98"/>
      <c r="O573" s="98"/>
      <c r="P573" s="98"/>
      <c r="Q573" s="98"/>
      <c r="R573" s="98"/>
      <c r="S573" s="98"/>
      <c r="T573" s="98"/>
      <c r="U573" s="98"/>
      <c r="V573" s="98"/>
      <c r="W573" s="98"/>
      <c r="X573" s="98"/>
      <c r="Y573" s="98"/>
      <c r="Z573" s="98"/>
    </row>
    <row r="574" ht="9.75" customHeight="1">
      <c r="A574" s="106"/>
      <c r="B574" s="107"/>
      <c r="C574" s="108"/>
      <c r="D574" s="108"/>
      <c r="E574" s="109"/>
      <c r="F574" s="108"/>
      <c r="G574" s="108"/>
      <c r="H574" s="98"/>
      <c r="I574" s="98"/>
      <c r="J574" s="98"/>
      <c r="K574" s="98"/>
      <c r="L574" s="98"/>
      <c r="M574" s="98"/>
      <c r="N574" s="98"/>
      <c r="O574" s="98"/>
      <c r="P574" s="98"/>
      <c r="Q574" s="98"/>
      <c r="R574" s="98"/>
      <c r="S574" s="98"/>
      <c r="T574" s="98"/>
      <c r="U574" s="98"/>
      <c r="V574" s="98"/>
      <c r="W574" s="98"/>
      <c r="X574" s="98"/>
      <c r="Y574" s="98"/>
      <c r="Z574" s="98"/>
    </row>
    <row r="575" ht="9.75" customHeight="1">
      <c r="A575" s="106"/>
      <c r="B575" s="107"/>
      <c r="C575" s="108"/>
      <c r="D575" s="108"/>
      <c r="E575" s="109"/>
      <c r="F575" s="108"/>
      <c r="G575" s="108"/>
      <c r="H575" s="98"/>
      <c r="I575" s="98"/>
      <c r="J575" s="98"/>
      <c r="K575" s="98"/>
      <c r="L575" s="98"/>
      <c r="M575" s="98"/>
      <c r="N575" s="98"/>
      <c r="O575" s="98"/>
      <c r="P575" s="98"/>
      <c r="Q575" s="98"/>
      <c r="R575" s="98"/>
      <c r="S575" s="98"/>
      <c r="T575" s="98"/>
      <c r="U575" s="98"/>
      <c r="V575" s="98"/>
      <c r="W575" s="98"/>
      <c r="X575" s="98"/>
      <c r="Y575" s="98"/>
      <c r="Z575" s="98"/>
    </row>
    <row r="576" ht="9.75" customHeight="1">
      <c r="A576" s="106"/>
      <c r="B576" s="107"/>
      <c r="C576" s="108"/>
      <c r="D576" s="108"/>
      <c r="E576" s="109"/>
      <c r="F576" s="108"/>
      <c r="G576" s="108"/>
      <c r="H576" s="98"/>
      <c r="I576" s="98"/>
      <c r="J576" s="98"/>
      <c r="K576" s="98"/>
      <c r="L576" s="98"/>
      <c r="M576" s="98"/>
      <c r="N576" s="98"/>
      <c r="O576" s="98"/>
      <c r="P576" s="98"/>
      <c r="Q576" s="98"/>
      <c r="R576" s="98"/>
      <c r="S576" s="98"/>
      <c r="T576" s="98"/>
      <c r="U576" s="98"/>
      <c r="V576" s="98"/>
      <c r="W576" s="98"/>
      <c r="X576" s="98"/>
      <c r="Y576" s="98"/>
      <c r="Z576" s="98"/>
    </row>
    <row r="577" ht="9.75" customHeight="1">
      <c r="A577" s="106"/>
      <c r="B577" s="107"/>
      <c r="C577" s="108"/>
      <c r="D577" s="108"/>
      <c r="E577" s="109"/>
      <c r="F577" s="108"/>
      <c r="G577" s="108"/>
      <c r="H577" s="98"/>
      <c r="I577" s="98"/>
      <c r="J577" s="98"/>
      <c r="K577" s="98"/>
      <c r="L577" s="98"/>
      <c r="M577" s="98"/>
      <c r="N577" s="98"/>
      <c r="O577" s="98"/>
      <c r="P577" s="98"/>
      <c r="Q577" s="98"/>
      <c r="R577" s="98"/>
      <c r="S577" s="98"/>
      <c r="T577" s="98"/>
      <c r="U577" s="98"/>
      <c r="V577" s="98"/>
      <c r="W577" s="98"/>
      <c r="X577" s="98"/>
      <c r="Y577" s="98"/>
      <c r="Z577" s="98"/>
    </row>
    <row r="578" ht="9.75" customHeight="1">
      <c r="A578" s="106"/>
      <c r="B578" s="107"/>
      <c r="C578" s="108"/>
      <c r="D578" s="108"/>
      <c r="E578" s="109"/>
      <c r="F578" s="108"/>
      <c r="G578" s="108"/>
      <c r="H578" s="98"/>
      <c r="I578" s="98"/>
      <c r="J578" s="98"/>
      <c r="K578" s="98"/>
      <c r="L578" s="98"/>
      <c r="M578" s="98"/>
      <c r="N578" s="98"/>
      <c r="O578" s="98"/>
      <c r="P578" s="98"/>
      <c r="Q578" s="98"/>
      <c r="R578" s="98"/>
      <c r="S578" s="98"/>
      <c r="T578" s="98"/>
      <c r="U578" s="98"/>
      <c r="V578" s="98"/>
      <c r="W578" s="98"/>
      <c r="X578" s="98"/>
      <c r="Y578" s="98"/>
      <c r="Z578" s="98"/>
    </row>
    <row r="579" ht="9.75" customHeight="1">
      <c r="A579" s="106"/>
      <c r="B579" s="107"/>
      <c r="C579" s="108"/>
      <c r="D579" s="108"/>
      <c r="E579" s="109"/>
      <c r="F579" s="108"/>
      <c r="G579" s="108"/>
      <c r="H579" s="98"/>
      <c r="I579" s="98"/>
      <c r="J579" s="98"/>
      <c r="K579" s="98"/>
      <c r="L579" s="98"/>
      <c r="M579" s="98"/>
      <c r="N579" s="98"/>
      <c r="O579" s="98"/>
      <c r="P579" s="98"/>
      <c r="Q579" s="98"/>
      <c r="R579" s="98"/>
      <c r="S579" s="98"/>
      <c r="T579" s="98"/>
      <c r="U579" s="98"/>
      <c r="V579" s="98"/>
      <c r="W579" s="98"/>
      <c r="X579" s="98"/>
      <c r="Y579" s="98"/>
      <c r="Z579" s="98"/>
    </row>
    <row r="580" ht="9.75" customHeight="1">
      <c r="A580" s="106"/>
      <c r="B580" s="107"/>
      <c r="C580" s="108"/>
      <c r="D580" s="108"/>
      <c r="E580" s="109"/>
      <c r="F580" s="108"/>
      <c r="G580" s="108"/>
      <c r="H580" s="98"/>
      <c r="I580" s="98"/>
      <c r="J580" s="98"/>
      <c r="K580" s="98"/>
      <c r="L580" s="98"/>
      <c r="M580" s="98"/>
      <c r="N580" s="98"/>
      <c r="O580" s="98"/>
      <c r="P580" s="98"/>
      <c r="Q580" s="98"/>
      <c r="R580" s="98"/>
      <c r="S580" s="98"/>
      <c r="T580" s="98"/>
      <c r="U580" s="98"/>
      <c r="V580" s="98"/>
      <c r="W580" s="98"/>
      <c r="X580" s="98"/>
      <c r="Y580" s="98"/>
      <c r="Z580" s="98"/>
    </row>
    <row r="581" ht="9.75" customHeight="1">
      <c r="A581" s="106"/>
      <c r="B581" s="107"/>
      <c r="C581" s="108"/>
      <c r="D581" s="108"/>
      <c r="E581" s="109"/>
      <c r="F581" s="108"/>
      <c r="G581" s="108"/>
      <c r="H581" s="98"/>
      <c r="I581" s="98"/>
      <c r="J581" s="98"/>
      <c r="K581" s="98"/>
      <c r="L581" s="98"/>
      <c r="M581" s="98"/>
      <c r="N581" s="98"/>
      <c r="O581" s="98"/>
      <c r="P581" s="98"/>
      <c r="Q581" s="98"/>
      <c r="R581" s="98"/>
      <c r="S581" s="98"/>
      <c r="T581" s="98"/>
      <c r="U581" s="98"/>
      <c r="V581" s="98"/>
      <c r="W581" s="98"/>
      <c r="X581" s="98"/>
      <c r="Y581" s="98"/>
      <c r="Z581" s="98"/>
    </row>
    <row r="582" ht="9.75" customHeight="1">
      <c r="A582" s="106"/>
      <c r="B582" s="107"/>
      <c r="C582" s="108"/>
      <c r="D582" s="108"/>
      <c r="E582" s="109"/>
      <c r="F582" s="108"/>
      <c r="G582" s="108"/>
      <c r="H582" s="98"/>
      <c r="I582" s="98"/>
      <c r="J582" s="98"/>
      <c r="K582" s="98"/>
      <c r="L582" s="98"/>
      <c r="M582" s="98"/>
      <c r="N582" s="98"/>
      <c r="O582" s="98"/>
      <c r="P582" s="98"/>
      <c r="Q582" s="98"/>
      <c r="R582" s="98"/>
      <c r="S582" s="98"/>
      <c r="T582" s="98"/>
      <c r="U582" s="98"/>
      <c r="V582" s="98"/>
      <c r="W582" s="98"/>
      <c r="X582" s="98"/>
      <c r="Y582" s="98"/>
      <c r="Z582" s="98"/>
    </row>
    <row r="583" ht="9.75" customHeight="1">
      <c r="A583" s="106"/>
      <c r="B583" s="107"/>
      <c r="C583" s="108"/>
      <c r="D583" s="108"/>
      <c r="E583" s="109"/>
      <c r="F583" s="108"/>
      <c r="G583" s="108"/>
      <c r="H583" s="98"/>
      <c r="I583" s="98"/>
      <c r="J583" s="98"/>
      <c r="K583" s="98"/>
      <c r="L583" s="98"/>
      <c r="M583" s="98"/>
      <c r="N583" s="98"/>
      <c r="O583" s="98"/>
      <c r="P583" s="98"/>
      <c r="Q583" s="98"/>
      <c r="R583" s="98"/>
      <c r="S583" s="98"/>
      <c r="T583" s="98"/>
      <c r="U583" s="98"/>
      <c r="V583" s="98"/>
      <c r="W583" s="98"/>
      <c r="X583" s="98"/>
      <c r="Y583" s="98"/>
      <c r="Z583" s="98"/>
    </row>
    <row r="584" ht="9.75" customHeight="1">
      <c r="A584" s="106"/>
      <c r="B584" s="107"/>
      <c r="C584" s="108"/>
      <c r="D584" s="108"/>
      <c r="E584" s="109"/>
      <c r="F584" s="108"/>
      <c r="G584" s="108"/>
      <c r="H584" s="98"/>
      <c r="I584" s="98"/>
      <c r="J584" s="98"/>
      <c r="K584" s="98"/>
      <c r="L584" s="98"/>
      <c r="M584" s="98"/>
      <c r="N584" s="98"/>
      <c r="O584" s="98"/>
      <c r="P584" s="98"/>
      <c r="Q584" s="98"/>
      <c r="R584" s="98"/>
      <c r="S584" s="98"/>
      <c r="T584" s="98"/>
      <c r="U584" s="98"/>
      <c r="V584" s="98"/>
      <c r="W584" s="98"/>
      <c r="X584" s="98"/>
      <c r="Y584" s="98"/>
      <c r="Z584" s="98"/>
    </row>
    <row r="585" ht="9.75" customHeight="1">
      <c r="A585" s="106"/>
      <c r="B585" s="107"/>
      <c r="C585" s="108"/>
      <c r="D585" s="108"/>
      <c r="E585" s="109"/>
      <c r="F585" s="108"/>
      <c r="G585" s="108"/>
      <c r="H585" s="98"/>
      <c r="I585" s="98"/>
      <c r="J585" s="98"/>
      <c r="K585" s="98"/>
      <c r="L585" s="98"/>
      <c r="M585" s="98"/>
      <c r="N585" s="98"/>
      <c r="O585" s="98"/>
      <c r="P585" s="98"/>
      <c r="Q585" s="98"/>
      <c r="R585" s="98"/>
      <c r="S585" s="98"/>
      <c r="T585" s="98"/>
      <c r="U585" s="98"/>
      <c r="V585" s="98"/>
      <c r="W585" s="98"/>
      <c r="X585" s="98"/>
      <c r="Y585" s="98"/>
      <c r="Z585" s="98"/>
    </row>
    <row r="586" ht="9.75" customHeight="1">
      <c r="A586" s="106"/>
      <c r="B586" s="107"/>
      <c r="C586" s="108"/>
      <c r="D586" s="108"/>
      <c r="E586" s="109"/>
      <c r="F586" s="108"/>
      <c r="G586" s="108"/>
      <c r="H586" s="98"/>
      <c r="I586" s="98"/>
      <c r="J586" s="98"/>
      <c r="K586" s="98"/>
      <c r="L586" s="98"/>
      <c r="M586" s="98"/>
      <c r="N586" s="98"/>
      <c r="O586" s="98"/>
      <c r="P586" s="98"/>
      <c r="Q586" s="98"/>
      <c r="R586" s="98"/>
      <c r="S586" s="98"/>
      <c r="T586" s="98"/>
      <c r="U586" s="98"/>
      <c r="V586" s="98"/>
      <c r="W586" s="98"/>
      <c r="X586" s="98"/>
      <c r="Y586" s="98"/>
      <c r="Z586" s="98"/>
    </row>
    <row r="587" ht="9.75" customHeight="1">
      <c r="A587" s="106"/>
      <c r="B587" s="107"/>
      <c r="C587" s="108"/>
      <c r="D587" s="108"/>
      <c r="E587" s="109"/>
      <c r="F587" s="108"/>
      <c r="G587" s="108"/>
      <c r="H587" s="98"/>
      <c r="I587" s="98"/>
      <c r="J587" s="98"/>
      <c r="K587" s="98"/>
      <c r="L587" s="98"/>
      <c r="M587" s="98"/>
      <c r="N587" s="98"/>
      <c r="O587" s="98"/>
      <c r="P587" s="98"/>
      <c r="Q587" s="98"/>
      <c r="R587" s="98"/>
      <c r="S587" s="98"/>
      <c r="T587" s="98"/>
      <c r="U587" s="98"/>
      <c r="V587" s="98"/>
      <c r="W587" s="98"/>
      <c r="X587" s="98"/>
      <c r="Y587" s="98"/>
      <c r="Z587" s="98"/>
    </row>
    <row r="588" ht="9.75" customHeight="1">
      <c r="A588" s="106"/>
      <c r="B588" s="107"/>
      <c r="C588" s="108"/>
      <c r="D588" s="108"/>
      <c r="E588" s="109"/>
      <c r="F588" s="108"/>
      <c r="G588" s="108"/>
      <c r="H588" s="98"/>
      <c r="I588" s="98"/>
      <c r="J588" s="98"/>
      <c r="K588" s="98"/>
      <c r="L588" s="98"/>
      <c r="M588" s="98"/>
      <c r="N588" s="98"/>
      <c r="O588" s="98"/>
      <c r="P588" s="98"/>
      <c r="Q588" s="98"/>
      <c r="R588" s="98"/>
      <c r="S588" s="98"/>
      <c r="T588" s="98"/>
      <c r="U588" s="98"/>
      <c r="V588" s="98"/>
      <c r="W588" s="98"/>
      <c r="X588" s="98"/>
      <c r="Y588" s="98"/>
      <c r="Z588" s="98"/>
    </row>
    <row r="589" ht="9.75" customHeight="1">
      <c r="A589" s="106"/>
      <c r="B589" s="107"/>
      <c r="C589" s="108"/>
      <c r="D589" s="108"/>
      <c r="E589" s="109"/>
      <c r="F589" s="108"/>
      <c r="G589" s="108"/>
      <c r="H589" s="98"/>
      <c r="I589" s="98"/>
      <c r="J589" s="98"/>
      <c r="K589" s="98"/>
      <c r="L589" s="98"/>
      <c r="M589" s="98"/>
      <c r="N589" s="98"/>
      <c r="O589" s="98"/>
      <c r="P589" s="98"/>
      <c r="Q589" s="98"/>
      <c r="R589" s="98"/>
      <c r="S589" s="98"/>
      <c r="T589" s="98"/>
      <c r="U589" s="98"/>
      <c r="V589" s="98"/>
      <c r="W589" s="98"/>
      <c r="X589" s="98"/>
      <c r="Y589" s="98"/>
      <c r="Z589" s="98"/>
    </row>
    <row r="590" ht="9.75" customHeight="1">
      <c r="A590" s="106"/>
      <c r="B590" s="107"/>
      <c r="C590" s="108"/>
      <c r="D590" s="108"/>
      <c r="E590" s="109"/>
      <c r="F590" s="108"/>
      <c r="G590" s="108"/>
      <c r="H590" s="98"/>
      <c r="I590" s="98"/>
      <c r="J590" s="98"/>
      <c r="K590" s="98"/>
      <c r="L590" s="98"/>
      <c r="M590" s="98"/>
      <c r="N590" s="98"/>
      <c r="O590" s="98"/>
      <c r="P590" s="98"/>
      <c r="Q590" s="98"/>
      <c r="R590" s="98"/>
      <c r="S590" s="98"/>
      <c r="T590" s="98"/>
      <c r="U590" s="98"/>
      <c r="V590" s="98"/>
      <c r="W590" s="98"/>
      <c r="X590" s="98"/>
      <c r="Y590" s="98"/>
      <c r="Z590" s="98"/>
    </row>
    <row r="591" ht="9.75" customHeight="1">
      <c r="A591" s="106"/>
      <c r="B591" s="107"/>
      <c r="C591" s="108"/>
      <c r="D591" s="108"/>
      <c r="E591" s="109"/>
      <c r="F591" s="108"/>
      <c r="G591" s="108"/>
      <c r="H591" s="98"/>
      <c r="I591" s="98"/>
      <c r="J591" s="98"/>
      <c r="K591" s="98"/>
      <c r="L591" s="98"/>
      <c r="M591" s="98"/>
      <c r="N591" s="98"/>
      <c r="O591" s="98"/>
      <c r="P591" s="98"/>
      <c r="Q591" s="98"/>
      <c r="R591" s="98"/>
      <c r="S591" s="98"/>
      <c r="T591" s="98"/>
      <c r="U591" s="98"/>
      <c r="V591" s="98"/>
      <c r="W591" s="98"/>
      <c r="X591" s="98"/>
      <c r="Y591" s="98"/>
      <c r="Z591" s="98"/>
    </row>
    <row r="592" ht="9.75" customHeight="1">
      <c r="A592" s="106"/>
      <c r="B592" s="107"/>
      <c r="C592" s="108"/>
      <c r="D592" s="108"/>
      <c r="E592" s="109"/>
      <c r="F592" s="108"/>
      <c r="G592" s="108"/>
      <c r="H592" s="98"/>
      <c r="I592" s="98"/>
      <c r="J592" s="98"/>
      <c r="K592" s="98"/>
      <c r="L592" s="98"/>
      <c r="M592" s="98"/>
      <c r="N592" s="98"/>
      <c r="O592" s="98"/>
      <c r="P592" s="98"/>
      <c r="Q592" s="98"/>
      <c r="R592" s="98"/>
      <c r="S592" s="98"/>
      <c r="T592" s="98"/>
      <c r="U592" s="98"/>
      <c r="V592" s="98"/>
      <c r="W592" s="98"/>
      <c r="X592" s="98"/>
      <c r="Y592" s="98"/>
      <c r="Z592" s="98"/>
    </row>
    <row r="593" ht="9.75" customHeight="1">
      <c r="A593" s="106"/>
      <c r="B593" s="107"/>
      <c r="C593" s="108"/>
      <c r="D593" s="108"/>
      <c r="E593" s="109"/>
      <c r="F593" s="108"/>
      <c r="G593" s="108"/>
      <c r="H593" s="98"/>
      <c r="I593" s="98"/>
      <c r="J593" s="98"/>
      <c r="K593" s="98"/>
      <c r="L593" s="98"/>
      <c r="M593" s="98"/>
      <c r="N593" s="98"/>
      <c r="O593" s="98"/>
      <c r="P593" s="98"/>
      <c r="Q593" s="98"/>
      <c r="R593" s="98"/>
      <c r="S593" s="98"/>
      <c r="T593" s="98"/>
      <c r="U593" s="98"/>
      <c r="V593" s="98"/>
      <c r="W593" s="98"/>
      <c r="X593" s="98"/>
      <c r="Y593" s="98"/>
      <c r="Z593" s="98"/>
    </row>
    <row r="594" ht="9.75" customHeight="1">
      <c r="A594" s="106"/>
      <c r="B594" s="107"/>
      <c r="C594" s="108"/>
      <c r="D594" s="108"/>
      <c r="E594" s="109"/>
      <c r="F594" s="108"/>
      <c r="G594" s="108"/>
      <c r="H594" s="98"/>
      <c r="I594" s="98"/>
      <c r="J594" s="98"/>
      <c r="K594" s="98"/>
      <c r="L594" s="98"/>
      <c r="M594" s="98"/>
      <c r="N594" s="98"/>
      <c r="O594" s="98"/>
      <c r="P594" s="98"/>
      <c r="Q594" s="98"/>
      <c r="R594" s="98"/>
      <c r="S594" s="98"/>
      <c r="T594" s="98"/>
      <c r="U594" s="98"/>
      <c r="V594" s="98"/>
      <c r="W594" s="98"/>
      <c r="X594" s="98"/>
      <c r="Y594" s="98"/>
      <c r="Z594" s="98"/>
    </row>
    <row r="595" ht="9.75" customHeight="1">
      <c r="A595" s="106"/>
      <c r="B595" s="107"/>
      <c r="C595" s="108"/>
      <c r="D595" s="108"/>
      <c r="E595" s="109"/>
      <c r="F595" s="108"/>
      <c r="G595" s="108"/>
      <c r="H595" s="98"/>
      <c r="I595" s="98"/>
      <c r="J595" s="98"/>
      <c r="K595" s="98"/>
      <c r="L595" s="98"/>
      <c r="M595" s="98"/>
      <c r="N595" s="98"/>
      <c r="O595" s="98"/>
      <c r="P595" s="98"/>
      <c r="Q595" s="98"/>
      <c r="R595" s="98"/>
      <c r="S595" s="98"/>
      <c r="T595" s="98"/>
      <c r="U595" s="98"/>
      <c r="V595" s="98"/>
      <c r="W595" s="98"/>
      <c r="X595" s="98"/>
      <c r="Y595" s="98"/>
      <c r="Z595" s="98"/>
    </row>
    <row r="596" ht="9.75" customHeight="1">
      <c r="A596" s="106"/>
      <c r="B596" s="107"/>
      <c r="C596" s="108"/>
      <c r="D596" s="108"/>
      <c r="E596" s="109"/>
      <c r="F596" s="108"/>
      <c r="G596" s="108"/>
      <c r="H596" s="98"/>
      <c r="I596" s="98"/>
      <c r="J596" s="98"/>
      <c r="K596" s="98"/>
      <c r="L596" s="98"/>
      <c r="M596" s="98"/>
      <c r="N596" s="98"/>
      <c r="O596" s="98"/>
      <c r="P596" s="98"/>
      <c r="Q596" s="98"/>
      <c r="R596" s="98"/>
      <c r="S596" s="98"/>
      <c r="T596" s="98"/>
      <c r="U596" s="98"/>
      <c r="V596" s="98"/>
      <c r="W596" s="98"/>
      <c r="X596" s="98"/>
      <c r="Y596" s="98"/>
      <c r="Z596" s="98"/>
    </row>
    <row r="597" ht="9.75" customHeight="1">
      <c r="A597" s="106"/>
      <c r="B597" s="107"/>
      <c r="C597" s="108"/>
      <c r="D597" s="108"/>
      <c r="E597" s="109"/>
      <c r="F597" s="108"/>
      <c r="G597" s="108"/>
      <c r="H597" s="98"/>
      <c r="I597" s="98"/>
      <c r="J597" s="98"/>
      <c r="K597" s="98"/>
      <c r="L597" s="98"/>
      <c r="M597" s="98"/>
      <c r="N597" s="98"/>
      <c r="O597" s="98"/>
      <c r="P597" s="98"/>
      <c r="Q597" s="98"/>
      <c r="R597" s="98"/>
      <c r="S597" s="98"/>
      <c r="T597" s="98"/>
      <c r="U597" s="98"/>
      <c r="V597" s="98"/>
      <c r="W597" s="98"/>
      <c r="X597" s="98"/>
      <c r="Y597" s="98"/>
      <c r="Z597" s="98"/>
    </row>
    <row r="598" ht="9.75" customHeight="1">
      <c r="A598" s="106"/>
      <c r="B598" s="107"/>
      <c r="C598" s="108"/>
      <c r="D598" s="108"/>
      <c r="E598" s="109"/>
      <c r="F598" s="108"/>
      <c r="G598" s="108"/>
      <c r="H598" s="98"/>
      <c r="I598" s="98"/>
      <c r="J598" s="98"/>
      <c r="K598" s="98"/>
      <c r="L598" s="98"/>
      <c r="M598" s="98"/>
      <c r="N598" s="98"/>
      <c r="O598" s="98"/>
      <c r="P598" s="98"/>
      <c r="Q598" s="98"/>
      <c r="R598" s="98"/>
      <c r="S598" s="98"/>
      <c r="T598" s="98"/>
      <c r="U598" s="98"/>
      <c r="V598" s="98"/>
      <c r="W598" s="98"/>
      <c r="X598" s="98"/>
      <c r="Y598" s="98"/>
      <c r="Z598" s="98"/>
    </row>
    <row r="599" ht="9.75" customHeight="1">
      <c r="A599" s="106"/>
      <c r="B599" s="107"/>
      <c r="C599" s="108"/>
      <c r="D599" s="108"/>
      <c r="E599" s="109"/>
      <c r="F599" s="108"/>
      <c r="G599" s="108"/>
      <c r="H599" s="98"/>
      <c r="I599" s="98"/>
      <c r="J599" s="98"/>
      <c r="K599" s="98"/>
      <c r="L599" s="98"/>
      <c r="M599" s="98"/>
      <c r="N599" s="98"/>
      <c r="O599" s="98"/>
      <c r="P599" s="98"/>
      <c r="Q599" s="98"/>
      <c r="R599" s="98"/>
      <c r="S599" s="98"/>
      <c r="T599" s="98"/>
      <c r="U599" s="98"/>
      <c r="V599" s="98"/>
      <c r="W599" s="98"/>
      <c r="X599" s="98"/>
      <c r="Y599" s="98"/>
      <c r="Z599" s="98"/>
    </row>
    <row r="600" ht="9.75" customHeight="1">
      <c r="A600" s="106"/>
      <c r="B600" s="107"/>
      <c r="C600" s="108"/>
      <c r="D600" s="108"/>
      <c r="E600" s="109"/>
      <c r="F600" s="108"/>
      <c r="G600" s="108"/>
      <c r="H600" s="98"/>
      <c r="I600" s="98"/>
      <c r="J600" s="98"/>
      <c r="K600" s="98"/>
      <c r="L600" s="98"/>
      <c r="M600" s="98"/>
      <c r="N600" s="98"/>
      <c r="O600" s="98"/>
      <c r="P600" s="98"/>
      <c r="Q600" s="98"/>
      <c r="R600" s="98"/>
      <c r="S600" s="98"/>
      <c r="T600" s="98"/>
      <c r="U600" s="98"/>
      <c r="V600" s="98"/>
      <c r="W600" s="98"/>
      <c r="X600" s="98"/>
      <c r="Y600" s="98"/>
      <c r="Z600" s="98"/>
    </row>
    <row r="601" ht="9.75" customHeight="1">
      <c r="A601" s="106"/>
      <c r="B601" s="107"/>
      <c r="C601" s="108"/>
      <c r="D601" s="108"/>
      <c r="E601" s="109"/>
      <c r="F601" s="108"/>
      <c r="G601" s="108"/>
      <c r="H601" s="98"/>
      <c r="I601" s="98"/>
      <c r="J601" s="98"/>
      <c r="K601" s="98"/>
      <c r="L601" s="98"/>
      <c r="M601" s="98"/>
      <c r="N601" s="98"/>
      <c r="O601" s="98"/>
      <c r="P601" s="98"/>
      <c r="Q601" s="98"/>
      <c r="R601" s="98"/>
      <c r="S601" s="98"/>
      <c r="T601" s="98"/>
      <c r="U601" s="98"/>
      <c r="V601" s="98"/>
      <c r="W601" s="98"/>
      <c r="X601" s="98"/>
      <c r="Y601" s="98"/>
      <c r="Z601" s="98"/>
    </row>
    <row r="602" ht="9.75" customHeight="1">
      <c r="A602" s="106"/>
      <c r="B602" s="107"/>
      <c r="C602" s="108"/>
      <c r="D602" s="108"/>
      <c r="E602" s="109"/>
      <c r="F602" s="108"/>
      <c r="G602" s="108"/>
      <c r="H602" s="98"/>
      <c r="I602" s="98"/>
      <c r="J602" s="98"/>
      <c r="K602" s="98"/>
      <c r="L602" s="98"/>
      <c r="M602" s="98"/>
      <c r="N602" s="98"/>
      <c r="O602" s="98"/>
      <c r="P602" s="98"/>
      <c r="Q602" s="98"/>
      <c r="R602" s="98"/>
      <c r="S602" s="98"/>
      <c r="T602" s="98"/>
      <c r="U602" s="98"/>
      <c r="V602" s="98"/>
      <c r="W602" s="98"/>
      <c r="X602" s="98"/>
      <c r="Y602" s="98"/>
      <c r="Z602" s="98"/>
    </row>
    <row r="603" ht="9.75" customHeight="1">
      <c r="A603" s="106"/>
      <c r="B603" s="107"/>
      <c r="C603" s="108"/>
      <c r="D603" s="108"/>
      <c r="E603" s="109"/>
      <c r="F603" s="108"/>
      <c r="G603" s="108"/>
      <c r="H603" s="98"/>
      <c r="I603" s="98"/>
      <c r="J603" s="98"/>
      <c r="K603" s="98"/>
      <c r="L603" s="98"/>
      <c r="M603" s="98"/>
      <c r="N603" s="98"/>
      <c r="O603" s="98"/>
      <c r="P603" s="98"/>
      <c r="Q603" s="98"/>
      <c r="R603" s="98"/>
      <c r="S603" s="98"/>
      <c r="T603" s="98"/>
      <c r="U603" s="98"/>
      <c r="V603" s="98"/>
      <c r="W603" s="98"/>
      <c r="X603" s="98"/>
      <c r="Y603" s="98"/>
      <c r="Z603" s="98"/>
    </row>
    <row r="604" ht="9.75" customHeight="1">
      <c r="A604" s="106"/>
      <c r="B604" s="107"/>
      <c r="C604" s="108"/>
      <c r="D604" s="108"/>
      <c r="E604" s="109"/>
      <c r="F604" s="108"/>
      <c r="G604" s="108"/>
      <c r="H604" s="98"/>
      <c r="I604" s="98"/>
      <c r="J604" s="98"/>
      <c r="K604" s="98"/>
      <c r="L604" s="98"/>
      <c r="M604" s="98"/>
      <c r="N604" s="98"/>
      <c r="O604" s="98"/>
      <c r="P604" s="98"/>
      <c r="Q604" s="98"/>
      <c r="R604" s="98"/>
      <c r="S604" s="98"/>
      <c r="T604" s="98"/>
      <c r="U604" s="98"/>
      <c r="V604" s="98"/>
      <c r="W604" s="98"/>
      <c r="X604" s="98"/>
      <c r="Y604" s="98"/>
      <c r="Z604" s="98"/>
    </row>
    <row r="605" ht="9.75" customHeight="1">
      <c r="A605" s="106"/>
      <c r="B605" s="107"/>
      <c r="C605" s="108"/>
      <c r="D605" s="108"/>
      <c r="E605" s="109"/>
      <c r="F605" s="108"/>
      <c r="G605" s="108"/>
      <c r="H605" s="98"/>
      <c r="I605" s="98"/>
      <c r="J605" s="98"/>
      <c r="K605" s="98"/>
      <c r="L605" s="98"/>
      <c r="M605" s="98"/>
      <c r="N605" s="98"/>
      <c r="O605" s="98"/>
      <c r="P605" s="98"/>
      <c r="Q605" s="98"/>
      <c r="R605" s="98"/>
      <c r="S605" s="98"/>
      <c r="T605" s="98"/>
      <c r="U605" s="98"/>
      <c r="V605" s="98"/>
      <c r="W605" s="98"/>
      <c r="X605" s="98"/>
      <c r="Y605" s="98"/>
      <c r="Z605" s="98"/>
    </row>
    <row r="606" ht="9.75" customHeight="1">
      <c r="A606" s="106"/>
      <c r="B606" s="107"/>
      <c r="C606" s="108"/>
      <c r="D606" s="108"/>
      <c r="E606" s="109"/>
      <c r="F606" s="108"/>
      <c r="G606" s="108"/>
      <c r="H606" s="98"/>
      <c r="I606" s="98"/>
      <c r="J606" s="98"/>
      <c r="K606" s="98"/>
      <c r="L606" s="98"/>
      <c r="M606" s="98"/>
      <c r="N606" s="98"/>
      <c r="O606" s="98"/>
      <c r="P606" s="98"/>
      <c r="Q606" s="98"/>
      <c r="R606" s="98"/>
      <c r="S606" s="98"/>
      <c r="T606" s="98"/>
      <c r="U606" s="98"/>
      <c r="V606" s="98"/>
      <c r="W606" s="98"/>
      <c r="X606" s="98"/>
      <c r="Y606" s="98"/>
      <c r="Z606" s="98"/>
    </row>
    <row r="607" ht="9.75" customHeight="1">
      <c r="A607" s="106"/>
      <c r="B607" s="107"/>
      <c r="C607" s="108"/>
      <c r="D607" s="108"/>
      <c r="E607" s="109"/>
      <c r="F607" s="108"/>
      <c r="G607" s="108"/>
      <c r="H607" s="98"/>
      <c r="I607" s="98"/>
      <c r="J607" s="98"/>
      <c r="K607" s="98"/>
      <c r="L607" s="98"/>
      <c r="M607" s="98"/>
      <c r="N607" s="98"/>
      <c r="O607" s="98"/>
      <c r="P607" s="98"/>
      <c r="Q607" s="98"/>
      <c r="R607" s="98"/>
      <c r="S607" s="98"/>
      <c r="T607" s="98"/>
      <c r="U607" s="98"/>
      <c r="V607" s="98"/>
      <c r="W607" s="98"/>
      <c r="X607" s="98"/>
      <c r="Y607" s="98"/>
      <c r="Z607" s="98"/>
    </row>
    <row r="608" ht="9.75" customHeight="1">
      <c r="A608" s="106"/>
      <c r="B608" s="107"/>
      <c r="C608" s="108"/>
      <c r="D608" s="108"/>
      <c r="E608" s="109"/>
      <c r="F608" s="108"/>
      <c r="G608" s="108"/>
      <c r="H608" s="98"/>
      <c r="I608" s="98"/>
      <c r="J608" s="98"/>
      <c r="K608" s="98"/>
      <c r="L608" s="98"/>
      <c r="M608" s="98"/>
      <c r="N608" s="98"/>
      <c r="O608" s="98"/>
      <c r="P608" s="98"/>
      <c r="Q608" s="98"/>
      <c r="R608" s="98"/>
      <c r="S608" s="98"/>
      <c r="T608" s="98"/>
      <c r="U608" s="98"/>
      <c r="V608" s="98"/>
      <c r="W608" s="98"/>
      <c r="X608" s="98"/>
      <c r="Y608" s="98"/>
      <c r="Z608" s="98"/>
    </row>
    <row r="609" ht="9.75" customHeight="1">
      <c r="A609" s="106"/>
      <c r="B609" s="107"/>
      <c r="C609" s="108"/>
      <c r="D609" s="108"/>
      <c r="E609" s="109"/>
      <c r="F609" s="108"/>
      <c r="G609" s="108"/>
      <c r="H609" s="98"/>
      <c r="I609" s="98"/>
      <c r="J609" s="98"/>
      <c r="K609" s="98"/>
      <c r="L609" s="98"/>
      <c r="M609" s="98"/>
      <c r="N609" s="98"/>
      <c r="O609" s="98"/>
      <c r="P609" s="98"/>
      <c r="Q609" s="98"/>
      <c r="R609" s="98"/>
      <c r="S609" s="98"/>
      <c r="T609" s="98"/>
      <c r="U609" s="98"/>
      <c r="V609" s="98"/>
      <c r="W609" s="98"/>
      <c r="X609" s="98"/>
      <c r="Y609" s="98"/>
      <c r="Z609" s="98"/>
    </row>
    <row r="610" ht="9.75" customHeight="1">
      <c r="A610" s="106"/>
      <c r="B610" s="107"/>
      <c r="C610" s="108"/>
      <c r="D610" s="108"/>
      <c r="E610" s="109"/>
      <c r="F610" s="108"/>
      <c r="G610" s="108"/>
      <c r="H610" s="98"/>
      <c r="I610" s="98"/>
      <c r="J610" s="98"/>
      <c r="K610" s="98"/>
      <c r="L610" s="98"/>
      <c r="M610" s="98"/>
      <c r="N610" s="98"/>
      <c r="O610" s="98"/>
      <c r="P610" s="98"/>
      <c r="Q610" s="98"/>
      <c r="R610" s="98"/>
      <c r="S610" s="98"/>
      <c r="T610" s="98"/>
      <c r="U610" s="98"/>
      <c r="V610" s="98"/>
      <c r="W610" s="98"/>
      <c r="X610" s="98"/>
      <c r="Y610" s="98"/>
      <c r="Z610" s="98"/>
    </row>
    <row r="611" ht="9.75" customHeight="1">
      <c r="A611" s="106"/>
      <c r="B611" s="107"/>
      <c r="C611" s="108"/>
      <c r="D611" s="108"/>
      <c r="E611" s="109"/>
      <c r="F611" s="108"/>
      <c r="G611" s="108"/>
      <c r="H611" s="98"/>
      <c r="I611" s="98"/>
      <c r="J611" s="98"/>
      <c r="K611" s="98"/>
      <c r="L611" s="98"/>
      <c r="M611" s="98"/>
      <c r="N611" s="98"/>
      <c r="O611" s="98"/>
      <c r="P611" s="98"/>
      <c r="Q611" s="98"/>
      <c r="R611" s="98"/>
      <c r="S611" s="98"/>
      <c r="T611" s="98"/>
      <c r="U611" s="98"/>
      <c r="V611" s="98"/>
      <c r="W611" s="98"/>
      <c r="X611" s="98"/>
      <c r="Y611" s="98"/>
      <c r="Z611" s="98"/>
    </row>
    <row r="612" ht="9.75" customHeight="1">
      <c r="A612" s="106"/>
      <c r="B612" s="107"/>
      <c r="C612" s="108"/>
      <c r="D612" s="108"/>
      <c r="E612" s="109"/>
      <c r="F612" s="108"/>
      <c r="G612" s="108"/>
      <c r="H612" s="98"/>
      <c r="I612" s="98"/>
      <c r="J612" s="98"/>
      <c r="K612" s="98"/>
      <c r="L612" s="98"/>
      <c r="M612" s="98"/>
      <c r="N612" s="98"/>
      <c r="O612" s="98"/>
      <c r="P612" s="98"/>
      <c r="Q612" s="98"/>
      <c r="R612" s="98"/>
      <c r="S612" s="98"/>
      <c r="T612" s="98"/>
      <c r="U612" s="98"/>
      <c r="V612" s="98"/>
      <c r="W612" s="98"/>
      <c r="X612" s="98"/>
      <c r="Y612" s="98"/>
      <c r="Z612" s="98"/>
    </row>
    <row r="613" ht="9.75" customHeight="1">
      <c r="A613" s="106"/>
      <c r="B613" s="107"/>
      <c r="C613" s="108"/>
      <c r="D613" s="108"/>
      <c r="E613" s="109"/>
      <c r="F613" s="108"/>
      <c r="G613" s="108"/>
      <c r="H613" s="98"/>
      <c r="I613" s="98"/>
      <c r="J613" s="98"/>
      <c r="K613" s="98"/>
      <c r="L613" s="98"/>
      <c r="M613" s="98"/>
      <c r="N613" s="98"/>
      <c r="O613" s="98"/>
      <c r="P613" s="98"/>
      <c r="Q613" s="98"/>
      <c r="R613" s="98"/>
      <c r="S613" s="98"/>
      <c r="T613" s="98"/>
      <c r="U613" s="98"/>
      <c r="V613" s="98"/>
      <c r="W613" s="98"/>
      <c r="X613" s="98"/>
      <c r="Y613" s="98"/>
      <c r="Z613" s="98"/>
    </row>
    <row r="614" ht="9.75" customHeight="1">
      <c r="A614" s="106"/>
      <c r="B614" s="107"/>
      <c r="C614" s="108"/>
      <c r="D614" s="108"/>
      <c r="E614" s="109"/>
      <c r="F614" s="108"/>
      <c r="G614" s="108"/>
      <c r="H614" s="98"/>
      <c r="I614" s="98"/>
      <c r="J614" s="98"/>
      <c r="K614" s="98"/>
      <c r="L614" s="98"/>
      <c r="M614" s="98"/>
      <c r="N614" s="98"/>
      <c r="O614" s="98"/>
      <c r="P614" s="98"/>
      <c r="Q614" s="98"/>
      <c r="R614" s="98"/>
      <c r="S614" s="98"/>
      <c r="T614" s="98"/>
      <c r="U614" s="98"/>
      <c r="V614" s="98"/>
      <c r="W614" s="98"/>
      <c r="X614" s="98"/>
      <c r="Y614" s="98"/>
      <c r="Z614" s="98"/>
    </row>
    <row r="615" ht="9.75" customHeight="1">
      <c r="A615" s="106"/>
      <c r="B615" s="107"/>
      <c r="C615" s="108"/>
      <c r="D615" s="108"/>
      <c r="E615" s="109"/>
      <c r="F615" s="108"/>
      <c r="G615" s="108"/>
      <c r="H615" s="98"/>
      <c r="I615" s="98"/>
      <c r="J615" s="98"/>
      <c r="K615" s="98"/>
      <c r="L615" s="98"/>
      <c r="M615" s="98"/>
      <c r="N615" s="98"/>
      <c r="O615" s="98"/>
      <c r="P615" s="98"/>
      <c r="Q615" s="98"/>
      <c r="R615" s="98"/>
      <c r="S615" s="98"/>
      <c r="T615" s="98"/>
      <c r="U615" s="98"/>
      <c r="V615" s="98"/>
      <c r="W615" s="98"/>
      <c r="X615" s="98"/>
      <c r="Y615" s="98"/>
      <c r="Z615" s="98"/>
    </row>
    <row r="616" ht="9.75" customHeight="1">
      <c r="A616" s="106"/>
      <c r="B616" s="107"/>
      <c r="C616" s="108"/>
      <c r="D616" s="108"/>
      <c r="E616" s="109"/>
      <c r="F616" s="108"/>
      <c r="G616" s="108"/>
      <c r="H616" s="98"/>
      <c r="I616" s="98"/>
      <c r="J616" s="98"/>
      <c r="K616" s="98"/>
      <c r="L616" s="98"/>
      <c r="M616" s="98"/>
      <c r="N616" s="98"/>
      <c r="O616" s="98"/>
      <c r="P616" s="98"/>
      <c r="Q616" s="98"/>
      <c r="R616" s="98"/>
      <c r="S616" s="98"/>
      <c r="T616" s="98"/>
      <c r="U616" s="98"/>
      <c r="V616" s="98"/>
      <c r="W616" s="98"/>
      <c r="X616" s="98"/>
      <c r="Y616" s="98"/>
      <c r="Z616" s="98"/>
    </row>
    <row r="617" ht="9.75" customHeight="1">
      <c r="A617" s="106"/>
      <c r="B617" s="107"/>
      <c r="C617" s="108"/>
      <c r="D617" s="108"/>
      <c r="E617" s="109"/>
      <c r="F617" s="108"/>
      <c r="G617" s="108"/>
      <c r="H617" s="98"/>
      <c r="I617" s="98"/>
      <c r="J617" s="98"/>
      <c r="K617" s="98"/>
      <c r="L617" s="98"/>
      <c r="M617" s="98"/>
      <c r="N617" s="98"/>
      <c r="O617" s="98"/>
      <c r="P617" s="98"/>
      <c r="Q617" s="98"/>
      <c r="R617" s="98"/>
      <c r="S617" s="98"/>
      <c r="T617" s="98"/>
      <c r="U617" s="98"/>
      <c r="V617" s="98"/>
      <c r="W617" s="98"/>
      <c r="X617" s="98"/>
      <c r="Y617" s="98"/>
      <c r="Z617" s="98"/>
    </row>
    <row r="618" ht="9.75" customHeight="1">
      <c r="A618" s="106"/>
      <c r="B618" s="107"/>
      <c r="C618" s="108"/>
      <c r="D618" s="108"/>
      <c r="E618" s="109"/>
      <c r="F618" s="108"/>
      <c r="G618" s="108"/>
      <c r="H618" s="98"/>
      <c r="I618" s="98"/>
      <c r="J618" s="98"/>
      <c r="K618" s="98"/>
      <c r="L618" s="98"/>
      <c r="M618" s="98"/>
      <c r="N618" s="98"/>
      <c r="O618" s="98"/>
      <c r="P618" s="98"/>
      <c r="Q618" s="98"/>
      <c r="R618" s="98"/>
      <c r="S618" s="98"/>
      <c r="T618" s="98"/>
      <c r="U618" s="98"/>
      <c r="V618" s="98"/>
      <c r="W618" s="98"/>
      <c r="X618" s="98"/>
      <c r="Y618" s="98"/>
      <c r="Z618" s="98"/>
    </row>
    <row r="619" ht="9.75" customHeight="1">
      <c r="A619" s="106"/>
      <c r="B619" s="107"/>
      <c r="C619" s="108"/>
      <c r="D619" s="108"/>
      <c r="E619" s="109"/>
      <c r="F619" s="108"/>
      <c r="G619" s="108"/>
      <c r="H619" s="98"/>
      <c r="I619" s="98"/>
      <c r="J619" s="98"/>
      <c r="K619" s="98"/>
      <c r="L619" s="98"/>
      <c r="M619" s="98"/>
      <c r="N619" s="98"/>
      <c r="O619" s="98"/>
      <c r="P619" s="98"/>
      <c r="Q619" s="98"/>
      <c r="R619" s="98"/>
      <c r="S619" s="98"/>
      <c r="T619" s="98"/>
      <c r="U619" s="98"/>
      <c r="V619" s="98"/>
      <c r="W619" s="98"/>
      <c r="X619" s="98"/>
      <c r="Y619" s="98"/>
      <c r="Z619" s="98"/>
    </row>
    <row r="620" ht="9.75" customHeight="1">
      <c r="A620" s="106"/>
      <c r="B620" s="107"/>
      <c r="C620" s="108"/>
      <c r="D620" s="108"/>
      <c r="E620" s="109"/>
      <c r="F620" s="108"/>
      <c r="G620" s="108"/>
      <c r="H620" s="98"/>
      <c r="I620" s="98"/>
      <c r="J620" s="98"/>
      <c r="K620" s="98"/>
      <c r="L620" s="98"/>
      <c r="M620" s="98"/>
      <c r="N620" s="98"/>
      <c r="O620" s="98"/>
      <c r="P620" s="98"/>
      <c r="Q620" s="98"/>
      <c r="R620" s="98"/>
      <c r="S620" s="98"/>
      <c r="T620" s="98"/>
      <c r="U620" s="98"/>
      <c r="V620" s="98"/>
      <c r="W620" s="98"/>
      <c r="X620" s="98"/>
      <c r="Y620" s="98"/>
      <c r="Z620" s="98"/>
    </row>
    <row r="621" ht="9.75" customHeight="1">
      <c r="A621" s="106"/>
      <c r="B621" s="107"/>
      <c r="C621" s="108"/>
      <c r="D621" s="108"/>
      <c r="E621" s="109"/>
      <c r="F621" s="108"/>
      <c r="G621" s="108"/>
      <c r="H621" s="98"/>
      <c r="I621" s="98"/>
      <c r="J621" s="98"/>
      <c r="K621" s="98"/>
      <c r="L621" s="98"/>
      <c r="M621" s="98"/>
      <c r="N621" s="98"/>
      <c r="O621" s="98"/>
      <c r="P621" s="98"/>
      <c r="Q621" s="98"/>
      <c r="R621" s="98"/>
      <c r="S621" s="98"/>
      <c r="T621" s="98"/>
      <c r="U621" s="98"/>
      <c r="V621" s="98"/>
      <c r="W621" s="98"/>
      <c r="X621" s="98"/>
      <c r="Y621" s="98"/>
      <c r="Z621" s="98"/>
    </row>
    <row r="622" ht="9.75" customHeight="1">
      <c r="A622" s="106"/>
      <c r="B622" s="107"/>
      <c r="C622" s="108"/>
      <c r="D622" s="108"/>
      <c r="E622" s="109"/>
      <c r="F622" s="108"/>
      <c r="G622" s="108"/>
      <c r="H622" s="98"/>
      <c r="I622" s="98"/>
      <c r="J622" s="98"/>
      <c r="K622" s="98"/>
      <c r="L622" s="98"/>
      <c r="M622" s="98"/>
      <c r="N622" s="98"/>
      <c r="O622" s="98"/>
      <c r="P622" s="98"/>
      <c r="Q622" s="98"/>
      <c r="R622" s="98"/>
      <c r="S622" s="98"/>
      <c r="T622" s="98"/>
      <c r="U622" s="98"/>
      <c r="V622" s="98"/>
      <c r="W622" s="98"/>
      <c r="X622" s="98"/>
      <c r="Y622" s="98"/>
      <c r="Z622" s="98"/>
    </row>
    <row r="623" ht="9.75" customHeight="1">
      <c r="A623" s="106"/>
      <c r="B623" s="107"/>
      <c r="C623" s="108"/>
      <c r="D623" s="108"/>
      <c r="E623" s="109"/>
      <c r="F623" s="108"/>
      <c r="G623" s="108"/>
      <c r="H623" s="98"/>
      <c r="I623" s="98"/>
      <c r="J623" s="98"/>
      <c r="K623" s="98"/>
      <c r="L623" s="98"/>
      <c r="M623" s="98"/>
      <c r="N623" s="98"/>
      <c r="O623" s="98"/>
      <c r="P623" s="98"/>
      <c r="Q623" s="98"/>
      <c r="R623" s="98"/>
      <c r="S623" s="98"/>
      <c r="T623" s="98"/>
      <c r="U623" s="98"/>
      <c r="V623" s="98"/>
      <c r="W623" s="98"/>
      <c r="X623" s="98"/>
      <c r="Y623" s="98"/>
      <c r="Z623" s="98"/>
    </row>
    <row r="624" ht="9.75" customHeight="1">
      <c r="A624" s="106"/>
      <c r="B624" s="107"/>
      <c r="C624" s="108"/>
      <c r="D624" s="108"/>
      <c r="E624" s="109"/>
      <c r="F624" s="108"/>
      <c r="G624" s="108"/>
      <c r="H624" s="98"/>
      <c r="I624" s="98"/>
      <c r="J624" s="98"/>
      <c r="K624" s="98"/>
      <c r="L624" s="98"/>
      <c r="M624" s="98"/>
      <c r="N624" s="98"/>
      <c r="O624" s="98"/>
      <c r="P624" s="98"/>
      <c r="Q624" s="98"/>
      <c r="R624" s="98"/>
      <c r="S624" s="98"/>
      <c r="T624" s="98"/>
      <c r="U624" s="98"/>
      <c r="V624" s="98"/>
      <c r="W624" s="98"/>
      <c r="X624" s="98"/>
      <c r="Y624" s="98"/>
      <c r="Z624" s="98"/>
    </row>
    <row r="625" ht="9.75" customHeight="1">
      <c r="A625" s="106"/>
      <c r="B625" s="107"/>
      <c r="C625" s="108"/>
      <c r="D625" s="108"/>
      <c r="E625" s="109"/>
      <c r="F625" s="108"/>
      <c r="G625" s="108"/>
      <c r="H625" s="98"/>
      <c r="I625" s="98"/>
      <c r="J625" s="98"/>
      <c r="K625" s="98"/>
      <c r="L625" s="98"/>
      <c r="M625" s="98"/>
      <c r="N625" s="98"/>
      <c r="O625" s="98"/>
      <c r="P625" s="98"/>
      <c r="Q625" s="98"/>
      <c r="R625" s="98"/>
      <c r="S625" s="98"/>
      <c r="T625" s="98"/>
      <c r="U625" s="98"/>
      <c r="V625" s="98"/>
      <c r="W625" s="98"/>
      <c r="X625" s="98"/>
      <c r="Y625" s="98"/>
      <c r="Z625" s="98"/>
    </row>
    <row r="626" ht="9.75" customHeight="1">
      <c r="A626" s="106"/>
      <c r="B626" s="107"/>
      <c r="C626" s="108"/>
      <c r="D626" s="108"/>
      <c r="E626" s="109"/>
      <c r="F626" s="108"/>
      <c r="G626" s="108"/>
      <c r="H626" s="98"/>
      <c r="I626" s="98"/>
      <c r="J626" s="98"/>
      <c r="K626" s="98"/>
      <c r="L626" s="98"/>
      <c r="M626" s="98"/>
      <c r="N626" s="98"/>
      <c r="O626" s="98"/>
      <c r="P626" s="98"/>
      <c r="Q626" s="98"/>
      <c r="R626" s="98"/>
      <c r="S626" s="98"/>
      <c r="T626" s="98"/>
      <c r="U626" s="98"/>
      <c r="V626" s="98"/>
      <c r="W626" s="98"/>
      <c r="X626" s="98"/>
      <c r="Y626" s="98"/>
      <c r="Z626" s="98"/>
    </row>
    <row r="627" ht="9.75" customHeight="1">
      <c r="A627" s="106"/>
      <c r="B627" s="107"/>
      <c r="C627" s="108"/>
      <c r="D627" s="108"/>
      <c r="E627" s="109"/>
      <c r="F627" s="108"/>
      <c r="G627" s="108"/>
      <c r="H627" s="98"/>
      <c r="I627" s="98"/>
      <c r="J627" s="98"/>
      <c r="K627" s="98"/>
      <c r="L627" s="98"/>
      <c r="M627" s="98"/>
      <c r="N627" s="98"/>
      <c r="O627" s="98"/>
      <c r="P627" s="98"/>
      <c r="Q627" s="98"/>
      <c r="R627" s="98"/>
      <c r="S627" s="98"/>
      <c r="T627" s="98"/>
      <c r="U627" s="98"/>
      <c r="V627" s="98"/>
      <c r="W627" s="98"/>
      <c r="X627" s="98"/>
      <c r="Y627" s="98"/>
      <c r="Z627" s="98"/>
    </row>
    <row r="628" ht="9.75" customHeight="1">
      <c r="A628" s="106"/>
      <c r="B628" s="107"/>
      <c r="C628" s="108"/>
      <c r="D628" s="108"/>
      <c r="E628" s="109"/>
      <c r="F628" s="108"/>
      <c r="G628" s="108"/>
      <c r="H628" s="98"/>
      <c r="I628" s="98"/>
      <c r="J628" s="98"/>
      <c r="K628" s="98"/>
      <c r="L628" s="98"/>
      <c r="M628" s="98"/>
      <c r="N628" s="98"/>
      <c r="O628" s="98"/>
      <c r="P628" s="98"/>
      <c r="Q628" s="98"/>
      <c r="R628" s="98"/>
      <c r="S628" s="98"/>
      <c r="T628" s="98"/>
      <c r="U628" s="98"/>
      <c r="V628" s="98"/>
      <c r="W628" s="98"/>
      <c r="X628" s="98"/>
      <c r="Y628" s="98"/>
      <c r="Z628" s="98"/>
    </row>
    <row r="629" ht="9.75" customHeight="1">
      <c r="A629" s="106"/>
      <c r="B629" s="107"/>
      <c r="C629" s="108"/>
      <c r="D629" s="108"/>
      <c r="E629" s="109"/>
      <c r="F629" s="108"/>
      <c r="G629" s="108"/>
      <c r="H629" s="98"/>
      <c r="I629" s="98"/>
      <c r="J629" s="98"/>
      <c r="K629" s="98"/>
      <c r="L629" s="98"/>
      <c r="M629" s="98"/>
      <c r="N629" s="98"/>
      <c r="O629" s="98"/>
      <c r="P629" s="98"/>
      <c r="Q629" s="98"/>
      <c r="R629" s="98"/>
      <c r="S629" s="98"/>
      <c r="T629" s="98"/>
      <c r="U629" s="98"/>
      <c r="V629" s="98"/>
      <c r="W629" s="98"/>
      <c r="X629" s="98"/>
      <c r="Y629" s="98"/>
      <c r="Z629" s="98"/>
    </row>
    <row r="630" ht="9.75" customHeight="1">
      <c r="A630" s="106"/>
      <c r="B630" s="107"/>
      <c r="C630" s="108"/>
      <c r="D630" s="108"/>
      <c r="E630" s="109"/>
      <c r="F630" s="108"/>
      <c r="G630" s="108"/>
      <c r="H630" s="98"/>
      <c r="I630" s="98"/>
      <c r="J630" s="98"/>
      <c r="K630" s="98"/>
      <c r="L630" s="98"/>
      <c r="M630" s="98"/>
      <c r="N630" s="98"/>
      <c r="O630" s="98"/>
      <c r="P630" s="98"/>
      <c r="Q630" s="98"/>
      <c r="R630" s="98"/>
      <c r="S630" s="98"/>
      <c r="T630" s="98"/>
      <c r="U630" s="98"/>
      <c r="V630" s="98"/>
      <c r="W630" s="98"/>
      <c r="X630" s="98"/>
      <c r="Y630" s="98"/>
      <c r="Z630" s="98"/>
    </row>
    <row r="631" ht="9.75" customHeight="1">
      <c r="A631" s="106"/>
      <c r="B631" s="107"/>
      <c r="C631" s="108"/>
      <c r="D631" s="108"/>
      <c r="E631" s="109"/>
      <c r="F631" s="108"/>
      <c r="G631" s="108"/>
      <c r="H631" s="98"/>
      <c r="I631" s="98"/>
      <c r="J631" s="98"/>
      <c r="K631" s="98"/>
      <c r="L631" s="98"/>
      <c r="M631" s="98"/>
      <c r="N631" s="98"/>
      <c r="O631" s="98"/>
      <c r="P631" s="98"/>
      <c r="Q631" s="98"/>
      <c r="R631" s="98"/>
      <c r="S631" s="98"/>
      <c r="T631" s="98"/>
      <c r="U631" s="98"/>
      <c r="V631" s="98"/>
      <c r="W631" s="98"/>
      <c r="X631" s="98"/>
      <c r="Y631" s="98"/>
      <c r="Z631" s="98"/>
    </row>
    <row r="632" ht="9.75" customHeight="1">
      <c r="A632" s="106"/>
      <c r="B632" s="107"/>
      <c r="C632" s="108"/>
      <c r="D632" s="108"/>
      <c r="E632" s="109"/>
      <c r="F632" s="108"/>
      <c r="G632" s="108"/>
      <c r="H632" s="98"/>
      <c r="I632" s="98"/>
      <c r="J632" s="98"/>
      <c r="K632" s="98"/>
      <c r="L632" s="98"/>
      <c r="M632" s="98"/>
      <c r="N632" s="98"/>
      <c r="O632" s="98"/>
      <c r="P632" s="98"/>
      <c r="Q632" s="98"/>
      <c r="R632" s="98"/>
      <c r="S632" s="98"/>
      <c r="T632" s="98"/>
      <c r="U632" s="98"/>
      <c r="V632" s="98"/>
      <c r="W632" s="98"/>
      <c r="X632" s="98"/>
      <c r="Y632" s="98"/>
      <c r="Z632" s="98"/>
    </row>
    <row r="633" ht="9.75" customHeight="1">
      <c r="A633" s="106"/>
      <c r="B633" s="107"/>
      <c r="C633" s="108"/>
      <c r="D633" s="108"/>
      <c r="E633" s="109"/>
      <c r="F633" s="108"/>
      <c r="G633" s="108"/>
      <c r="H633" s="98"/>
      <c r="I633" s="98"/>
      <c r="J633" s="98"/>
      <c r="K633" s="98"/>
      <c r="L633" s="98"/>
      <c r="M633" s="98"/>
      <c r="N633" s="98"/>
      <c r="O633" s="98"/>
      <c r="P633" s="98"/>
      <c r="Q633" s="98"/>
      <c r="R633" s="98"/>
      <c r="S633" s="98"/>
      <c r="T633" s="98"/>
      <c r="U633" s="98"/>
      <c r="V633" s="98"/>
      <c r="W633" s="98"/>
      <c r="X633" s="98"/>
      <c r="Y633" s="98"/>
      <c r="Z633" s="98"/>
    </row>
    <row r="634" ht="9.75" customHeight="1">
      <c r="A634" s="106"/>
      <c r="B634" s="107"/>
      <c r="C634" s="108"/>
      <c r="D634" s="108"/>
      <c r="E634" s="109"/>
      <c r="F634" s="108"/>
      <c r="G634" s="108"/>
      <c r="H634" s="98"/>
      <c r="I634" s="98"/>
      <c r="J634" s="98"/>
      <c r="K634" s="98"/>
      <c r="L634" s="98"/>
      <c r="M634" s="98"/>
      <c r="N634" s="98"/>
      <c r="O634" s="98"/>
      <c r="P634" s="98"/>
      <c r="Q634" s="98"/>
      <c r="R634" s="98"/>
      <c r="S634" s="98"/>
      <c r="T634" s="98"/>
      <c r="U634" s="98"/>
      <c r="V634" s="98"/>
      <c r="W634" s="98"/>
      <c r="X634" s="98"/>
      <c r="Y634" s="98"/>
      <c r="Z634" s="98"/>
    </row>
    <row r="635" ht="9.75" customHeight="1">
      <c r="A635" s="106"/>
      <c r="B635" s="107"/>
      <c r="C635" s="108"/>
      <c r="D635" s="108"/>
      <c r="E635" s="109"/>
      <c r="F635" s="108"/>
      <c r="G635" s="108"/>
      <c r="H635" s="98"/>
      <c r="I635" s="98"/>
      <c r="J635" s="98"/>
      <c r="K635" s="98"/>
      <c r="L635" s="98"/>
      <c r="M635" s="98"/>
      <c r="N635" s="98"/>
      <c r="O635" s="98"/>
      <c r="P635" s="98"/>
      <c r="Q635" s="98"/>
      <c r="R635" s="98"/>
      <c r="S635" s="98"/>
      <c r="T635" s="98"/>
      <c r="U635" s="98"/>
      <c r="V635" s="98"/>
      <c r="W635" s="98"/>
      <c r="X635" s="98"/>
      <c r="Y635" s="98"/>
      <c r="Z635" s="98"/>
    </row>
    <row r="636" ht="9.75" customHeight="1">
      <c r="A636" s="106"/>
      <c r="B636" s="107"/>
      <c r="C636" s="108"/>
      <c r="D636" s="108"/>
      <c r="E636" s="109"/>
      <c r="F636" s="108"/>
      <c r="G636" s="108"/>
      <c r="H636" s="98"/>
      <c r="I636" s="98"/>
      <c r="J636" s="98"/>
      <c r="K636" s="98"/>
      <c r="L636" s="98"/>
      <c r="M636" s="98"/>
      <c r="N636" s="98"/>
      <c r="O636" s="98"/>
      <c r="P636" s="98"/>
      <c r="Q636" s="98"/>
      <c r="R636" s="98"/>
      <c r="S636" s="98"/>
      <c r="T636" s="98"/>
      <c r="U636" s="98"/>
      <c r="V636" s="98"/>
      <c r="W636" s="98"/>
      <c r="X636" s="98"/>
      <c r="Y636" s="98"/>
      <c r="Z636" s="98"/>
    </row>
    <row r="637" ht="9.75" customHeight="1">
      <c r="A637" s="106"/>
      <c r="B637" s="107"/>
      <c r="C637" s="108"/>
      <c r="D637" s="108"/>
      <c r="E637" s="109"/>
      <c r="F637" s="108"/>
      <c r="G637" s="108"/>
      <c r="H637" s="98"/>
      <c r="I637" s="98"/>
      <c r="J637" s="98"/>
      <c r="K637" s="98"/>
      <c r="L637" s="98"/>
      <c r="M637" s="98"/>
      <c r="N637" s="98"/>
      <c r="O637" s="98"/>
      <c r="P637" s="98"/>
      <c r="Q637" s="98"/>
      <c r="R637" s="98"/>
      <c r="S637" s="98"/>
      <c r="T637" s="98"/>
      <c r="U637" s="98"/>
      <c r="V637" s="98"/>
      <c r="W637" s="98"/>
      <c r="X637" s="98"/>
      <c r="Y637" s="98"/>
      <c r="Z637" s="98"/>
    </row>
    <row r="638" ht="9.75" customHeight="1">
      <c r="A638" s="106"/>
      <c r="B638" s="107"/>
      <c r="C638" s="108"/>
      <c r="D638" s="108"/>
      <c r="E638" s="109"/>
      <c r="F638" s="108"/>
      <c r="G638" s="108"/>
      <c r="H638" s="98"/>
      <c r="I638" s="98"/>
      <c r="J638" s="98"/>
      <c r="K638" s="98"/>
      <c r="L638" s="98"/>
      <c r="M638" s="98"/>
      <c r="N638" s="98"/>
      <c r="O638" s="98"/>
      <c r="P638" s="98"/>
      <c r="Q638" s="98"/>
      <c r="R638" s="98"/>
      <c r="S638" s="98"/>
      <c r="T638" s="98"/>
      <c r="U638" s="98"/>
      <c r="V638" s="98"/>
      <c r="W638" s="98"/>
      <c r="X638" s="98"/>
      <c r="Y638" s="98"/>
      <c r="Z638" s="98"/>
    </row>
    <row r="639" ht="9.75" customHeight="1">
      <c r="A639" s="106"/>
      <c r="B639" s="107"/>
      <c r="C639" s="108"/>
      <c r="D639" s="108"/>
      <c r="E639" s="109"/>
      <c r="F639" s="108"/>
      <c r="G639" s="108"/>
      <c r="H639" s="98"/>
      <c r="I639" s="98"/>
      <c r="J639" s="98"/>
      <c r="K639" s="98"/>
      <c r="L639" s="98"/>
      <c r="M639" s="98"/>
      <c r="N639" s="98"/>
      <c r="O639" s="98"/>
      <c r="P639" s="98"/>
      <c r="Q639" s="98"/>
      <c r="R639" s="98"/>
      <c r="S639" s="98"/>
      <c r="T639" s="98"/>
      <c r="U639" s="98"/>
      <c r="V639" s="98"/>
      <c r="W639" s="98"/>
      <c r="X639" s="98"/>
      <c r="Y639" s="98"/>
      <c r="Z639" s="98"/>
    </row>
    <row r="640" ht="9.75" customHeight="1">
      <c r="A640" s="106"/>
      <c r="B640" s="107"/>
      <c r="C640" s="108"/>
      <c r="D640" s="108"/>
      <c r="E640" s="109"/>
      <c r="F640" s="108"/>
      <c r="G640" s="108"/>
      <c r="H640" s="98"/>
      <c r="I640" s="98"/>
      <c r="J640" s="98"/>
      <c r="K640" s="98"/>
      <c r="L640" s="98"/>
      <c r="M640" s="98"/>
      <c r="N640" s="98"/>
      <c r="O640" s="98"/>
      <c r="P640" s="98"/>
      <c r="Q640" s="98"/>
      <c r="R640" s="98"/>
      <c r="S640" s="98"/>
      <c r="T640" s="98"/>
      <c r="U640" s="98"/>
      <c r="V640" s="98"/>
      <c r="W640" s="98"/>
      <c r="X640" s="98"/>
      <c r="Y640" s="98"/>
      <c r="Z640" s="98"/>
    </row>
    <row r="641" ht="9.75" customHeight="1">
      <c r="A641" s="106"/>
      <c r="B641" s="107"/>
      <c r="C641" s="108"/>
      <c r="D641" s="108"/>
      <c r="E641" s="109"/>
      <c r="F641" s="108"/>
      <c r="G641" s="108"/>
      <c r="H641" s="98"/>
      <c r="I641" s="98"/>
      <c r="J641" s="98"/>
      <c r="K641" s="98"/>
      <c r="L641" s="98"/>
      <c r="M641" s="98"/>
      <c r="N641" s="98"/>
      <c r="O641" s="98"/>
      <c r="P641" s="98"/>
      <c r="Q641" s="98"/>
      <c r="R641" s="98"/>
      <c r="S641" s="98"/>
      <c r="T641" s="98"/>
      <c r="U641" s="98"/>
      <c r="V641" s="98"/>
      <c r="W641" s="98"/>
      <c r="X641" s="98"/>
      <c r="Y641" s="98"/>
      <c r="Z641" s="98"/>
    </row>
    <row r="642" ht="9.75" customHeight="1">
      <c r="A642" s="106"/>
      <c r="B642" s="107"/>
      <c r="C642" s="108"/>
      <c r="D642" s="108"/>
      <c r="E642" s="109"/>
      <c r="F642" s="108"/>
      <c r="G642" s="108"/>
      <c r="H642" s="98"/>
      <c r="I642" s="98"/>
      <c r="J642" s="98"/>
      <c r="K642" s="98"/>
      <c r="L642" s="98"/>
      <c r="M642" s="98"/>
      <c r="N642" s="98"/>
      <c r="O642" s="98"/>
      <c r="P642" s="98"/>
      <c r="Q642" s="98"/>
      <c r="R642" s="98"/>
      <c r="S642" s="98"/>
      <c r="T642" s="98"/>
      <c r="U642" s="98"/>
      <c r="V642" s="98"/>
      <c r="W642" s="98"/>
      <c r="X642" s="98"/>
      <c r="Y642" s="98"/>
      <c r="Z642" s="98"/>
    </row>
    <row r="643" ht="9.75" customHeight="1">
      <c r="A643" s="106"/>
      <c r="B643" s="107"/>
      <c r="C643" s="108"/>
      <c r="D643" s="108"/>
      <c r="E643" s="109"/>
      <c r="F643" s="108"/>
      <c r="G643" s="108"/>
      <c r="H643" s="98"/>
      <c r="I643" s="98"/>
      <c r="J643" s="98"/>
      <c r="K643" s="98"/>
      <c r="L643" s="98"/>
      <c r="M643" s="98"/>
      <c r="N643" s="98"/>
      <c r="O643" s="98"/>
      <c r="P643" s="98"/>
      <c r="Q643" s="98"/>
      <c r="R643" s="98"/>
      <c r="S643" s="98"/>
      <c r="T643" s="98"/>
      <c r="U643" s="98"/>
      <c r="V643" s="98"/>
      <c r="W643" s="98"/>
      <c r="X643" s="98"/>
      <c r="Y643" s="98"/>
      <c r="Z643" s="98"/>
    </row>
    <row r="644" ht="9.75" customHeight="1">
      <c r="A644" s="106"/>
      <c r="B644" s="107"/>
      <c r="C644" s="108"/>
      <c r="D644" s="108"/>
      <c r="E644" s="109"/>
      <c r="F644" s="108"/>
      <c r="G644" s="108"/>
      <c r="H644" s="98"/>
      <c r="I644" s="98"/>
      <c r="J644" s="98"/>
      <c r="K644" s="98"/>
      <c r="L644" s="98"/>
      <c r="M644" s="98"/>
      <c r="N644" s="98"/>
      <c r="O644" s="98"/>
      <c r="P644" s="98"/>
      <c r="Q644" s="98"/>
      <c r="R644" s="98"/>
      <c r="S644" s="98"/>
      <c r="T644" s="98"/>
      <c r="U644" s="98"/>
      <c r="V644" s="98"/>
      <c r="W644" s="98"/>
      <c r="X644" s="98"/>
      <c r="Y644" s="98"/>
      <c r="Z644" s="98"/>
    </row>
    <row r="645" ht="9.75" customHeight="1">
      <c r="A645" s="106"/>
      <c r="B645" s="107"/>
      <c r="C645" s="108"/>
      <c r="D645" s="108"/>
      <c r="E645" s="109"/>
      <c r="F645" s="108"/>
      <c r="G645" s="108"/>
      <c r="H645" s="98"/>
      <c r="I645" s="98"/>
      <c r="J645" s="98"/>
      <c r="K645" s="98"/>
      <c r="L645" s="98"/>
      <c r="M645" s="98"/>
      <c r="N645" s="98"/>
      <c r="O645" s="98"/>
      <c r="P645" s="98"/>
      <c r="Q645" s="98"/>
      <c r="R645" s="98"/>
      <c r="S645" s="98"/>
      <c r="T645" s="98"/>
      <c r="U645" s="98"/>
      <c r="V645" s="98"/>
      <c r="W645" s="98"/>
      <c r="X645" s="98"/>
      <c r="Y645" s="98"/>
      <c r="Z645" s="98"/>
    </row>
    <row r="646" ht="9.75" customHeight="1">
      <c r="A646" s="106"/>
      <c r="B646" s="107"/>
      <c r="C646" s="108"/>
      <c r="D646" s="108"/>
      <c r="E646" s="109"/>
      <c r="F646" s="108"/>
      <c r="G646" s="108"/>
      <c r="H646" s="98"/>
      <c r="I646" s="98"/>
      <c r="J646" s="98"/>
      <c r="K646" s="98"/>
      <c r="L646" s="98"/>
      <c r="M646" s="98"/>
      <c r="N646" s="98"/>
      <c r="O646" s="98"/>
      <c r="P646" s="98"/>
      <c r="Q646" s="98"/>
      <c r="R646" s="98"/>
      <c r="S646" s="98"/>
      <c r="T646" s="98"/>
      <c r="U646" s="98"/>
      <c r="V646" s="98"/>
      <c r="W646" s="98"/>
      <c r="X646" s="98"/>
      <c r="Y646" s="98"/>
      <c r="Z646" s="98"/>
    </row>
    <row r="647" ht="9.75" customHeight="1">
      <c r="A647" s="106"/>
      <c r="B647" s="107"/>
      <c r="C647" s="108"/>
      <c r="D647" s="108"/>
      <c r="E647" s="109"/>
      <c r="F647" s="108"/>
      <c r="G647" s="108"/>
      <c r="H647" s="98"/>
      <c r="I647" s="98"/>
      <c r="J647" s="98"/>
      <c r="K647" s="98"/>
      <c r="L647" s="98"/>
      <c r="M647" s="98"/>
      <c r="N647" s="98"/>
      <c r="O647" s="98"/>
      <c r="P647" s="98"/>
      <c r="Q647" s="98"/>
      <c r="R647" s="98"/>
      <c r="S647" s="98"/>
      <c r="T647" s="98"/>
      <c r="U647" s="98"/>
      <c r="V647" s="98"/>
      <c r="W647" s="98"/>
      <c r="X647" s="98"/>
      <c r="Y647" s="98"/>
      <c r="Z647" s="98"/>
    </row>
    <row r="648" ht="9.75" customHeight="1">
      <c r="A648" s="106"/>
      <c r="B648" s="107"/>
      <c r="C648" s="108"/>
      <c r="D648" s="108"/>
      <c r="E648" s="109"/>
      <c r="F648" s="108"/>
      <c r="G648" s="108"/>
      <c r="H648" s="98"/>
      <c r="I648" s="98"/>
      <c r="J648" s="98"/>
      <c r="K648" s="98"/>
      <c r="L648" s="98"/>
      <c r="M648" s="98"/>
      <c r="N648" s="98"/>
      <c r="O648" s="98"/>
      <c r="P648" s="98"/>
      <c r="Q648" s="98"/>
      <c r="R648" s="98"/>
      <c r="S648" s="98"/>
      <c r="T648" s="98"/>
      <c r="U648" s="98"/>
      <c r="V648" s="98"/>
      <c r="W648" s="98"/>
      <c r="X648" s="98"/>
      <c r="Y648" s="98"/>
      <c r="Z648" s="98"/>
    </row>
    <row r="649" ht="9.75" customHeight="1">
      <c r="A649" s="106"/>
      <c r="B649" s="107"/>
      <c r="C649" s="108"/>
      <c r="D649" s="108"/>
      <c r="E649" s="109"/>
      <c r="F649" s="108"/>
      <c r="G649" s="108"/>
      <c r="H649" s="98"/>
      <c r="I649" s="98"/>
      <c r="J649" s="98"/>
      <c r="K649" s="98"/>
      <c r="L649" s="98"/>
      <c r="M649" s="98"/>
      <c r="N649" s="98"/>
      <c r="O649" s="98"/>
      <c r="P649" s="98"/>
      <c r="Q649" s="98"/>
      <c r="R649" s="98"/>
      <c r="S649" s="98"/>
      <c r="T649" s="98"/>
      <c r="U649" s="98"/>
      <c r="V649" s="98"/>
      <c r="W649" s="98"/>
      <c r="X649" s="98"/>
      <c r="Y649" s="98"/>
      <c r="Z649" s="98"/>
    </row>
    <row r="650" ht="9.75" customHeight="1">
      <c r="A650" s="106"/>
      <c r="B650" s="107"/>
      <c r="C650" s="108"/>
      <c r="D650" s="108"/>
      <c r="E650" s="109"/>
      <c r="F650" s="108"/>
      <c r="G650" s="108"/>
      <c r="H650" s="98"/>
      <c r="I650" s="98"/>
      <c r="J650" s="98"/>
      <c r="K650" s="98"/>
      <c r="L650" s="98"/>
      <c r="M650" s="98"/>
      <c r="N650" s="98"/>
      <c r="O650" s="98"/>
      <c r="P650" s="98"/>
      <c r="Q650" s="98"/>
      <c r="R650" s="98"/>
      <c r="S650" s="98"/>
      <c r="T650" s="98"/>
      <c r="U650" s="98"/>
      <c r="V650" s="98"/>
      <c r="W650" s="98"/>
      <c r="X650" s="98"/>
      <c r="Y650" s="98"/>
      <c r="Z650" s="98"/>
    </row>
    <row r="651" ht="9.75" customHeight="1">
      <c r="A651" s="106"/>
      <c r="B651" s="107"/>
      <c r="C651" s="108"/>
      <c r="D651" s="108"/>
      <c r="E651" s="109"/>
      <c r="F651" s="108"/>
      <c r="G651" s="108"/>
      <c r="H651" s="98"/>
      <c r="I651" s="98"/>
      <c r="J651" s="98"/>
      <c r="K651" s="98"/>
      <c r="L651" s="98"/>
      <c r="M651" s="98"/>
      <c r="N651" s="98"/>
      <c r="O651" s="98"/>
      <c r="P651" s="98"/>
      <c r="Q651" s="98"/>
      <c r="R651" s="98"/>
      <c r="S651" s="98"/>
      <c r="T651" s="98"/>
      <c r="U651" s="98"/>
      <c r="V651" s="98"/>
      <c r="W651" s="98"/>
      <c r="X651" s="98"/>
      <c r="Y651" s="98"/>
      <c r="Z651" s="98"/>
    </row>
    <row r="652" ht="9.75" customHeight="1">
      <c r="A652" s="106"/>
      <c r="B652" s="107"/>
      <c r="C652" s="108"/>
      <c r="D652" s="108"/>
      <c r="E652" s="109"/>
      <c r="F652" s="108"/>
      <c r="G652" s="108"/>
      <c r="H652" s="98"/>
      <c r="I652" s="98"/>
      <c r="J652" s="98"/>
      <c r="K652" s="98"/>
      <c r="L652" s="98"/>
      <c r="M652" s="98"/>
      <c r="N652" s="98"/>
      <c r="O652" s="98"/>
      <c r="P652" s="98"/>
      <c r="Q652" s="98"/>
      <c r="R652" s="98"/>
      <c r="S652" s="98"/>
      <c r="T652" s="98"/>
      <c r="U652" s="98"/>
      <c r="V652" s="98"/>
      <c r="W652" s="98"/>
      <c r="X652" s="98"/>
      <c r="Y652" s="98"/>
      <c r="Z652" s="98"/>
    </row>
    <row r="653" ht="9.75" customHeight="1">
      <c r="A653" s="106"/>
      <c r="B653" s="107"/>
      <c r="C653" s="108"/>
      <c r="D653" s="108"/>
      <c r="E653" s="109"/>
      <c r="F653" s="108"/>
      <c r="G653" s="108"/>
      <c r="H653" s="98"/>
      <c r="I653" s="98"/>
      <c r="J653" s="98"/>
      <c r="K653" s="98"/>
      <c r="L653" s="98"/>
      <c r="M653" s="98"/>
      <c r="N653" s="98"/>
      <c r="O653" s="98"/>
      <c r="P653" s="98"/>
      <c r="Q653" s="98"/>
      <c r="R653" s="98"/>
      <c r="S653" s="98"/>
      <c r="T653" s="98"/>
      <c r="U653" s="98"/>
      <c r="V653" s="98"/>
      <c r="W653" s="98"/>
      <c r="X653" s="98"/>
      <c r="Y653" s="98"/>
      <c r="Z653" s="98"/>
    </row>
    <row r="654" ht="9.75" customHeight="1">
      <c r="A654" s="106"/>
      <c r="B654" s="107"/>
      <c r="C654" s="108"/>
      <c r="D654" s="108"/>
      <c r="E654" s="109"/>
      <c r="F654" s="108"/>
      <c r="G654" s="108"/>
      <c r="H654" s="98"/>
      <c r="I654" s="98"/>
      <c r="J654" s="98"/>
      <c r="K654" s="98"/>
      <c r="L654" s="98"/>
      <c r="M654" s="98"/>
      <c r="N654" s="98"/>
      <c r="O654" s="98"/>
      <c r="P654" s="98"/>
      <c r="Q654" s="98"/>
      <c r="R654" s="98"/>
      <c r="S654" s="98"/>
      <c r="T654" s="98"/>
      <c r="U654" s="98"/>
      <c r="V654" s="98"/>
      <c r="W654" s="98"/>
      <c r="X654" s="98"/>
      <c r="Y654" s="98"/>
      <c r="Z654" s="98"/>
    </row>
    <row r="655" ht="9.75" customHeight="1">
      <c r="A655" s="106"/>
      <c r="B655" s="107"/>
      <c r="C655" s="108"/>
      <c r="D655" s="108"/>
      <c r="E655" s="109"/>
      <c r="F655" s="108"/>
      <c r="G655" s="108"/>
      <c r="H655" s="98"/>
      <c r="I655" s="98"/>
      <c r="J655" s="98"/>
      <c r="K655" s="98"/>
      <c r="L655" s="98"/>
      <c r="M655" s="98"/>
      <c r="N655" s="98"/>
      <c r="O655" s="98"/>
      <c r="P655" s="98"/>
      <c r="Q655" s="98"/>
      <c r="R655" s="98"/>
      <c r="S655" s="98"/>
      <c r="T655" s="98"/>
      <c r="U655" s="98"/>
      <c r="V655" s="98"/>
      <c r="W655" s="98"/>
      <c r="X655" s="98"/>
      <c r="Y655" s="98"/>
      <c r="Z655" s="98"/>
    </row>
    <row r="656" ht="9.75" customHeight="1">
      <c r="A656" s="106"/>
      <c r="B656" s="107"/>
      <c r="C656" s="108"/>
      <c r="D656" s="108"/>
      <c r="E656" s="109"/>
      <c r="F656" s="108"/>
      <c r="G656" s="108"/>
      <c r="H656" s="98"/>
      <c r="I656" s="98"/>
      <c r="J656" s="98"/>
      <c r="K656" s="98"/>
      <c r="L656" s="98"/>
      <c r="M656" s="98"/>
      <c r="N656" s="98"/>
      <c r="O656" s="98"/>
      <c r="P656" s="98"/>
      <c r="Q656" s="98"/>
      <c r="R656" s="98"/>
      <c r="S656" s="98"/>
      <c r="T656" s="98"/>
      <c r="U656" s="98"/>
      <c r="V656" s="98"/>
      <c r="W656" s="98"/>
      <c r="X656" s="98"/>
      <c r="Y656" s="98"/>
      <c r="Z656" s="98"/>
    </row>
    <row r="657" ht="9.75" customHeight="1">
      <c r="A657" s="106"/>
      <c r="B657" s="107"/>
      <c r="C657" s="108"/>
      <c r="D657" s="108"/>
      <c r="E657" s="109"/>
      <c r="F657" s="108"/>
      <c r="G657" s="108"/>
      <c r="H657" s="98"/>
      <c r="I657" s="98"/>
      <c r="J657" s="98"/>
      <c r="K657" s="98"/>
      <c r="L657" s="98"/>
      <c r="M657" s="98"/>
      <c r="N657" s="98"/>
      <c r="O657" s="98"/>
      <c r="P657" s="98"/>
      <c r="Q657" s="98"/>
      <c r="R657" s="98"/>
      <c r="S657" s="98"/>
      <c r="T657" s="98"/>
      <c r="U657" s="98"/>
      <c r="V657" s="98"/>
      <c r="W657" s="98"/>
      <c r="X657" s="98"/>
      <c r="Y657" s="98"/>
      <c r="Z657" s="98"/>
    </row>
    <row r="658" ht="9.75" customHeight="1">
      <c r="A658" s="106"/>
      <c r="B658" s="107"/>
      <c r="C658" s="108"/>
      <c r="D658" s="108"/>
      <c r="E658" s="109"/>
      <c r="F658" s="108"/>
      <c r="G658" s="108"/>
      <c r="H658" s="98"/>
      <c r="I658" s="98"/>
      <c r="J658" s="98"/>
      <c r="K658" s="98"/>
      <c r="L658" s="98"/>
      <c r="M658" s="98"/>
      <c r="N658" s="98"/>
      <c r="O658" s="98"/>
      <c r="P658" s="98"/>
      <c r="Q658" s="98"/>
      <c r="R658" s="98"/>
      <c r="S658" s="98"/>
      <c r="T658" s="98"/>
      <c r="U658" s="98"/>
      <c r="V658" s="98"/>
      <c r="W658" s="98"/>
      <c r="X658" s="98"/>
      <c r="Y658" s="98"/>
      <c r="Z658" s="98"/>
    </row>
    <row r="659" ht="9.75" customHeight="1">
      <c r="A659" s="106"/>
      <c r="B659" s="107"/>
      <c r="C659" s="108"/>
      <c r="D659" s="108"/>
      <c r="E659" s="109"/>
      <c r="F659" s="108"/>
      <c r="G659" s="108"/>
      <c r="H659" s="98"/>
      <c r="I659" s="98"/>
      <c r="J659" s="98"/>
      <c r="K659" s="98"/>
      <c r="L659" s="98"/>
      <c r="M659" s="98"/>
      <c r="N659" s="98"/>
      <c r="O659" s="98"/>
      <c r="P659" s="98"/>
      <c r="Q659" s="98"/>
      <c r="R659" s="98"/>
      <c r="S659" s="98"/>
      <c r="T659" s="98"/>
      <c r="U659" s="98"/>
      <c r="V659" s="98"/>
      <c r="W659" s="98"/>
      <c r="X659" s="98"/>
      <c r="Y659" s="98"/>
      <c r="Z659" s="98"/>
    </row>
    <row r="660" ht="9.75" customHeight="1">
      <c r="A660" s="106"/>
      <c r="B660" s="107"/>
      <c r="C660" s="108"/>
      <c r="D660" s="108"/>
      <c r="E660" s="109"/>
      <c r="F660" s="108"/>
      <c r="G660" s="108"/>
      <c r="H660" s="98"/>
      <c r="I660" s="98"/>
      <c r="J660" s="98"/>
      <c r="K660" s="98"/>
      <c r="L660" s="98"/>
      <c r="M660" s="98"/>
      <c r="N660" s="98"/>
      <c r="O660" s="98"/>
      <c r="P660" s="98"/>
      <c r="Q660" s="98"/>
      <c r="R660" s="98"/>
      <c r="S660" s="98"/>
      <c r="T660" s="98"/>
      <c r="U660" s="98"/>
      <c r="V660" s="98"/>
      <c r="W660" s="98"/>
      <c r="X660" s="98"/>
      <c r="Y660" s="98"/>
      <c r="Z660" s="98"/>
    </row>
    <row r="661" ht="9.75" customHeight="1">
      <c r="A661" s="106"/>
      <c r="B661" s="107"/>
      <c r="C661" s="108"/>
      <c r="D661" s="108"/>
      <c r="E661" s="109"/>
      <c r="F661" s="108"/>
      <c r="G661" s="108"/>
      <c r="H661" s="98"/>
      <c r="I661" s="98"/>
      <c r="J661" s="98"/>
      <c r="K661" s="98"/>
      <c r="L661" s="98"/>
      <c r="M661" s="98"/>
      <c r="N661" s="98"/>
      <c r="O661" s="98"/>
      <c r="P661" s="98"/>
      <c r="Q661" s="98"/>
      <c r="R661" s="98"/>
      <c r="S661" s="98"/>
      <c r="T661" s="98"/>
      <c r="U661" s="98"/>
      <c r="V661" s="98"/>
      <c r="W661" s="98"/>
      <c r="X661" s="98"/>
      <c r="Y661" s="98"/>
      <c r="Z661" s="98"/>
    </row>
    <row r="662" ht="9.75" customHeight="1">
      <c r="A662" s="106"/>
      <c r="B662" s="107"/>
      <c r="C662" s="108"/>
      <c r="D662" s="108"/>
      <c r="E662" s="109"/>
      <c r="F662" s="108"/>
      <c r="G662" s="108"/>
      <c r="H662" s="98"/>
      <c r="I662" s="98"/>
      <c r="J662" s="98"/>
      <c r="K662" s="98"/>
      <c r="L662" s="98"/>
      <c r="M662" s="98"/>
      <c r="N662" s="98"/>
      <c r="O662" s="98"/>
      <c r="P662" s="98"/>
      <c r="Q662" s="98"/>
      <c r="R662" s="98"/>
      <c r="S662" s="98"/>
      <c r="T662" s="98"/>
      <c r="U662" s="98"/>
      <c r="V662" s="98"/>
      <c r="W662" s="98"/>
      <c r="X662" s="98"/>
      <c r="Y662" s="98"/>
      <c r="Z662" s="98"/>
    </row>
    <row r="663" ht="9.75" customHeight="1">
      <c r="A663" s="106"/>
      <c r="B663" s="107"/>
      <c r="C663" s="108"/>
      <c r="D663" s="108"/>
      <c r="E663" s="109"/>
      <c r="F663" s="108"/>
      <c r="G663" s="108"/>
      <c r="H663" s="98"/>
      <c r="I663" s="98"/>
      <c r="J663" s="98"/>
      <c r="K663" s="98"/>
      <c r="L663" s="98"/>
      <c r="M663" s="98"/>
      <c r="N663" s="98"/>
      <c r="O663" s="98"/>
      <c r="P663" s="98"/>
      <c r="Q663" s="98"/>
      <c r="R663" s="98"/>
      <c r="S663" s="98"/>
      <c r="T663" s="98"/>
      <c r="U663" s="98"/>
      <c r="V663" s="98"/>
      <c r="W663" s="98"/>
      <c r="X663" s="98"/>
      <c r="Y663" s="98"/>
      <c r="Z663" s="98"/>
    </row>
    <row r="664" ht="9.75" customHeight="1">
      <c r="A664" s="106"/>
      <c r="B664" s="107"/>
      <c r="C664" s="108"/>
      <c r="D664" s="108"/>
      <c r="E664" s="109"/>
      <c r="F664" s="108"/>
      <c r="G664" s="108"/>
      <c r="H664" s="98"/>
      <c r="I664" s="98"/>
      <c r="J664" s="98"/>
      <c r="K664" s="98"/>
      <c r="L664" s="98"/>
      <c r="M664" s="98"/>
      <c r="N664" s="98"/>
      <c r="O664" s="98"/>
      <c r="P664" s="98"/>
      <c r="Q664" s="98"/>
      <c r="R664" s="98"/>
      <c r="S664" s="98"/>
      <c r="T664" s="98"/>
      <c r="U664" s="98"/>
      <c r="V664" s="98"/>
      <c r="W664" s="98"/>
      <c r="X664" s="98"/>
      <c r="Y664" s="98"/>
      <c r="Z664" s="98"/>
    </row>
    <row r="665" ht="9.75" customHeight="1">
      <c r="A665" s="106"/>
      <c r="B665" s="107"/>
      <c r="C665" s="108"/>
      <c r="D665" s="108"/>
      <c r="E665" s="109"/>
      <c r="F665" s="108"/>
      <c r="G665" s="108"/>
      <c r="H665" s="98"/>
      <c r="I665" s="98"/>
      <c r="J665" s="98"/>
      <c r="K665" s="98"/>
      <c r="L665" s="98"/>
      <c r="M665" s="98"/>
      <c r="N665" s="98"/>
      <c r="O665" s="98"/>
      <c r="P665" s="98"/>
      <c r="Q665" s="98"/>
      <c r="R665" s="98"/>
      <c r="S665" s="98"/>
      <c r="T665" s="98"/>
      <c r="U665" s="98"/>
      <c r="V665" s="98"/>
      <c r="W665" s="98"/>
      <c r="X665" s="98"/>
      <c r="Y665" s="98"/>
      <c r="Z665" s="98"/>
    </row>
    <row r="666" ht="9.75" customHeight="1">
      <c r="A666" s="106"/>
      <c r="B666" s="107"/>
      <c r="C666" s="108"/>
      <c r="D666" s="108"/>
      <c r="E666" s="109"/>
      <c r="F666" s="108"/>
      <c r="G666" s="108"/>
      <c r="H666" s="98"/>
      <c r="I666" s="98"/>
      <c r="J666" s="98"/>
      <c r="K666" s="98"/>
      <c r="L666" s="98"/>
      <c r="M666" s="98"/>
      <c r="N666" s="98"/>
      <c r="O666" s="98"/>
      <c r="P666" s="98"/>
      <c r="Q666" s="98"/>
      <c r="R666" s="98"/>
      <c r="S666" s="98"/>
      <c r="T666" s="98"/>
      <c r="U666" s="98"/>
      <c r="V666" s="98"/>
      <c r="W666" s="98"/>
      <c r="X666" s="98"/>
      <c r="Y666" s="98"/>
      <c r="Z666" s="98"/>
    </row>
    <row r="667" ht="9.75" customHeight="1">
      <c r="A667" s="106"/>
      <c r="B667" s="107"/>
      <c r="C667" s="108"/>
      <c r="D667" s="108"/>
      <c r="E667" s="109"/>
      <c r="F667" s="108"/>
      <c r="G667" s="108"/>
      <c r="H667" s="98"/>
      <c r="I667" s="98"/>
      <c r="J667" s="98"/>
      <c r="K667" s="98"/>
      <c r="L667" s="98"/>
      <c r="M667" s="98"/>
      <c r="N667" s="98"/>
      <c r="O667" s="98"/>
      <c r="P667" s="98"/>
      <c r="Q667" s="98"/>
      <c r="R667" s="98"/>
      <c r="S667" s="98"/>
      <c r="T667" s="98"/>
      <c r="U667" s="98"/>
      <c r="V667" s="98"/>
      <c r="W667" s="98"/>
      <c r="X667" s="98"/>
      <c r="Y667" s="98"/>
      <c r="Z667" s="98"/>
    </row>
    <row r="668" ht="9.75" customHeight="1">
      <c r="A668" s="106"/>
      <c r="B668" s="107"/>
      <c r="C668" s="108"/>
      <c r="D668" s="108"/>
      <c r="E668" s="109"/>
      <c r="F668" s="108"/>
      <c r="G668" s="108"/>
      <c r="H668" s="98"/>
      <c r="I668" s="98"/>
      <c r="J668" s="98"/>
      <c r="K668" s="98"/>
      <c r="L668" s="98"/>
      <c r="M668" s="98"/>
      <c r="N668" s="98"/>
      <c r="O668" s="98"/>
      <c r="P668" s="98"/>
      <c r="Q668" s="98"/>
      <c r="R668" s="98"/>
      <c r="S668" s="98"/>
      <c r="T668" s="98"/>
      <c r="U668" s="98"/>
      <c r="V668" s="98"/>
      <c r="W668" s="98"/>
      <c r="X668" s="98"/>
      <c r="Y668" s="98"/>
      <c r="Z668" s="98"/>
    </row>
    <row r="669" ht="9.75" customHeight="1">
      <c r="A669" s="106"/>
      <c r="B669" s="107"/>
      <c r="C669" s="108"/>
      <c r="D669" s="108"/>
      <c r="E669" s="109"/>
      <c r="F669" s="108"/>
      <c r="G669" s="108"/>
      <c r="H669" s="98"/>
      <c r="I669" s="98"/>
      <c r="J669" s="98"/>
      <c r="K669" s="98"/>
      <c r="L669" s="98"/>
      <c r="M669" s="98"/>
      <c r="N669" s="98"/>
      <c r="O669" s="98"/>
      <c r="P669" s="98"/>
      <c r="Q669" s="98"/>
      <c r="R669" s="98"/>
      <c r="S669" s="98"/>
      <c r="T669" s="98"/>
      <c r="U669" s="98"/>
      <c r="V669" s="98"/>
      <c r="W669" s="98"/>
      <c r="X669" s="98"/>
      <c r="Y669" s="98"/>
      <c r="Z669" s="98"/>
    </row>
    <row r="670" ht="9.75" customHeight="1">
      <c r="A670" s="106"/>
      <c r="B670" s="107"/>
      <c r="C670" s="108"/>
      <c r="D670" s="108"/>
      <c r="E670" s="109"/>
      <c r="F670" s="108"/>
      <c r="G670" s="108"/>
      <c r="H670" s="98"/>
      <c r="I670" s="98"/>
      <c r="J670" s="98"/>
      <c r="K670" s="98"/>
      <c r="L670" s="98"/>
      <c r="M670" s="98"/>
      <c r="N670" s="98"/>
      <c r="O670" s="98"/>
      <c r="P670" s="98"/>
      <c r="Q670" s="98"/>
      <c r="R670" s="98"/>
      <c r="S670" s="98"/>
      <c r="T670" s="98"/>
      <c r="U670" s="98"/>
      <c r="V670" s="98"/>
      <c r="W670" s="98"/>
      <c r="X670" s="98"/>
      <c r="Y670" s="98"/>
      <c r="Z670" s="98"/>
    </row>
    <row r="671" ht="9.75" customHeight="1">
      <c r="A671" s="106"/>
      <c r="B671" s="107"/>
      <c r="C671" s="108"/>
      <c r="D671" s="108"/>
      <c r="E671" s="109"/>
      <c r="F671" s="108"/>
      <c r="G671" s="108"/>
      <c r="H671" s="98"/>
      <c r="I671" s="98"/>
      <c r="J671" s="98"/>
      <c r="K671" s="98"/>
      <c r="L671" s="98"/>
      <c r="M671" s="98"/>
      <c r="N671" s="98"/>
      <c r="O671" s="98"/>
      <c r="P671" s="98"/>
      <c r="Q671" s="98"/>
      <c r="R671" s="98"/>
      <c r="S671" s="98"/>
      <c r="T671" s="98"/>
      <c r="U671" s="98"/>
      <c r="V671" s="98"/>
      <c r="W671" s="98"/>
      <c r="X671" s="98"/>
      <c r="Y671" s="98"/>
      <c r="Z671" s="98"/>
    </row>
    <row r="672" ht="9.75" customHeight="1">
      <c r="A672" s="106"/>
      <c r="B672" s="107"/>
      <c r="C672" s="108"/>
      <c r="D672" s="108"/>
      <c r="E672" s="109"/>
      <c r="F672" s="108"/>
      <c r="G672" s="108"/>
      <c r="H672" s="98"/>
      <c r="I672" s="98"/>
      <c r="J672" s="98"/>
      <c r="K672" s="98"/>
      <c r="L672" s="98"/>
      <c r="M672" s="98"/>
      <c r="N672" s="98"/>
      <c r="O672" s="98"/>
      <c r="P672" s="98"/>
      <c r="Q672" s="98"/>
      <c r="R672" s="98"/>
      <c r="S672" s="98"/>
      <c r="T672" s="98"/>
      <c r="U672" s="98"/>
      <c r="V672" s="98"/>
      <c r="W672" s="98"/>
      <c r="X672" s="98"/>
      <c r="Y672" s="98"/>
      <c r="Z672" s="98"/>
    </row>
    <row r="673" ht="9.75" customHeight="1">
      <c r="A673" s="106"/>
      <c r="B673" s="107"/>
      <c r="C673" s="108"/>
      <c r="D673" s="108"/>
      <c r="E673" s="109"/>
      <c r="F673" s="108"/>
      <c r="G673" s="108"/>
      <c r="H673" s="98"/>
      <c r="I673" s="98"/>
      <c r="J673" s="98"/>
      <c r="K673" s="98"/>
      <c r="L673" s="98"/>
      <c r="M673" s="98"/>
      <c r="N673" s="98"/>
      <c r="O673" s="98"/>
      <c r="P673" s="98"/>
      <c r="Q673" s="98"/>
      <c r="R673" s="98"/>
      <c r="S673" s="98"/>
      <c r="T673" s="98"/>
      <c r="U673" s="98"/>
      <c r="V673" s="98"/>
      <c r="W673" s="98"/>
      <c r="X673" s="98"/>
      <c r="Y673" s="98"/>
      <c r="Z673" s="98"/>
    </row>
    <row r="674" ht="9.75" customHeight="1">
      <c r="A674" s="106"/>
      <c r="B674" s="107"/>
      <c r="C674" s="108"/>
      <c r="D674" s="108"/>
      <c r="E674" s="109"/>
      <c r="F674" s="108"/>
      <c r="G674" s="108"/>
      <c r="H674" s="98"/>
      <c r="I674" s="98"/>
      <c r="J674" s="98"/>
      <c r="K674" s="98"/>
      <c r="L674" s="98"/>
      <c r="M674" s="98"/>
      <c r="N674" s="98"/>
      <c r="O674" s="98"/>
      <c r="P674" s="98"/>
      <c r="Q674" s="98"/>
      <c r="R674" s="98"/>
      <c r="S674" s="98"/>
      <c r="T674" s="98"/>
      <c r="U674" s="98"/>
      <c r="V674" s="98"/>
      <c r="W674" s="98"/>
      <c r="X674" s="98"/>
      <c r="Y674" s="98"/>
      <c r="Z674" s="98"/>
    </row>
    <row r="675" ht="9.75" customHeight="1">
      <c r="A675" s="106"/>
      <c r="B675" s="107"/>
      <c r="C675" s="108"/>
      <c r="D675" s="108"/>
      <c r="E675" s="109"/>
      <c r="F675" s="108"/>
      <c r="G675" s="108"/>
      <c r="H675" s="98"/>
      <c r="I675" s="98"/>
      <c r="J675" s="98"/>
      <c r="K675" s="98"/>
      <c r="L675" s="98"/>
      <c r="M675" s="98"/>
      <c r="N675" s="98"/>
      <c r="O675" s="98"/>
      <c r="P675" s="98"/>
      <c r="Q675" s="98"/>
      <c r="R675" s="98"/>
      <c r="S675" s="98"/>
      <c r="T675" s="98"/>
      <c r="U675" s="98"/>
      <c r="V675" s="98"/>
      <c r="W675" s="98"/>
      <c r="X675" s="98"/>
      <c r="Y675" s="98"/>
      <c r="Z675" s="98"/>
    </row>
    <row r="676" ht="9.75" customHeight="1">
      <c r="A676" s="106"/>
      <c r="B676" s="107"/>
      <c r="C676" s="108"/>
      <c r="D676" s="108"/>
      <c r="E676" s="109"/>
      <c r="F676" s="108"/>
      <c r="G676" s="108"/>
      <c r="H676" s="98"/>
      <c r="I676" s="98"/>
      <c r="J676" s="98"/>
      <c r="K676" s="98"/>
      <c r="L676" s="98"/>
      <c r="M676" s="98"/>
      <c r="N676" s="98"/>
      <c r="O676" s="98"/>
      <c r="P676" s="98"/>
      <c r="Q676" s="98"/>
      <c r="R676" s="98"/>
      <c r="S676" s="98"/>
      <c r="T676" s="98"/>
      <c r="U676" s="98"/>
      <c r="V676" s="98"/>
      <c r="W676" s="98"/>
      <c r="X676" s="98"/>
      <c r="Y676" s="98"/>
      <c r="Z676" s="98"/>
    </row>
    <row r="677" ht="9.75" customHeight="1">
      <c r="A677" s="106"/>
      <c r="B677" s="107"/>
      <c r="C677" s="108"/>
      <c r="D677" s="108"/>
      <c r="E677" s="109"/>
      <c r="F677" s="108"/>
      <c r="G677" s="108"/>
      <c r="H677" s="98"/>
      <c r="I677" s="98"/>
      <c r="J677" s="98"/>
      <c r="K677" s="98"/>
      <c r="L677" s="98"/>
      <c r="M677" s="98"/>
      <c r="N677" s="98"/>
      <c r="O677" s="98"/>
      <c r="P677" s="98"/>
      <c r="Q677" s="98"/>
      <c r="R677" s="98"/>
      <c r="S677" s="98"/>
      <c r="T677" s="98"/>
      <c r="U677" s="98"/>
      <c r="V677" s="98"/>
      <c r="W677" s="98"/>
      <c r="X677" s="98"/>
      <c r="Y677" s="98"/>
      <c r="Z677" s="98"/>
    </row>
    <row r="678" ht="9.75" customHeight="1">
      <c r="A678" s="106"/>
      <c r="B678" s="107"/>
      <c r="C678" s="108"/>
      <c r="D678" s="108"/>
      <c r="E678" s="109"/>
      <c r="F678" s="108"/>
      <c r="G678" s="108"/>
      <c r="H678" s="98"/>
      <c r="I678" s="98"/>
      <c r="J678" s="98"/>
      <c r="K678" s="98"/>
      <c r="L678" s="98"/>
      <c r="M678" s="98"/>
      <c r="N678" s="98"/>
      <c r="O678" s="98"/>
      <c r="P678" s="98"/>
      <c r="Q678" s="98"/>
      <c r="R678" s="98"/>
      <c r="S678" s="98"/>
      <c r="T678" s="98"/>
      <c r="U678" s="98"/>
      <c r="V678" s="98"/>
      <c r="W678" s="98"/>
      <c r="X678" s="98"/>
      <c r="Y678" s="98"/>
      <c r="Z678" s="98"/>
    </row>
    <row r="679" ht="9.75" customHeight="1">
      <c r="A679" s="106"/>
      <c r="B679" s="107"/>
      <c r="C679" s="108"/>
      <c r="D679" s="108"/>
      <c r="E679" s="109"/>
      <c r="F679" s="108"/>
      <c r="G679" s="108"/>
      <c r="H679" s="98"/>
      <c r="I679" s="98"/>
      <c r="J679" s="98"/>
      <c r="K679" s="98"/>
      <c r="L679" s="98"/>
      <c r="M679" s="98"/>
      <c r="N679" s="98"/>
      <c r="O679" s="98"/>
      <c r="P679" s="98"/>
      <c r="Q679" s="98"/>
      <c r="R679" s="98"/>
      <c r="S679" s="98"/>
      <c r="T679" s="98"/>
      <c r="U679" s="98"/>
      <c r="V679" s="98"/>
      <c r="W679" s="98"/>
      <c r="X679" s="98"/>
      <c r="Y679" s="98"/>
      <c r="Z679" s="98"/>
    </row>
    <row r="680" ht="9.75" customHeight="1">
      <c r="A680" s="106"/>
      <c r="B680" s="107"/>
      <c r="C680" s="108"/>
      <c r="D680" s="108"/>
      <c r="E680" s="109"/>
      <c r="F680" s="108"/>
      <c r="G680" s="108"/>
      <c r="H680" s="98"/>
      <c r="I680" s="98"/>
      <c r="J680" s="98"/>
      <c r="K680" s="98"/>
      <c r="L680" s="98"/>
      <c r="M680" s="98"/>
      <c r="N680" s="98"/>
      <c r="O680" s="98"/>
      <c r="P680" s="98"/>
      <c r="Q680" s="98"/>
      <c r="R680" s="98"/>
      <c r="S680" s="98"/>
      <c r="T680" s="98"/>
      <c r="U680" s="98"/>
      <c r="V680" s="98"/>
      <c r="W680" s="98"/>
      <c r="X680" s="98"/>
      <c r="Y680" s="98"/>
      <c r="Z680" s="98"/>
    </row>
    <row r="681" ht="9.75" customHeight="1">
      <c r="A681" s="106"/>
      <c r="B681" s="107"/>
      <c r="C681" s="108"/>
      <c r="D681" s="108"/>
      <c r="E681" s="109"/>
      <c r="F681" s="108"/>
      <c r="G681" s="108"/>
      <c r="H681" s="98"/>
      <c r="I681" s="98"/>
      <c r="J681" s="98"/>
      <c r="K681" s="98"/>
      <c r="L681" s="98"/>
      <c r="M681" s="98"/>
      <c r="N681" s="98"/>
      <c r="O681" s="98"/>
      <c r="P681" s="98"/>
      <c r="Q681" s="98"/>
      <c r="R681" s="98"/>
      <c r="S681" s="98"/>
      <c r="T681" s="98"/>
      <c r="U681" s="98"/>
      <c r="V681" s="98"/>
      <c r="W681" s="98"/>
      <c r="X681" s="98"/>
      <c r="Y681" s="98"/>
      <c r="Z681" s="98"/>
    </row>
    <row r="682" ht="9.75" customHeight="1">
      <c r="A682" s="106"/>
      <c r="B682" s="107"/>
      <c r="C682" s="108"/>
      <c r="D682" s="108"/>
      <c r="E682" s="109"/>
      <c r="F682" s="108"/>
      <c r="G682" s="108"/>
      <c r="H682" s="98"/>
      <c r="I682" s="98"/>
      <c r="J682" s="98"/>
      <c r="K682" s="98"/>
      <c r="L682" s="98"/>
      <c r="M682" s="98"/>
      <c r="N682" s="98"/>
      <c r="O682" s="98"/>
      <c r="P682" s="98"/>
      <c r="Q682" s="98"/>
      <c r="R682" s="98"/>
      <c r="S682" s="98"/>
      <c r="T682" s="98"/>
      <c r="U682" s="98"/>
      <c r="V682" s="98"/>
      <c r="W682" s="98"/>
      <c r="X682" s="98"/>
      <c r="Y682" s="98"/>
      <c r="Z682" s="98"/>
    </row>
    <row r="683" ht="9.75" customHeight="1">
      <c r="A683" s="106"/>
      <c r="B683" s="107"/>
      <c r="C683" s="108"/>
      <c r="D683" s="108"/>
      <c r="E683" s="109"/>
      <c r="F683" s="108"/>
      <c r="G683" s="108"/>
      <c r="H683" s="98"/>
      <c r="I683" s="98"/>
      <c r="J683" s="98"/>
      <c r="K683" s="98"/>
      <c r="L683" s="98"/>
      <c r="M683" s="98"/>
      <c r="N683" s="98"/>
      <c r="O683" s="98"/>
      <c r="P683" s="98"/>
      <c r="Q683" s="98"/>
      <c r="R683" s="98"/>
      <c r="S683" s="98"/>
      <c r="T683" s="98"/>
      <c r="U683" s="98"/>
      <c r="V683" s="98"/>
      <c r="W683" s="98"/>
      <c r="X683" s="98"/>
      <c r="Y683" s="98"/>
      <c r="Z683" s="98"/>
    </row>
    <row r="684" ht="9.75" customHeight="1">
      <c r="A684" s="106"/>
      <c r="B684" s="107"/>
      <c r="C684" s="108"/>
      <c r="D684" s="108"/>
      <c r="E684" s="109"/>
      <c r="F684" s="108"/>
      <c r="G684" s="108"/>
      <c r="H684" s="98"/>
      <c r="I684" s="98"/>
      <c r="J684" s="98"/>
      <c r="K684" s="98"/>
      <c r="L684" s="98"/>
      <c r="M684" s="98"/>
      <c r="N684" s="98"/>
      <c r="O684" s="98"/>
      <c r="P684" s="98"/>
      <c r="Q684" s="98"/>
      <c r="R684" s="98"/>
      <c r="S684" s="98"/>
      <c r="T684" s="98"/>
      <c r="U684" s="98"/>
      <c r="V684" s="98"/>
      <c r="W684" s="98"/>
      <c r="X684" s="98"/>
      <c r="Y684" s="98"/>
      <c r="Z684" s="98"/>
    </row>
    <row r="685" ht="9.75" customHeight="1">
      <c r="A685" s="106"/>
      <c r="B685" s="107"/>
      <c r="C685" s="108"/>
      <c r="D685" s="108"/>
      <c r="E685" s="109"/>
      <c r="F685" s="108"/>
      <c r="G685" s="108"/>
      <c r="H685" s="98"/>
      <c r="I685" s="98"/>
      <c r="J685" s="98"/>
      <c r="K685" s="98"/>
      <c r="L685" s="98"/>
      <c r="M685" s="98"/>
      <c r="N685" s="98"/>
      <c r="O685" s="98"/>
      <c r="P685" s="98"/>
      <c r="Q685" s="98"/>
      <c r="R685" s="98"/>
      <c r="S685" s="98"/>
      <c r="T685" s="98"/>
      <c r="U685" s="98"/>
      <c r="V685" s="98"/>
      <c r="W685" s="98"/>
      <c r="X685" s="98"/>
      <c r="Y685" s="98"/>
      <c r="Z685" s="98"/>
    </row>
    <row r="686" ht="9.75" customHeight="1">
      <c r="A686" s="106"/>
      <c r="B686" s="107"/>
      <c r="C686" s="108"/>
      <c r="D686" s="108"/>
      <c r="E686" s="109"/>
      <c r="F686" s="108"/>
      <c r="G686" s="108"/>
      <c r="H686" s="98"/>
      <c r="I686" s="98"/>
      <c r="J686" s="98"/>
      <c r="K686" s="98"/>
      <c r="L686" s="98"/>
      <c r="M686" s="98"/>
      <c r="N686" s="98"/>
      <c r="O686" s="98"/>
      <c r="P686" s="98"/>
      <c r="Q686" s="98"/>
      <c r="R686" s="98"/>
      <c r="S686" s="98"/>
      <c r="T686" s="98"/>
      <c r="U686" s="98"/>
      <c r="V686" s="98"/>
      <c r="W686" s="98"/>
      <c r="X686" s="98"/>
      <c r="Y686" s="98"/>
      <c r="Z686" s="98"/>
    </row>
    <row r="687" ht="9.75" customHeight="1">
      <c r="A687" s="106"/>
      <c r="B687" s="107"/>
      <c r="C687" s="108"/>
      <c r="D687" s="108"/>
      <c r="E687" s="109"/>
      <c r="F687" s="108"/>
      <c r="G687" s="108"/>
      <c r="H687" s="98"/>
      <c r="I687" s="98"/>
      <c r="J687" s="98"/>
      <c r="K687" s="98"/>
      <c r="L687" s="98"/>
      <c r="M687" s="98"/>
      <c r="N687" s="98"/>
      <c r="O687" s="98"/>
      <c r="P687" s="98"/>
      <c r="Q687" s="98"/>
      <c r="R687" s="98"/>
      <c r="S687" s="98"/>
      <c r="T687" s="98"/>
      <c r="U687" s="98"/>
      <c r="V687" s="98"/>
      <c r="W687" s="98"/>
      <c r="X687" s="98"/>
      <c r="Y687" s="98"/>
      <c r="Z687" s="98"/>
    </row>
    <row r="688" ht="9.75" customHeight="1">
      <c r="A688" s="106"/>
      <c r="B688" s="107"/>
      <c r="C688" s="108"/>
      <c r="D688" s="108"/>
      <c r="E688" s="109"/>
      <c r="F688" s="108"/>
      <c r="G688" s="108"/>
      <c r="H688" s="98"/>
      <c r="I688" s="98"/>
      <c r="J688" s="98"/>
      <c r="K688" s="98"/>
      <c r="L688" s="98"/>
      <c r="M688" s="98"/>
      <c r="N688" s="98"/>
      <c r="O688" s="98"/>
      <c r="P688" s="98"/>
      <c r="Q688" s="98"/>
      <c r="R688" s="98"/>
      <c r="S688" s="98"/>
      <c r="T688" s="98"/>
      <c r="U688" s="98"/>
      <c r="V688" s="98"/>
      <c r="W688" s="98"/>
      <c r="X688" s="98"/>
      <c r="Y688" s="98"/>
      <c r="Z688" s="98"/>
    </row>
    <row r="689" ht="9.75" customHeight="1">
      <c r="A689" s="106"/>
      <c r="B689" s="107"/>
      <c r="C689" s="108"/>
      <c r="D689" s="108"/>
      <c r="E689" s="109"/>
      <c r="F689" s="108"/>
      <c r="G689" s="108"/>
      <c r="H689" s="98"/>
      <c r="I689" s="98"/>
      <c r="J689" s="98"/>
      <c r="K689" s="98"/>
      <c r="L689" s="98"/>
      <c r="M689" s="98"/>
      <c r="N689" s="98"/>
      <c r="O689" s="98"/>
      <c r="P689" s="98"/>
      <c r="Q689" s="98"/>
      <c r="R689" s="98"/>
      <c r="S689" s="98"/>
      <c r="T689" s="98"/>
      <c r="U689" s="98"/>
      <c r="V689" s="98"/>
      <c r="W689" s="98"/>
      <c r="X689" s="98"/>
      <c r="Y689" s="98"/>
      <c r="Z689" s="98"/>
    </row>
    <row r="690" ht="9.75" customHeight="1">
      <c r="A690" s="106"/>
      <c r="B690" s="107"/>
      <c r="C690" s="108"/>
      <c r="D690" s="108"/>
      <c r="E690" s="109"/>
      <c r="F690" s="108"/>
      <c r="G690" s="108"/>
      <c r="H690" s="98"/>
      <c r="I690" s="98"/>
      <c r="J690" s="98"/>
      <c r="K690" s="98"/>
      <c r="L690" s="98"/>
      <c r="M690" s="98"/>
      <c r="N690" s="98"/>
      <c r="O690" s="98"/>
      <c r="P690" s="98"/>
      <c r="Q690" s="98"/>
      <c r="R690" s="98"/>
      <c r="S690" s="98"/>
      <c r="T690" s="98"/>
      <c r="U690" s="98"/>
      <c r="V690" s="98"/>
      <c r="W690" s="98"/>
      <c r="X690" s="98"/>
      <c r="Y690" s="98"/>
      <c r="Z690" s="98"/>
    </row>
    <row r="691" ht="9.75" customHeight="1">
      <c r="A691" s="106"/>
      <c r="B691" s="107"/>
      <c r="C691" s="108"/>
      <c r="D691" s="108"/>
      <c r="E691" s="109"/>
      <c r="F691" s="108"/>
      <c r="G691" s="108"/>
      <c r="H691" s="98"/>
      <c r="I691" s="98"/>
      <c r="J691" s="98"/>
      <c r="K691" s="98"/>
      <c r="L691" s="98"/>
      <c r="M691" s="98"/>
      <c r="N691" s="98"/>
      <c r="O691" s="98"/>
      <c r="P691" s="98"/>
      <c r="Q691" s="98"/>
      <c r="R691" s="98"/>
      <c r="S691" s="98"/>
      <c r="T691" s="98"/>
      <c r="U691" s="98"/>
      <c r="V691" s="98"/>
      <c r="W691" s="98"/>
      <c r="X691" s="98"/>
      <c r="Y691" s="98"/>
      <c r="Z691" s="98"/>
    </row>
    <row r="692" ht="9.75" customHeight="1">
      <c r="A692" s="106"/>
      <c r="B692" s="107"/>
      <c r="C692" s="108"/>
      <c r="D692" s="108"/>
      <c r="E692" s="109"/>
      <c r="F692" s="108"/>
      <c r="G692" s="108"/>
      <c r="H692" s="98"/>
      <c r="I692" s="98"/>
      <c r="J692" s="98"/>
      <c r="K692" s="98"/>
      <c r="L692" s="98"/>
      <c r="M692" s="98"/>
      <c r="N692" s="98"/>
      <c r="O692" s="98"/>
      <c r="P692" s="98"/>
      <c r="Q692" s="98"/>
      <c r="R692" s="98"/>
      <c r="S692" s="98"/>
      <c r="T692" s="98"/>
      <c r="U692" s="98"/>
      <c r="V692" s="98"/>
      <c r="W692" s="98"/>
      <c r="X692" s="98"/>
      <c r="Y692" s="98"/>
      <c r="Z692" s="98"/>
    </row>
    <row r="693" ht="9.75" customHeight="1">
      <c r="A693" s="106"/>
      <c r="B693" s="107"/>
      <c r="C693" s="108"/>
      <c r="D693" s="108"/>
      <c r="E693" s="109"/>
      <c r="F693" s="108"/>
      <c r="G693" s="108"/>
      <c r="H693" s="98"/>
      <c r="I693" s="98"/>
      <c r="J693" s="98"/>
      <c r="K693" s="98"/>
      <c r="L693" s="98"/>
      <c r="M693" s="98"/>
      <c r="N693" s="98"/>
      <c r="O693" s="98"/>
      <c r="P693" s="98"/>
      <c r="Q693" s="98"/>
      <c r="R693" s="98"/>
      <c r="S693" s="98"/>
      <c r="T693" s="98"/>
      <c r="U693" s="98"/>
      <c r="V693" s="98"/>
      <c r="W693" s="98"/>
      <c r="X693" s="98"/>
      <c r="Y693" s="98"/>
      <c r="Z693" s="98"/>
    </row>
    <row r="694" ht="9.75" customHeight="1">
      <c r="A694" s="106"/>
      <c r="B694" s="107"/>
      <c r="C694" s="108"/>
      <c r="D694" s="108"/>
      <c r="E694" s="109"/>
      <c r="F694" s="108"/>
      <c r="G694" s="108"/>
      <c r="H694" s="98"/>
      <c r="I694" s="98"/>
      <c r="J694" s="98"/>
      <c r="K694" s="98"/>
      <c r="L694" s="98"/>
      <c r="M694" s="98"/>
      <c r="N694" s="98"/>
      <c r="O694" s="98"/>
      <c r="P694" s="98"/>
      <c r="Q694" s="98"/>
      <c r="R694" s="98"/>
      <c r="S694" s="98"/>
      <c r="T694" s="98"/>
      <c r="U694" s="98"/>
      <c r="V694" s="98"/>
      <c r="W694" s="98"/>
      <c r="X694" s="98"/>
      <c r="Y694" s="98"/>
      <c r="Z694" s="98"/>
    </row>
    <row r="695" ht="9.75" customHeight="1">
      <c r="A695" s="106"/>
      <c r="B695" s="107"/>
      <c r="C695" s="108"/>
      <c r="D695" s="108"/>
      <c r="E695" s="109"/>
      <c r="F695" s="108"/>
      <c r="G695" s="108"/>
      <c r="H695" s="98"/>
      <c r="I695" s="98"/>
      <c r="J695" s="98"/>
      <c r="K695" s="98"/>
      <c r="L695" s="98"/>
      <c r="M695" s="98"/>
      <c r="N695" s="98"/>
      <c r="O695" s="98"/>
      <c r="P695" s="98"/>
      <c r="Q695" s="98"/>
      <c r="R695" s="98"/>
      <c r="S695" s="98"/>
      <c r="T695" s="98"/>
      <c r="U695" s="98"/>
      <c r="V695" s="98"/>
      <c r="W695" s="98"/>
      <c r="X695" s="98"/>
      <c r="Y695" s="98"/>
      <c r="Z695" s="98"/>
    </row>
    <row r="696" ht="9.75" customHeight="1">
      <c r="A696" s="106"/>
      <c r="B696" s="107"/>
      <c r="C696" s="108"/>
      <c r="D696" s="108"/>
      <c r="E696" s="109"/>
      <c r="F696" s="108"/>
      <c r="G696" s="108"/>
      <c r="H696" s="98"/>
      <c r="I696" s="98"/>
      <c r="J696" s="98"/>
      <c r="K696" s="98"/>
      <c r="L696" s="98"/>
      <c r="M696" s="98"/>
      <c r="N696" s="98"/>
      <c r="O696" s="98"/>
      <c r="P696" s="98"/>
      <c r="Q696" s="98"/>
      <c r="R696" s="98"/>
      <c r="S696" s="98"/>
      <c r="T696" s="98"/>
      <c r="U696" s="98"/>
      <c r="V696" s="98"/>
      <c r="W696" s="98"/>
      <c r="X696" s="98"/>
      <c r="Y696" s="98"/>
      <c r="Z696" s="98"/>
    </row>
    <row r="697" ht="9.75" customHeight="1">
      <c r="A697" s="106"/>
      <c r="B697" s="107"/>
      <c r="C697" s="108"/>
      <c r="D697" s="108"/>
      <c r="E697" s="109"/>
      <c r="F697" s="108"/>
      <c r="G697" s="108"/>
      <c r="H697" s="98"/>
      <c r="I697" s="98"/>
      <c r="J697" s="98"/>
      <c r="K697" s="98"/>
      <c r="L697" s="98"/>
      <c r="M697" s="98"/>
      <c r="N697" s="98"/>
      <c r="O697" s="98"/>
      <c r="P697" s="98"/>
      <c r="Q697" s="98"/>
      <c r="R697" s="98"/>
      <c r="S697" s="98"/>
      <c r="T697" s="98"/>
      <c r="U697" s="98"/>
      <c r="V697" s="98"/>
      <c r="W697" s="98"/>
      <c r="X697" s="98"/>
      <c r="Y697" s="98"/>
      <c r="Z697" s="98"/>
    </row>
    <row r="698" ht="9.75" customHeight="1">
      <c r="A698" s="106"/>
      <c r="B698" s="107"/>
      <c r="C698" s="108"/>
      <c r="D698" s="108"/>
      <c r="E698" s="109"/>
      <c r="F698" s="108"/>
      <c r="G698" s="108"/>
      <c r="H698" s="98"/>
      <c r="I698" s="98"/>
      <c r="J698" s="98"/>
      <c r="K698" s="98"/>
      <c r="L698" s="98"/>
      <c r="M698" s="98"/>
      <c r="N698" s="98"/>
      <c r="O698" s="98"/>
      <c r="P698" s="98"/>
      <c r="Q698" s="98"/>
      <c r="R698" s="98"/>
      <c r="S698" s="98"/>
      <c r="T698" s="98"/>
      <c r="U698" s="98"/>
      <c r="V698" s="98"/>
      <c r="W698" s="98"/>
      <c r="X698" s="98"/>
      <c r="Y698" s="98"/>
      <c r="Z698" s="98"/>
    </row>
    <row r="699" ht="9.75" customHeight="1">
      <c r="A699" s="106"/>
      <c r="B699" s="107"/>
      <c r="C699" s="108"/>
      <c r="D699" s="108"/>
      <c r="E699" s="109"/>
      <c r="F699" s="108"/>
      <c r="G699" s="108"/>
      <c r="H699" s="98"/>
      <c r="I699" s="98"/>
      <c r="J699" s="98"/>
      <c r="K699" s="98"/>
      <c r="L699" s="98"/>
      <c r="M699" s="98"/>
      <c r="N699" s="98"/>
      <c r="O699" s="98"/>
      <c r="P699" s="98"/>
      <c r="Q699" s="98"/>
      <c r="R699" s="98"/>
      <c r="S699" s="98"/>
      <c r="T699" s="98"/>
      <c r="U699" s="98"/>
      <c r="V699" s="98"/>
      <c r="W699" s="98"/>
      <c r="X699" s="98"/>
      <c r="Y699" s="98"/>
      <c r="Z699" s="98"/>
    </row>
    <row r="700" ht="9.75" customHeight="1">
      <c r="A700" s="106"/>
      <c r="B700" s="107"/>
      <c r="C700" s="108"/>
      <c r="D700" s="108"/>
      <c r="E700" s="109"/>
      <c r="F700" s="108"/>
      <c r="G700" s="108"/>
      <c r="H700" s="98"/>
      <c r="I700" s="98"/>
      <c r="J700" s="98"/>
      <c r="K700" s="98"/>
      <c r="L700" s="98"/>
      <c r="M700" s="98"/>
      <c r="N700" s="98"/>
      <c r="O700" s="98"/>
      <c r="P700" s="98"/>
      <c r="Q700" s="98"/>
      <c r="R700" s="98"/>
      <c r="S700" s="98"/>
      <c r="T700" s="98"/>
      <c r="U700" s="98"/>
      <c r="V700" s="98"/>
      <c r="W700" s="98"/>
      <c r="X700" s="98"/>
      <c r="Y700" s="98"/>
      <c r="Z700" s="98"/>
    </row>
    <row r="701" ht="9.75" customHeight="1">
      <c r="A701" s="106"/>
      <c r="B701" s="107"/>
      <c r="C701" s="108"/>
      <c r="D701" s="108"/>
      <c r="E701" s="109"/>
      <c r="F701" s="108"/>
      <c r="G701" s="108"/>
      <c r="H701" s="98"/>
      <c r="I701" s="98"/>
      <c r="J701" s="98"/>
      <c r="K701" s="98"/>
      <c r="L701" s="98"/>
      <c r="M701" s="98"/>
      <c r="N701" s="98"/>
      <c r="O701" s="98"/>
      <c r="P701" s="98"/>
      <c r="Q701" s="98"/>
      <c r="R701" s="98"/>
      <c r="S701" s="98"/>
      <c r="T701" s="98"/>
      <c r="U701" s="98"/>
      <c r="V701" s="98"/>
      <c r="W701" s="98"/>
      <c r="X701" s="98"/>
      <c r="Y701" s="98"/>
      <c r="Z701" s="98"/>
    </row>
    <row r="702" ht="9.75" customHeight="1">
      <c r="A702" s="106"/>
      <c r="B702" s="107"/>
      <c r="C702" s="108"/>
      <c r="D702" s="108"/>
      <c r="E702" s="109"/>
      <c r="F702" s="108"/>
      <c r="G702" s="108"/>
      <c r="H702" s="98"/>
      <c r="I702" s="98"/>
      <c r="J702" s="98"/>
      <c r="K702" s="98"/>
      <c r="L702" s="98"/>
      <c r="M702" s="98"/>
      <c r="N702" s="98"/>
      <c r="O702" s="98"/>
      <c r="P702" s="98"/>
      <c r="Q702" s="98"/>
      <c r="R702" s="98"/>
      <c r="S702" s="98"/>
      <c r="T702" s="98"/>
      <c r="U702" s="98"/>
      <c r="V702" s="98"/>
      <c r="W702" s="98"/>
      <c r="X702" s="98"/>
      <c r="Y702" s="98"/>
      <c r="Z702" s="98"/>
    </row>
    <row r="703" ht="9.75" customHeight="1">
      <c r="A703" s="106"/>
      <c r="B703" s="107"/>
      <c r="C703" s="108"/>
      <c r="D703" s="108"/>
      <c r="E703" s="109"/>
      <c r="F703" s="108"/>
      <c r="G703" s="108"/>
      <c r="H703" s="98"/>
      <c r="I703" s="98"/>
      <c r="J703" s="98"/>
      <c r="K703" s="98"/>
      <c r="L703" s="98"/>
      <c r="M703" s="98"/>
      <c r="N703" s="98"/>
      <c r="O703" s="98"/>
      <c r="P703" s="98"/>
      <c r="Q703" s="98"/>
      <c r="R703" s="98"/>
      <c r="S703" s="98"/>
      <c r="T703" s="98"/>
      <c r="U703" s="98"/>
      <c r="V703" s="98"/>
      <c r="W703" s="98"/>
      <c r="X703" s="98"/>
      <c r="Y703" s="98"/>
      <c r="Z703" s="98"/>
    </row>
    <row r="704" ht="9.75" customHeight="1">
      <c r="A704" s="106"/>
      <c r="B704" s="107"/>
      <c r="C704" s="108"/>
      <c r="D704" s="108"/>
      <c r="E704" s="109"/>
      <c r="F704" s="108"/>
      <c r="G704" s="108"/>
      <c r="H704" s="98"/>
      <c r="I704" s="98"/>
      <c r="J704" s="98"/>
      <c r="K704" s="98"/>
      <c r="L704" s="98"/>
      <c r="M704" s="98"/>
      <c r="N704" s="98"/>
      <c r="O704" s="98"/>
      <c r="P704" s="98"/>
      <c r="Q704" s="98"/>
      <c r="R704" s="98"/>
      <c r="S704" s="98"/>
      <c r="T704" s="98"/>
      <c r="U704" s="98"/>
      <c r="V704" s="98"/>
      <c r="W704" s="98"/>
      <c r="X704" s="98"/>
      <c r="Y704" s="98"/>
      <c r="Z704" s="98"/>
    </row>
    <row r="705" ht="9.75" customHeight="1">
      <c r="A705" s="106"/>
      <c r="B705" s="107"/>
      <c r="C705" s="108"/>
      <c r="D705" s="108"/>
      <c r="E705" s="109"/>
      <c r="F705" s="108"/>
      <c r="G705" s="108"/>
      <c r="H705" s="98"/>
      <c r="I705" s="98"/>
      <c r="J705" s="98"/>
      <c r="K705" s="98"/>
      <c r="L705" s="98"/>
      <c r="M705" s="98"/>
      <c r="N705" s="98"/>
      <c r="O705" s="98"/>
      <c r="P705" s="98"/>
      <c r="Q705" s="98"/>
      <c r="R705" s="98"/>
      <c r="S705" s="98"/>
      <c r="T705" s="98"/>
      <c r="U705" s="98"/>
      <c r="V705" s="98"/>
      <c r="W705" s="98"/>
      <c r="X705" s="98"/>
      <c r="Y705" s="98"/>
      <c r="Z705" s="98"/>
    </row>
    <row r="706" ht="9.75" customHeight="1">
      <c r="A706" s="106"/>
      <c r="B706" s="107"/>
      <c r="C706" s="108"/>
      <c r="D706" s="108"/>
      <c r="E706" s="109"/>
      <c r="F706" s="108"/>
      <c r="G706" s="108"/>
      <c r="H706" s="98"/>
      <c r="I706" s="98"/>
      <c r="J706" s="98"/>
      <c r="K706" s="98"/>
      <c r="L706" s="98"/>
      <c r="M706" s="98"/>
      <c r="N706" s="98"/>
      <c r="O706" s="98"/>
      <c r="P706" s="98"/>
      <c r="Q706" s="98"/>
      <c r="R706" s="98"/>
      <c r="S706" s="98"/>
      <c r="T706" s="98"/>
      <c r="U706" s="98"/>
      <c r="V706" s="98"/>
      <c r="W706" s="98"/>
      <c r="X706" s="98"/>
      <c r="Y706" s="98"/>
      <c r="Z706" s="98"/>
    </row>
    <row r="707" ht="9.75" customHeight="1">
      <c r="A707" s="106"/>
      <c r="B707" s="107"/>
      <c r="C707" s="108"/>
      <c r="D707" s="108"/>
      <c r="E707" s="109"/>
      <c r="F707" s="108"/>
      <c r="G707" s="108"/>
      <c r="H707" s="98"/>
      <c r="I707" s="98"/>
      <c r="J707" s="98"/>
      <c r="K707" s="98"/>
      <c r="L707" s="98"/>
      <c r="M707" s="98"/>
      <c r="N707" s="98"/>
      <c r="O707" s="98"/>
      <c r="P707" s="98"/>
      <c r="Q707" s="98"/>
      <c r="R707" s="98"/>
      <c r="S707" s="98"/>
      <c r="T707" s="98"/>
      <c r="U707" s="98"/>
      <c r="V707" s="98"/>
      <c r="W707" s="98"/>
      <c r="X707" s="98"/>
      <c r="Y707" s="98"/>
      <c r="Z707" s="98"/>
    </row>
    <row r="708" ht="9.75" customHeight="1">
      <c r="A708" s="106"/>
      <c r="B708" s="107"/>
      <c r="C708" s="108"/>
      <c r="D708" s="108"/>
      <c r="E708" s="109"/>
      <c r="F708" s="108"/>
      <c r="G708" s="108"/>
      <c r="H708" s="98"/>
      <c r="I708" s="98"/>
      <c r="J708" s="98"/>
      <c r="K708" s="98"/>
      <c r="L708" s="98"/>
      <c r="M708" s="98"/>
      <c r="N708" s="98"/>
      <c r="O708" s="98"/>
      <c r="P708" s="98"/>
      <c r="Q708" s="98"/>
      <c r="R708" s="98"/>
      <c r="S708" s="98"/>
      <c r="T708" s="98"/>
      <c r="U708" s="98"/>
      <c r="V708" s="98"/>
      <c r="W708" s="98"/>
      <c r="X708" s="98"/>
      <c r="Y708" s="98"/>
      <c r="Z708" s="98"/>
    </row>
    <row r="709" ht="9.75" customHeight="1">
      <c r="A709" s="106"/>
      <c r="B709" s="107"/>
      <c r="C709" s="108"/>
      <c r="D709" s="108"/>
      <c r="E709" s="109"/>
      <c r="F709" s="108"/>
      <c r="G709" s="108"/>
      <c r="H709" s="98"/>
      <c r="I709" s="98"/>
      <c r="J709" s="98"/>
      <c r="K709" s="98"/>
      <c r="L709" s="98"/>
      <c r="M709" s="98"/>
      <c r="N709" s="98"/>
      <c r="O709" s="98"/>
      <c r="P709" s="98"/>
      <c r="Q709" s="98"/>
      <c r="R709" s="98"/>
      <c r="S709" s="98"/>
      <c r="T709" s="98"/>
      <c r="U709" s="98"/>
      <c r="V709" s="98"/>
      <c r="W709" s="98"/>
      <c r="X709" s="98"/>
      <c r="Y709" s="98"/>
      <c r="Z709" s="98"/>
    </row>
    <row r="710" ht="9.75" customHeight="1">
      <c r="A710" s="106"/>
      <c r="B710" s="107"/>
      <c r="C710" s="108"/>
      <c r="D710" s="108"/>
      <c r="E710" s="109"/>
      <c r="F710" s="108"/>
      <c r="G710" s="108"/>
      <c r="H710" s="98"/>
      <c r="I710" s="98"/>
      <c r="J710" s="98"/>
      <c r="K710" s="98"/>
      <c r="L710" s="98"/>
      <c r="M710" s="98"/>
      <c r="N710" s="98"/>
      <c r="O710" s="98"/>
      <c r="P710" s="98"/>
      <c r="Q710" s="98"/>
      <c r="R710" s="98"/>
      <c r="S710" s="98"/>
      <c r="T710" s="98"/>
      <c r="U710" s="98"/>
      <c r="V710" s="98"/>
      <c r="W710" s="98"/>
      <c r="X710" s="98"/>
      <c r="Y710" s="98"/>
      <c r="Z710" s="98"/>
    </row>
    <row r="711" ht="9.75" customHeight="1">
      <c r="A711" s="106"/>
      <c r="B711" s="107"/>
      <c r="C711" s="108"/>
      <c r="D711" s="108"/>
      <c r="E711" s="109"/>
      <c r="F711" s="108"/>
      <c r="G711" s="108"/>
      <c r="H711" s="98"/>
      <c r="I711" s="98"/>
      <c r="J711" s="98"/>
      <c r="K711" s="98"/>
      <c r="L711" s="98"/>
      <c r="M711" s="98"/>
      <c r="N711" s="98"/>
      <c r="O711" s="98"/>
      <c r="P711" s="98"/>
      <c r="Q711" s="98"/>
      <c r="R711" s="98"/>
      <c r="S711" s="98"/>
      <c r="T711" s="98"/>
      <c r="U711" s="98"/>
      <c r="V711" s="98"/>
      <c r="W711" s="98"/>
      <c r="X711" s="98"/>
      <c r="Y711" s="98"/>
      <c r="Z711" s="98"/>
    </row>
    <row r="712" ht="9.75" customHeight="1">
      <c r="A712" s="106"/>
      <c r="B712" s="107"/>
      <c r="C712" s="108"/>
      <c r="D712" s="108"/>
      <c r="E712" s="109"/>
      <c r="F712" s="108"/>
      <c r="G712" s="108"/>
      <c r="H712" s="98"/>
      <c r="I712" s="98"/>
      <c r="J712" s="98"/>
      <c r="K712" s="98"/>
      <c r="L712" s="98"/>
      <c r="M712" s="98"/>
      <c r="N712" s="98"/>
      <c r="O712" s="98"/>
      <c r="P712" s="98"/>
      <c r="Q712" s="98"/>
      <c r="R712" s="98"/>
      <c r="S712" s="98"/>
      <c r="T712" s="98"/>
      <c r="U712" s="98"/>
      <c r="V712" s="98"/>
      <c r="W712" s="98"/>
      <c r="X712" s="98"/>
      <c r="Y712" s="98"/>
      <c r="Z712" s="98"/>
    </row>
    <row r="713" ht="9.75" customHeight="1">
      <c r="A713" s="106"/>
      <c r="B713" s="107"/>
      <c r="C713" s="108"/>
      <c r="D713" s="108"/>
      <c r="E713" s="109"/>
      <c r="F713" s="108"/>
      <c r="G713" s="108"/>
      <c r="H713" s="98"/>
      <c r="I713" s="98"/>
      <c r="J713" s="98"/>
      <c r="K713" s="98"/>
      <c r="L713" s="98"/>
      <c r="M713" s="98"/>
      <c r="N713" s="98"/>
      <c r="O713" s="98"/>
      <c r="P713" s="98"/>
      <c r="Q713" s="98"/>
      <c r="R713" s="98"/>
      <c r="S713" s="98"/>
      <c r="T713" s="98"/>
      <c r="U713" s="98"/>
      <c r="V713" s="98"/>
      <c r="W713" s="98"/>
      <c r="X713" s="98"/>
      <c r="Y713" s="98"/>
      <c r="Z713" s="98"/>
    </row>
    <row r="714" ht="9.75" customHeight="1">
      <c r="A714" s="106"/>
      <c r="B714" s="107"/>
      <c r="C714" s="108"/>
      <c r="D714" s="108"/>
      <c r="E714" s="109"/>
      <c r="F714" s="108"/>
      <c r="G714" s="108"/>
      <c r="H714" s="98"/>
      <c r="I714" s="98"/>
      <c r="J714" s="98"/>
      <c r="K714" s="98"/>
      <c r="L714" s="98"/>
      <c r="M714" s="98"/>
      <c r="N714" s="98"/>
      <c r="O714" s="98"/>
      <c r="P714" s="98"/>
      <c r="Q714" s="98"/>
      <c r="R714" s="98"/>
      <c r="S714" s="98"/>
      <c r="T714" s="98"/>
      <c r="U714" s="98"/>
      <c r="V714" s="98"/>
      <c r="W714" s="98"/>
      <c r="X714" s="98"/>
      <c r="Y714" s="98"/>
      <c r="Z714" s="98"/>
    </row>
    <row r="715" ht="9.75" customHeight="1">
      <c r="A715" s="106"/>
      <c r="B715" s="107"/>
      <c r="C715" s="108"/>
      <c r="D715" s="108"/>
      <c r="E715" s="109"/>
      <c r="F715" s="108"/>
      <c r="G715" s="108"/>
      <c r="H715" s="98"/>
      <c r="I715" s="98"/>
      <c r="J715" s="98"/>
      <c r="K715" s="98"/>
      <c r="L715" s="98"/>
      <c r="M715" s="98"/>
      <c r="N715" s="98"/>
      <c r="O715" s="98"/>
      <c r="P715" s="98"/>
      <c r="Q715" s="98"/>
      <c r="R715" s="98"/>
      <c r="S715" s="98"/>
      <c r="T715" s="98"/>
      <c r="U715" s="98"/>
      <c r="V715" s="98"/>
      <c r="W715" s="98"/>
      <c r="X715" s="98"/>
      <c r="Y715" s="98"/>
      <c r="Z715" s="98"/>
    </row>
    <row r="716" ht="9.75" customHeight="1">
      <c r="A716" s="106"/>
      <c r="B716" s="107"/>
      <c r="C716" s="108"/>
      <c r="D716" s="108"/>
      <c r="E716" s="109"/>
      <c r="F716" s="108"/>
      <c r="G716" s="108"/>
      <c r="H716" s="98"/>
      <c r="I716" s="98"/>
      <c r="J716" s="98"/>
      <c r="K716" s="98"/>
      <c r="L716" s="98"/>
      <c r="M716" s="98"/>
      <c r="N716" s="98"/>
      <c r="O716" s="98"/>
      <c r="P716" s="98"/>
      <c r="Q716" s="98"/>
      <c r="R716" s="98"/>
      <c r="S716" s="98"/>
      <c r="T716" s="98"/>
      <c r="U716" s="98"/>
      <c r="V716" s="98"/>
      <c r="W716" s="98"/>
      <c r="X716" s="98"/>
      <c r="Y716" s="98"/>
      <c r="Z716" s="98"/>
    </row>
    <row r="717" ht="9.75" customHeight="1">
      <c r="A717" s="106"/>
      <c r="B717" s="107"/>
      <c r="C717" s="108"/>
      <c r="D717" s="108"/>
      <c r="E717" s="109"/>
      <c r="F717" s="108"/>
      <c r="G717" s="108"/>
      <c r="H717" s="98"/>
      <c r="I717" s="98"/>
      <c r="J717" s="98"/>
      <c r="K717" s="98"/>
      <c r="L717" s="98"/>
      <c r="M717" s="98"/>
      <c r="N717" s="98"/>
      <c r="O717" s="98"/>
      <c r="P717" s="98"/>
      <c r="Q717" s="98"/>
      <c r="R717" s="98"/>
      <c r="S717" s="98"/>
      <c r="T717" s="98"/>
      <c r="U717" s="98"/>
      <c r="V717" s="98"/>
      <c r="W717" s="98"/>
      <c r="X717" s="98"/>
      <c r="Y717" s="98"/>
      <c r="Z717" s="98"/>
    </row>
    <row r="718" ht="9.75" customHeight="1">
      <c r="A718" s="106"/>
      <c r="B718" s="107"/>
      <c r="C718" s="108"/>
      <c r="D718" s="108"/>
      <c r="E718" s="109"/>
      <c r="F718" s="108"/>
      <c r="G718" s="108"/>
      <c r="H718" s="98"/>
      <c r="I718" s="98"/>
      <c r="J718" s="98"/>
      <c r="K718" s="98"/>
      <c r="L718" s="98"/>
      <c r="M718" s="98"/>
      <c r="N718" s="98"/>
      <c r="O718" s="98"/>
      <c r="P718" s="98"/>
      <c r="Q718" s="98"/>
      <c r="R718" s="98"/>
      <c r="S718" s="98"/>
      <c r="T718" s="98"/>
      <c r="U718" s="98"/>
      <c r="V718" s="98"/>
      <c r="W718" s="98"/>
      <c r="X718" s="98"/>
      <c r="Y718" s="98"/>
      <c r="Z718" s="98"/>
    </row>
    <row r="719" ht="9.75" customHeight="1">
      <c r="A719" s="106"/>
      <c r="B719" s="107"/>
      <c r="C719" s="108"/>
      <c r="D719" s="108"/>
      <c r="E719" s="109"/>
      <c r="F719" s="108"/>
      <c r="G719" s="108"/>
      <c r="H719" s="98"/>
      <c r="I719" s="98"/>
      <c r="J719" s="98"/>
      <c r="K719" s="98"/>
      <c r="L719" s="98"/>
      <c r="M719" s="98"/>
      <c r="N719" s="98"/>
      <c r="O719" s="98"/>
      <c r="P719" s="98"/>
      <c r="Q719" s="98"/>
      <c r="R719" s="98"/>
      <c r="S719" s="98"/>
      <c r="T719" s="98"/>
      <c r="U719" s="98"/>
      <c r="V719" s="98"/>
      <c r="W719" s="98"/>
      <c r="X719" s="98"/>
      <c r="Y719" s="98"/>
      <c r="Z719" s="98"/>
    </row>
    <row r="720" ht="9.75" customHeight="1">
      <c r="A720" s="106"/>
      <c r="B720" s="107"/>
      <c r="C720" s="108"/>
      <c r="D720" s="108"/>
      <c r="E720" s="109"/>
      <c r="F720" s="108"/>
      <c r="G720" s="108"/>
      <c r="H720" s="98"/>
      <c r="I720" s="98"/>
      <c r="J720" s="98"/>
      <c r="K720" s="98"/>
      <c r="L720" s="98"/>
      <c r="M720" s="98"/>
      <c r="N720" s="98"/>
      <c r="O720" s="98"/>
      <c r="P720" s="98"/>
      <c r="Q720" s="98"/>
      <c r="R720" s="98"/>
      <c r="S720" s="98"/>
      <c r="T720" s="98"/>
      <c r="U720" s="98"/>
      <c r="V720" s="98"/>
      <c r="W720" s="98"/>
      <c r="X720" s="98"/>
      <c r="Y720" s="98"/>
      <c r="Z720" s="98"/>
    </row>
    <row r="721" ht="9.75" customHeight="1">
      <c r="A721" s="106"/>
      <c r="B721" s="107"/>
      <c r="C721" s="108"/>
      <c r="D721" s="108"/>
      <c r="E721" s="109"/>
      <c r="F721" s="108"/>
      <c r="G721" s="108"/>
      <c r="H721" s="98"/>
      <c r="I721" s="98"/>
      <c r="J721" s="98"/>
      <c r="K721" s="98"/>
      <c r="L721" s="98"/>
      <c r="M721" s="98"/>
      <c r="N721" s="98"/>
      <c r="O721" s="98"/>
      <c r="P721" s="98"/>
      <c r="Q721" s="98"/>
      <c r="R721" s="98"/>
      <c r="S721" s="98"/>
      <c r="T721" s="98"/>
      <c r="U721" s="98"/>
      <c r="V721" s="98"/>
      <c r="W721" s="98"/>
      <c r="X721" s="98"/>
      <c r="Y721" s="98"/>
      <c r="Z721" s="98"/>
    </row>
    <row r="722" ht="9.75" customHeight="1">
      <c r="A722" s="106"/>
      <c r="B722" s="107"/>
      <c r="C722" s="108"/>
      <c r="D722" s="108"/>
      <c r="E722" s="109"/>
      <c r="F722" s="108"/>
      <c r="G722" s="108"/>
      <c r="H722" s="98"/>
      <c r="I722" s="98"/>
      <c r="J722" s="98"/>
      <c r="K722" s="98"/>
      <c r="L722" s="98"/>
      <c r="M722" s="98"/>
      <c r="N722" s="98"/>
      <c r="O722" s="98"/>
      <c r="P722" s="98"/>
      <c r="Q722" s="98"/>
      <c r="R722" s="98"/>
      <c r="S722" s="98"/>
      <c r="T722" s="98"/>
      <c r="U722" s="98"/>
      <c r="V722" s="98"/>
      <c r="W722" s="98"/>
      <c r="X722" s="98"/>
      <c r="Y722" s="98"/>
      <c r="Z722" s="98"/>
    </row>
    <row r="723" ht="9.75" customHeight="1">
      <c r="A723" s="106"/>
      <c r="B723" s="107"/>
      <c r="C723" s="108"/>
      <c r="D723" s="108"/>
      <c r="E723" s="109"/>
      <c r="F723" s="108"/>
      <c r="G723" s="108"/>
      <c r="H723" s="98"/>
      <c r="I723" s="98"/>
      <c r="J723" s="98"/>
      <c r="K723" s="98"/>
      <c r="L723" s="98"/>
      <c r="M723" s="98"/>
      <c r="N723" s="98"/>
      <c r="O723" s="98"/>
      <c r="P723" s="98"/>
      <c r="Q723" s="98"/>
      <c r="R723" s="98"/>
      <c r="S723" s="98"/>
      <c r="T723" s="98"/>
      <c r="U723" s="98"/>
      <c r="V723" s="98"/>
      <c r="W723" s="98"/>
      <c r="X723" s="98"/>
      <c r="Y723" s="98"/>
      <c r="Z723" s="98"/>
    </row>
    <row r="724" ht="9.75" customHeight="1">
      <c r="A724" s="106"/>
      <c r="B724" s="107"/>
      <c r="C724" s="108"/>
      <c r="D724" s="108"/>
      <c r="E724" s="109"/>
      <c r="F724" s="108"/>
      <c r="G724" s="108"/>
      <c r="H724" s="98"/>
      <c r="I724" s="98"/>
      <c r="J724" s="98"/>
      <c r="K724" s="98"/>
      <c r="L724" s="98"/>
      <c r="M724" s="98"/>
      <c r="N724" s="98"/>
      <c r="O724" s="98"/>
      <c r="P724" s="98"/>
      <c r="Q724" s="98"/>
      <c r="R724" s="98"/>
      <c r="S724" s="98"/>
      <c r="T724" s="98"/>
      <c r="U724" s="98"/>
      <c r="V724" s="98"/>
      <c r="W724" s="98"/>
      <c r="X724" s="98"/>
      <c r="Y724" s="98"/>
      <c r="Z724" s="98"/>
    </row>
    <row r="725" ht="9.75" customHeight="1">
      <c r="A725" s="106"/>
      <c r="B725" s="107"/>
      <c r="C725" s="108"/>
      <c r="D725" s="108"/>
      <c r="E725" s="109"/>
      <c r="F725" s="108"/>
      <c r="G725" s="108"/>
      <c r="H725" s="98"/>
      <c r="I725" s="98"/>
      <c r="J725" s="98"/>
      <c r="K725" s="98"/>
      <c r="L725" s="98"/>
      <c r="M725" s="98"/>
      <c r="N725" s="98"/>
      <c r="O725" s="98"/>
      <c r="P725" s="98"/>
      <c r="Q725" s="98"/>
      <c r="R725" s="98"/>
      <c r="S725" s="98"/>
      <c r="T725" s="98"/>
      <c r="U725" s="98"/>
      <c r="V725" s="98"/>
      <c r="W725" s="98"/>
      <c r="X725" s="98"/>
      <c r="Y725" s="98"/>
      <c r="Z725" s="98"/>
    </row>
    <row r="726" ht="9.75" customHeight="1">
      <c r="A726" s="106"/>
      <c r="B726" s="107"/>
      <c r="C726" s="108"/>
      <c r="D726" s="108"/>
      <c r="E726" s="109"/>
      <c r="F726" s="108"/>
      <c r="G726" s="108"/>
      <c r="H726" s="98"/>
      <c r="I726" s="98"/>
      <c r="J726" s="98"/>
      <c r="K726" s="98"/>
      <c r="L726" s="98"/>
      <c r="M726" s="98"/>
      <c r="N726" s="98"/>
      <c r="O726" s="98"/>
      <c r="P726" s="98"/>
      <c r="Q726" s="98"/>
      <c r="R726" s="98"/>
      <c r="S726" s="98"/>
      <c r="T726" s="98"/>
      <c r="U726" s="98"/>
      <c r="V726" s="98"/>
      <c r="W726" s="98"/>
      <c r="X726" s="98"/>
      <c r="Y726" s="98"/>
      <c r="Z726" s="98"/>
    </row>
    <row r="727" ht="9.75" customHeight="1">
      <c r="A727" s="106"/>
      <c r="B727" s="107"/>
      <c r="C727" s="108"/>
      <c r="D727" s="108"/>
      <c r="E727" s="109"/>
      <c r="F727" s="108"/>
      <c r="G727" s="108"/>
      <c r="H727" s="98"/>
      <c r="I727" s="98"/>
      <c r="J727" s="98"/>
      <c r="K727" s="98"/>
      <c r="L727" s="98"/>
      <c r="M727" s="98"/>
      <c r="N727" s="98"/>
      <c r="O727" s="98"/>
      <c r="P727" s="98"/>
      <c r="Q727" s="98"/>
      <c r="R727" s="98"/>
      <c r="S727" s="98"/>
      <c r="T727" s="98"/>
      <c r="U727" s="98"/>
      <c r="V727" s="98"/>
      <c r="W727" s="98"/>
      <c r="X727" s="98"/>
      <c r="Y727" s="98"/>
      <c r="Z727" s="98"/>
    </row>
    <row r="728" ht="9.75" customHeight="1">
      <c r="A728" s="106"/>
      <c r="B728" s="107"/>
      <c r="C728" s="108"/>
      <c r="D728" s="108"/>
      <c r="E728" s="109"/>
      <c r="F728" s="108"/>
      <c r="G728" s="108"/>
      <c r="H728" s="98"/>
      <c r="I728" s="98"/>
      <c r="J728" s="98"/>
      <c r="K728" s="98"/>
      <c r="L728" s="98"/>
      <c r="M728" s="98"/>
      <c r="N728" s="98"/>
      <c r="O728" s="98"/>
      <c r="P728" s="98"/>
      <c r="Q728" s="98"/>
      <c r="R728" s="98"/>
      <c r="S728" s="98"/>
      <c r="T728" s="98"/>
      <c r="U728" s="98"/>
      <c r="V728" s="98"/>
      <c r="W728" s="98"/>
      <c r="X728" s="98"/>
      <c r="Y728" s="98"/>
      <c r="Z728" s="98"/>
    </row>
    <row r="729" ht="9.75" customHeight="1">
      <c r="A729" s="106"/>
      <c r="B729" s="107"/>
      <c r="C729" s="108"/>
      <c r="D729" s="108"/>
      <c r="E729" s="109"/>
      <c r="F729" s="108"/>
      <c r="G729" s="108"/>
      <c r="H729" s="98"/>
      <c r="I729" s="98"/>
      <c r="J729" s="98"/>
      <c r="K729" s="98"/>
      <c r="L729" s="98"/>
      <c r="M729" s="98"/>
      <c r="N729" s="98"/>
      <c r="O729" s="98"/>
      <c r="P729" s="98"/>
      <c r="Q729" s="98"/>
      <c r="R729" s="98"/>
      <c r="S729" s="98"/>
      <c r="T729" s="98"/>
      <c r="U729" s="98"/>
      <c r="V729" s="98"/>
      <c r="W729" s="98"/>
      <c r="X729" s="98"/>
      <c r="Y729" s="98"/>
      <c r="Z729" s="98"/>
    </row>
    <row r="730" ht="9.75" customHeight="1">
      <c r="A730" s="106"/>
      <c r="B730" s="107"/>
      <c r="C730" s="108"/>
      <c r="D730" s="108"/>
      <c r="E730" s="109"/>
      <c r="F730" s="108"/>
      <c r="G730" s="108"/>
      <c r="H730" s="98"/>
      <c r="I730" s="98"/>
      <c r="J730" s="98"/>
      <c r="K730" s="98"/>
      <c r="L730" s="98"/>
      <c r="M730" s="98"/>
      <c r="N730" s="98"/>
      <c r="O730" s="98"/>
      <c r="P730" s="98"/>
      <c r="Q730" s="98"/>
      <c r="R730" s="98"/>
      <c r="S730" s="98"/>
      <c r="T730" s="98"/>
      <c r="U730" s="98"/>
      <c r="V730" s="98"/>
      <c r="W730" s="98"/>
      <c r="X730" s="98"/>
      <c r="Y730" s="98"/>
      <c r="Z730" s="98"/>
    </row>
    <row r="731" ht="9.75" customHeight="1">
      <c r="A731" s="106"/>
      <c r="B731" s="107"/>
      <c r="C731" s="108"/>
      <c r="D731" s="108"/>
      <c r="E731" s="109"/>
      <c r="F731" s="108"/>
      <c r="G731" s="108"/>
      <c r="H731" s="98"/>
      <c r="I731" s="98"/>
      <c r="J731" s="98"/>
      <c r="K731" s="98"/>
      <c r="L731" s="98"/>
      <c r="M731" s="98"/>
      <c r="N731" s="98"/>
      <c r="O731" s="98"/>
      <c r="P731" s="98"/>
      <c r="Q731" s="98"/>
      <c r="R731" s="98"/>
      <c r="S731" s="98"/>
      <c r="T731" s="98"/>
      <c r="U731" s="98"/>
      <c r="V731" s="98"/>
      <c r="W731" s="98"/>
      <c r="X731" s="98"/>
      <c r="Y731" s="98"/>
      <c r="Z731" s="98"/>
    </row>
    <row r="732" ht="9.75" customHeight="1">
      <c r="A732" s="106"/>
      <c r="B732" s="107"/>
      <c r="C732" s="108"/>
      <c r="D732" s="108"/>
      <c r="E732" s="109"/>
      <c r="F732" s="108"/>
      <c r="G732" s="108"/>
      <c r="H732" s="98"/>
      <c r="I732" s="98"/>
      <c r="J732" s="98"/>
      <c r="K732" s="98"/>
      <c r="L732" s="98"/>
      <c r="M732" s="98"/>
      <c r="N732" s="98"/>
      <c r="O732" s="98"/>
      <c r="P732" s="98"/>
      <c r="Q732" s="98"/>
      <c r="R732" s="98"/>
      <c r="S732" s="98"/>
      <c r="T732" s="98"/>
      <c r="U732" s="98"/>
      <c r="V732" s="98"/>
      <c r="W732" s="98"/>
      <c r="X732" s="98"/>
      <c r="Y732" s="98"/>
      <c r="Z732" s="98"/>
    </row>
    <row r="733" ht="9.75" customHeight="1">
      <c r="A733" s="106"/>
      <c r="B733" s="107"/>
      <c r="C733" s="108"/>
      <c r="D733" s="108"/>
      <c r="E733" s="109"/>
      <c r="F733" s="108"/>
      <c r="G733" s="108"/>
      <c r="H733" s="98"/>
      <c r="I733" s="98"/>
      <c r="J733" s="98"/>
      <c r="K733" s="98"/>
      <c r="L733" s="98"/>
      <c r="M733" s="98"/>
      <c r="N733" s="98"/>
      <c r="O733" s="98"/>
      <c r="P733" s="98"/>
      <c r="Q733" s="98"/>
      <c r="R733" s="98"/>
      <c r="S733" s="98"/>
      <c r="T733" s="98"/>
      <c r="U733" s="98"/>
      <c r="V733" s="98"/>
      <c r="W733" s="98"/>
      <c r="X733" s="98"/>
      <c r="Y733" s="98"/>
      <c r="Z733" s="98"/>
    </row>
    <row r="734" ht="9.75" customHeight="1">
      <c r="A734" s="106"/>
      <c r="B734" s="107"/>
      <c r="C734" s="108"/>
      <c r="D734" s="108"/>
      <c r="E734" s="109"/>
      <c r="F734" s="108"/>
      <c r="G734" s="108"/>
      <c r="H734" s="98"/>
      <c r="I734" s="98"/>
      <c r="J734" s="98"/>
      <c r="K734" s="98"/>
      <c r="L734" s="98"/>
      <c r="M734" s="98"/>
      <c r="N734" s="98"/>
      <c r="O734" s="98"/>
      <c r="P734" s="98"/>
      <c r="Q734" s="98"/>
      <c r="R734" s="98"/>
      <c r="S734" s="98"/>
      <c r="T734" s="98"/>
      <c r="U734" s="98"/>
      <c r="V734" s="98"/>
      <c r="W734" s="98"/>
      <c r="X734" s="98"/>
      <c r="Y734" s="98"/>
      <c r="Z734" s="98"/>
    </row>
    <row r="735" ht="9.75" customHeight="1">
      <c r="A735" s="106"/>
      <c r="B735" s="107"/>
      <c r="C735" s="108"/>
      <c r="D735" s="108"/>
      <c r="E735" s="109"/>
      <c r="F735" s="108"/>
      <c r="G735" s="108"/>
      <c r="H735" s="98"/>
      <c r="I735" s="98"/>
      <c r="J735" s="98"/>
      <c r="K735" s="98"/>
      <c r="L735" s="98"/>
      <c r="M735" s="98"/>
      <c r="N735" s="98"/>
      <c r="O735" s="98"/>
      <c r="P735" s="98"/>
      <c r="Q735" s="98"/>
      <c r="R735" s="98"/>
      <c r="S735" s="98"/>
      <c r="T735" s="98"/>
      <c r="U735" s="98"/>
      <c r="V735" s="98"/>
      <c r="W735" s="98"/>
      <c r="X735" s="98"/>
      <c r="Y735" s="98"/>
      <c r="Z735" s="98"/>
    </row>
    <row r="736" ht="9.75" customHeight="1">
      <c r="A736" s="106"/>
      <c r="B736" s="107"/>
      <c r="C736" s="108"/>
      <c r="D736" s="108"/>
      <c r="E736" s="109"/>
      <c r="F736" s="108"/>
      <c r="G736" s="108"/>
      <c r="H736" s="98"/>
      <c r="I736" s="98"/>
      <c r="J736" s="98"/>
      <c r="K736" s="98"/>
      <c r="L736" s="98"/>
      <c r="M736" s="98"/>
      <c r="N736" s="98"/>
      <c r="O736" s="98"/>
      <c r="P736" s="98"/>
      <c r="Q736" s="98"/>
      <c r="R736" s="98"/>
      <c r="S736" s="98"/>
      <c r="T736" s="98"/>
      <c r="U736" s="98"/>
      <c r="V736" s="98"/>
      <c r="W736" s="98"/>
      <c r="X736" s="98"/>
      <c r="Y736" s="98"/>
      <c r="Z736" s="98"/>
    </row>
    <row r="737" ht="9.75" customHeight="1">
      <c r="A737" s="106"/>
      <c r="B737" s="107"/>
      <c r="C737" s="108"/>
      <c r="D737" s="108"/>
      <c r="E737" s="109"/>
      <c r="F737" s="108"/>
      <c r="G737" s="108"/>
      <c r="H737" s="98"/>
      <c r="I737" s="98"/>
      <c r="J737" s="98"/>
      <c r="K737" s="98"/>
      <c r="L737" s="98"/>
      <c r="M737" s="98"/>
      <c r="N737" s="98"/>
      <c r="O737" s="98"/>
      <c r="P737" s="98"/>
      <c r="Q737" s="98"/>
      <c r="R737" s="98"/>
      <c r="S737" s="98"/>
      <c r="T737" s="98"/>
      <c r="U737" s="98"/>
      <c r="V737" s="98"/>
      <c r="W737" s="98"/>
      <c r="X737" s="98"/>
      <c r="Y737" s="98"/>
      <c r="Z737" s="98"/>
    </row>
    <row r="738" ht="9.75" customHeight="1">
      <c r="A738" s="106"/>
      <c r="B738" s="107"/>
      <c r="C738" s="108"/>
      <c r="D738" s="108"/>
      <c r="E738" s="109"/>
      <c r="F738" s="108"/>
      <c r="G738" s="108"/>
      <c r="H738" s="98"/>
      <c r="I738" s="98"/>
      <c r="J738" s="98"/>
      <c r="K738" s="98"/>
      <c r="L738" s="98"/>
      <c r="M738" s="98"/>
      <c r="N738" s="98"/>
      <c r="O738" s="98"/>
      <c r="P738" s="98"/>
      <c r="Q738" s="98"/>
      <c r="R738" s="98"/>
      <c r="S738" s="98"/>
      <c r="T738" s="98"/>
      <c r="U738" s="98"/>
      <c r="V738" s="98"/>
      <c r="W738" s="98"/>
      <c r="X738" s="98"/>
      <c r="Y738" s="98"/>
      <c r="Z738" s="98"/>
    </row>
    <row r="739" ht="9.75" customHeight="1">
      <c r="A739" s="106"/>
      <c r="B739" s="107"/>
      <c r="C739" s="108"/>
      <c r="D739" s="108"/>
      <c r="E739" s="109"/>
      <c r="F739" s="108"/>
      <c r="G739" s="108"/>
      <c r="H739" s="98"/>
      <c r="I739" s="98"/>
      <c r="J739" s="98"/>
      <c r="K739" s="98"/>
      <c r="L739" s="98"/>
      <c r="M739" s="98"/>
      <c r="N739" s="98"/>
      <c r="O739" s="98"/>
      <c r="P739" s="98"/>
      <c r="Q739" s="98"/>
      <c r="R739" s="98"/>
      <c r="S739" s="98"/>
      <c r="T739" s="98"/>
      <c r="U739" s="98"/>
      <c r="V739" s="98"/>
      <c r="W739" s="98"/>
      <c r="X739" s="98"/>
      <c r="Y739" s="98"/>
      <c r="Z739" s="98"/>
    </row>
    <row r="740" ht="9.75" customHeight="1">
      <c r="A740" s="106"/>
      <c r="B740" s="107"/>
      <c r="C740" s="108"/>
      <c r="D740" s="108"/>
      <c r="E740" s="109"/>
      <c r="F740" s="108"/>
      <c r="G740" s="108"/>
      <c r="H740" s="98"/>
      <c r="I740" s="98"/>
      <c r="J740" s="98"/>
      <c r="K740" s="98"/>
      <c r="L740" s="98"/>
      <c r="M740" s="98"/>
      <c r="N740" s="98"/>
      <c r="O740" s="98"/>
      <c r="P740" s="98"/>
      <c r="Q740" s="98"/>
      <c r="R740" s="98"/>
      <c r="S740" s="98"/>
      <c r="T740" s="98"/>
      <c r="U740" s="98"/>
      <c r="V740" s="98"/>
      <c r="W740" s="98"/>
      <c r="X740" s="98"/>
      <c r="Y740" s="98"/>
      <c r="Z740" s="98"/>
    </row>
    <row r="741" ht="9.75" customHeight="1">
      <c r="A741" s="106"/>
      <c r="B741" s="107"/>
      <c r="C741" s="108"/>
      <c r="D741" s="108"/>
      <c r="E741" s="109"/>
      <c r="F741" s="108"/>
      <c r="G741" s="108"/>
      <c r="H741" s="98"/>
      <c r="I741" s="98"/>
      <c r="J741" s="98"/>
      <c r="K741" s="98"/>
      <c r="L741" s="98"/>
      <c r="M741" s="98"/>
      <c r="N741" s="98"/>
      <c r="O741" s="98"/>
      <c r="P741" s="98"/>
      <c r="Q741" s="98"/>
      <c r="R741" s="98"/>
      <c r="S741" s="98"/>
      <c r="T741" s="98"/>
      <c r="U741" s="98"/>
      <c r="V741" s="98"/>
      <c r="W741" s="98"/>
      <c r="X741" s="98"/>
      <c r="Y741" s="98"/>
      <c r="Z741" s="98"/>
    </row>
    <row r="742" ht="9.75" customHeight="1">
      <c r="A742" s="106"/>
      <c r="B742" s="107"/>
      <c r="C742" s="108"/>
      <c r="D742" s="108"/>
      <c r="E742" s="109"/>
      <c r="F742" s="108"/>
      <c r="G742" s="108"/>
      <c r="H742" s="98"/>
      <c r="I742" s="98"/>
      <c r="J742" s="98"/>
      <c r="K742" s="98"/>
      <c r="L742" s="98"/>
      <c r="M742" s="98"/>
      <c r="N742" s="98"/>
      <c r="O742" s="98"/>
      <c r="P742" s="98"/>
      <c r="Q742" s="98"/>
      <c r="R742" s="98"/>
      <c r="S742" s="98"/>
      <c r="T742" s="98"/>
      <c r="U742" s="98"/>
      <c r="V742" s="98"/>
      <c r="W742" s="98"/>
      <c r="X742" s="98"/>
      <c r="Y742" s="98"/>
      <c r="Z742" s="98"/>
    </row>
    <row r="743" ht="9.75" customHeight="1">
      <c r="A743" s="106"/>
      <c r="B743" s="107"/>
      <c r="C743" s="108"/>
      <c r="D743" s="108"/>
      <c r="E743" s="109"/>
      <c r="F743" s="108"/>
      <c r="G743" s="108"/>
      <c r="H743" s="98"/>
      <c r="I743" s="98"/>
      <c r="J743" s="98"/>
      <c r="K743" s="98"/>
      <c r="L743" s="98"/>
      <c r="M743" s="98"/>
      <c r="N743" s="98"/>
      <c r="O743" s="98"/>
      <c r="P743" s="98"/>
      <c r="Q743" s="98"/>
      <c r="R743" s="98"/>
      <c r="S743" s="98"/>
      <c r="T743" s="98"/>
      <c r="U743" s="98"/>
      <c r="V743" s="98"/>
      <c r="W743" s="98"/>
      <c r="X743" s="98"/>
      <c r="Y743" s="98"/>
      <c r="Z743" s="98"/>
    </row>
    <row r="744" ht="9.75" customHeight="1">
      <c r="A744" s="106"/>
      <c r="B744" s="107"/>
      <c r="C744" s="108"/>
      <c r="D744" s="108"/>
      <c r="E744" s="109"/>
      <c r="F744" s="108"/>
      <c r="G744" s="108"/>
      <c r="H744" s="98"/>
      <c r="I744" s="98"/>
      <c r="J744" s="98"/>
      <c r="K744" s="98"/>
      <c r="L744" s="98"/>
      <c r="M744" s="98"/>
      <c r="N744" s="98"/>
      <c r="O744" s="98"/>
      <c r="P744" s="98"/>
      <c r="Q744" s="98"/>
      <c r="R744" s="98"/>
      <c r="S744" s="98"/>
      <c r="T744" s="98"/>
      <c r="U744" s="98"/>
      <c r="V744" s="98"/>
      <c r="W744" s="98"/>
      <c r="X744" s="98"/>
      <c r="Y744" s="98"/>
      <c r="Z744" s="98"/>
    </row>
    <row r="745" ht="9.75" customHeight="1">
      <c r="A745" s="106"/>
      <c r="B745" s="107"/>
      <c r="C745" s="108"/>
      <c r="D745" s="108"/>
      <c r="E745" s="109"/>
      <c r="F745" s="108"/>
      <c r="G745" s="108"/>
      <c r="H745" s="98"/>
      <c r="I745" s="98"/>
      <c r="J745" s="98"/>
      <c r="K745" s="98"/>
      <c r="L745" s="98"/>
      <c r="M745" s="98"/>
      <c r="N745" s="98"/>
      <c r="O745" s="98"/>
      <c r="P745" s="98"/>
      <c r="Q745" s="98"/>
      <c r="R745" s="98"/>
      <c r="S745" s="98"/>
      <c r="T745" s="98"/>
      <c r="U745" s="98"/>
      <c r="V745" s="98"/>
      <c r="W745" s="98"/>
      <c r="X745" s="98"/>
      <c r="Y745" s="98"/>
      <c r="Z745" s="98"/>
    </row>
    <row r="746" ht="9.75" customHeight="1">
      <c r="A746" s="106"/>
      <c r="B746" s="107"/>
      <c r="C746" s="108"/>
      <c r="D746" s="108"/>
      <c r="E746" s="109"/>
      <c r="F746" s="108"/>
      <c r="G746" s="108"/>
      <c r="H746" s="98"/>
      <c r="I746" s="98"/>
      <c r="J746" s="98"/>
      <c r="K746" s="98"/>
      <c r="L746" s="98"/>
      <c r="M746" s="98"/>
      <c r="N746" s="98"/>
      <c r="O746" s="98"/>
      <c r="P746" s="98"/>
      <c r="Q746" s="98"/>
      <c r="R746" s="98"/>
      <c r="S746" s="98"/>
      <c r="T746" s="98"/>
      <c r="U746" s="98"/>
      <c r="V746" s="98"/>
      <c r="W746" s="98"/>
      <c r="X746" s="98"/>
      <c r="Y746" s="98"/>
      <c r="Z746" s="98"/>
    </row>
    <row r="747" ht="9.75" customHeight="1">
      <c r="A747" s="106"/>
      <c r="B747" s="107"/>
      <c r="C747" s="108"/>
      <c r="D747" s="108"/>
      <c r="E747" s="109"/>
      <c r="F747" s="108"/>
      <c r="G747" s="108"/>
      <c r="H747" s="98"/>
      <c r="I747" s="98"/>
      <c r="J747" s="98"/>
      <c r="K747" s="98"/>
      <c r="L747" s="98"/>
      <c r="M747" s="98"/>
      <c r="N747" s="98"/>
      <c r="O747" s="98"/>
      <c r="P747" s="98"/>
      <c r="Q747" s="98"/>
      <c r="R747" s="98"/>
      <c r="S747" s="98"/>
      <c r="T747" s="98"/>
      <c r="U747" s="98"/>
      <c r="V747" s="98"/>
      <c r="W747" s="98"/>
      <c r="X747" s="98"/>
      <c r="Y747" s="98"/>
      <c r="Z747" s="98"/>
    </row>
    <row r="748" ht="9.75" customHeight="1">
      <c r="A748" s="106"/>
      <c r="B748" s="107"/>
      <c r="C748" s="108"/>
      <c r="D748" s="108"/>
      <c r="E748" s="109"/>
      <c r="F748" s="108"/>
      <c r="G748" s="108"/>
      <c r="H748" s="98"/>
      <c r="I748" s="98"/>
      <c r="J748" s="98"/>
      <c r="K748" s="98"/>
      <c r="L748" s="98"/>
      <c r="M748" s="98"/>
      <c r="N748" s="98"/>
      <c r="O748" s="98"/>
      <c r="P748" s="98"/>
      <c r="Q748" s="98"/>
      <c r="R748" s="98"/>
      <c r="S748" s="98"/>
      <c r="T748" s="98"/>
      <c r="U748" s="98"/>
      <c r="V748" s="98"/>
      <c r="W748" s="98"/>
      <c r="X748" s="98"/>
      <c r="Y748" s="98"/>
      <c r="Z748" s="98"/>
    </row>
    <row r="749" ht="9.75" customHeight="1">
      <c r="A749" s="106"/>
      <c r="B749" s="107"/>
      <c r="C749" s="108"/>
      <c r="D749" s="108"/>
      <c r="E749" s="109"/>
      <c r="F749" s="108"/>
      <c r="G749" s="108"/>
      <c r="H749" s="98"/>
      <c r="I749" s="98"/>
      <c r="J749" s="98"/>
      <c r="K749" s="98"/>
      <c r="L749" s="98"/>
      <c r="M749" s="98"/>
      <c r="N749" s="98"/>
      <c r="O749" s="98"/>
      <c r="P749" s="98"/>
      <c r="Q749" s="98"/>
      <c r="R749" s="98"/>
      <c r="S749" s="98"/>
      <c r="T749" s="98"/>
      <c r="U749" s="98"/>
      <c r="V749" s="98"/>
      <c r="W749" s="98"/>
      <c r="X749" s="98"/>
      <c r="Y749" s="98"/>
      <c r="Z749" s="98"/>
    </row>
    <row r="750" ht="9.75" customHeight="1">
      <c r="A750" s="106"/>
      <c r="B750" s="107"/>
      <c r="C750" s="108"/>
      <c r="D750" s="108"/>
      <c r="E750" s="109"/>
      <c r="F750" s="108"/>
      <c r="G750" s="108"/>
      <c r="H750" s="98"/>
      <c r="I750" s="98"/>
      <c r="J750" s="98"/>
      <c r="K750" s="98"/>
      <c r="L750" s="98"/>
      <c r="M750" s="98"/>
      <c r="N750" s="98"/>
      <c r="O750" s="98"/>
      <c r="P750" s="98"/>
      <c r="Q750" s="98"/>
      <c r="R750" s="98"/>
      <c r="S750" s="98"/>
      <c r="T750" s="98"/>
      <c r="U750" s="98"/>
      <c r="V750" s="98"/>
      <c r="W750" s="98"/>
      <c r="X750" s="98"/>
      <c r="Y750" s="98"/>
      <c r="Z750" s="98"/>
    </row>
    <row r="751" ht="9.75" customHeight="1">
      <c r="A751" s="106"/>
      <c r="B751" s="107"/>
      <c r="C751" s="108"/>
      <c r="D751" s="108"/>
      <c r="E751" s="109"/>
      <c r="F751" s="108"/>
      <c r="G751" s="108"/>
      <c r="H751" s="98"/>
      <c r="I751" s="98"/>
      <c r="J751" s="98"/>
      <c r="K751" s="98"/>
      <c r="L751" s="98"/>
      <c r="M751" s="98"/>
      <c r="N751" s="98"/>
      <c r="O751" s="98"/>
      <c r="P751" s="98"/>
      <c r="Q751" s="98"/>
      <c r="R751" s="98"/>
      <c r="S751" s="98"/>
      <c r="T751" s="98"/>
      <c r="U751" s="98"/>
      <c r="V751" s="98"/>
      <c r="W751" s="98"/>
      <c r="X751" s="98"/>
      <c r="Y751" s="98"/>
      <c r="Z751" s="98"/>
    </row>
    <row r="752" ht="9.75" customHeight="1">
      <c r="A752" s="106"/>
      <c r="B752" s="107"/>
      <c r="C752" s="108"/>
      <c r="D752" s="108"/>
      <c r="E752" s="109"/>
      <c r="F752" s="108"/>
      <c r="G752" s="108"/>
      <c r="H752" s="98"/>
      <c r="I752" s="98"/>
      <c r="J752" s="98"/>
      <c r="K752" s="98"/>
      <c r="L752" s="98"/>
      <c r="M752" s="98"/>
      <c r="N752" s="98"/>
      <c r="O752" s="98"/>
      <c r="P752" s="98"/>
      <c r="Q752" s="98"/>
      <c r="R752" s="98"/>
      <c r="S752" s="98"/>
      <c r="T752" s="98"/>
      <c r="U752" s="98"/>
      <c r="V752" s="98"/>
      <c r="W752" s="98"/>
      <c r="X752" s="98"/>
      <c r="Y752" s="98"/>
      <c r="Z752" s="98"/>
    </row>
    <row r="753" ht="9.75" customHeight="1">
      <c r="A753" s="106"/>
      <c r="B753" s="107"/>
      <c r="C753" s="108"/>
      <c r="D753" s="108"/>
      <c r="E753" s="109"/>
      <c r="F753" s="108"/>
      <c r="G753" s="108"/>
      <c r="H753" s="98"/>
      <c r="I753" s="98"/>
      <c r="J753" s="98"/>
      <c r="K753" s="98"/>
      <c r="L753" s="98"/>
      <c r="M753" s="98"/>
      <c r="N753" s="98"/>
      <c r="O753" s="98"/>
      <c r="P753" s="98"/>
      <c r="Q753" s="98"/>
      <c r="R753" s="98"/>
      <c r="S753" s="98"/>
      <c r="T753" s="98"/>
      <c r="U753" s="98"/>
      <c r="V753" s="98"/>
      <c r="W753" s="98"/>
      <c r="X753" s="98"/>
      <c r="Y753" s="98"/>
      <c r="Z753" s="98"/>
    </row>
    <row r="754" ht="9.75" customHeight="1">
      <c r="A754" s="106"/>
      <c r="B754" s="107"/>
      <c r="C754" s="108"/>
      <c r="D754" s="108"/>
      <c r="E754" s="109"/>
      <c r="F754" s="108"/>
      <c r="G754" s="108"/>
      <c r="H754" s="98"/>
      <c r="I754" s="98"/>
      <c r="J754" s="98"/>
      <c r="K754" s="98"/>
      <c r="L754" s="98"/>
      <c r="M754" s="98"/>
      <c r="N754" s="98"/>
      <c r="O754" s="98"/>
      <c r="P754" s="98"/>
      <c r="Q754" s="98"/>
      <c r="R754" s="98"/>
      <c r="S754" s="98"/>
      <c r="T754" s="98"/>
      <c r="U754" s="98"/>
      <c r="V754" s="98"/>
      <c r="W754" s="98"/>
      <c r="X754" s="98"/>
      <c r="Y754" s="98"/>
      <c r="Z754" s="98"/>
    </row>
    <row r="755" ht="9.75" customHeight="1">
      <c r="A755" s="106"/>
      <c r="B755" s="107"/>
      <c r="C755" s="108"/>
      <c r="D755" s="108"/>
      <c r="E755" s="109"/>
      <c r="F755" s="108"/>
      <c r="G755" s="108"/>
      <c r="H755" s="98"/>
      <c r="I755" s="98"/>
      <c r="J755" s="98"/>
      <c r="K755" s="98"/>
      <c r="L755" s="98"/>
      <c r="M755" s="98"/>
      <c r="N755" s="98"/>
      <c r="O755" s="98"/>
      <c r="P755" s="98"/>
      <c r="Q755" s="98"/>
      <c r="R755" s="98"/>
      <c r="S755" s="98"/>
      <c r="T755" s="98"/>
      <c r="U755" s="98"/>
      <c r="V755" s="98"/>
      <c r="W755" s="98"/>
      <c r="X755" s="98"/>
      <c r="Y755" s="98"/>
      <c r="Z755" s="98"/>
    </row>
    <row r="756" ht="9.75" customHeight="1">
      <c r="A756" s="106"/>
      <c r="B756" s="107"/>
      <c r="C756" s="108"/>
      <c r="D756" s="108"/>
      <c r="E756" s="109"/>
      <c r="F756" s="108"/>
      <c r="G756" s="108"/>
      <c r="H756" s="98"/>
      <c r="I756" s="98"/>
      <c r="J756" s="98"/>
      <c r="K756" s="98"/>
      <c r="L756" s="98"/>
      <c r="M756" s="98"/>
      <c r="N756" s="98"/>
      <c r="O756" s="98"/>
      <c r="P756" s="98"/>
      <c r="Q756" s="98"/>
      <c r="R756" s="98"/>
      <c r="S756" s="98"/>
      <c r="T756" s="98"/>
      <c r="U756" s="98"/>
      <c r="V756" s="98"/>
      <c r="W756" s="98"/>
      <c r="X756" s="98"/>
      <c r="Y756" s="98"/>
      <c r="Z756" s="98"/>
    </row>
    <row r="757" ht="9.75" customHeight="1">
      <c r="A757" s="106"/>
      <c r="B757" s="107"/>
      <c r="C757" s="108"/>
      <c r="D757" s="108"/>
      <c r="E757" s="109"/>
      <c r="F757" s="108"/>
      <c r="G757" s="108"/>
      <c r="H757" s="98"/>
      <c r="I757" s="98"/>
      <c r="J757" s="98"/>
      <c r="K757" s="98"/>
      <c r="L757" s="98"/>
      <c r="M757" s="98"/>
      <c r="N757" s="98"/>
      <c r="O757" s="98"/>
      <c r="P757" s="98"/>
      <c r="Q757" s="98"/>
      <c r="R757" s="98"/>
      <c r="S757" s="98"/>
      <c r="T757" s="98"/>
      <c r="U757" s="98"/>
      <c r="V757" s="98"/>
      <c r="W757" s="98"/>
      <c r="X757" s="98"/>
      <c r="Y757" s="98"/>
      <c r="Z757" s="98"/>
    </row>
    <row r="758" ht="9.75" customHeight="1">
      <c r="A758" s="106"/>
      <c r="B758" s="107"/>
      <c r="C758" s="108"/>
      <c r="D758" s="108"/>
      <c r="E758" s="109"/>
      <c r="F758" s="108"/>
      <c r="G758" s="108"/>
      <c r="H758" s="98"/>
      <c r="I758" s="98"/>
      <c r="J758" s="98"/>
      <c r="K758" s="98"/>
      <c r="L758" s="98"/>
      <c r="M758" s="98"/>
      <c r="N758" s="98"/>
      <c r="O758" s="98"/>
      <c r="P758" s="98"/>
      <c r="Q758" s="98"/>
      <c r="R758" s="98"/>
      <c r="S758" s="98"/>
      <c r="T758" s="98"/>
      <c r="U758" s="98"/>
      <c r="V758" s="98"/>
      <c r="W758" s="98"/>
      <c r="X758" s="98"/>
      <c r="Y758" s="98"/>
      <c r="Z758" s="98"/>
    </row>
    <row r="759" ht="9.75" customHeight="1">
      <c r="A759" s="106"/>
      <c r="B759" s="107"/>
      <c r="C759" s="108"/>
      <c r="D759" s="108"/>
      <c r="E759" s="109"/>
      <c r="F759" s="108"/>
      <c r="G759" s="108"/>
      <c r="H759" s="98"/>
      <c r="I759" s="98"/>
      <c r="J759" s="98"/>
      <c r="K759" s="98"/>
      <c r="L759" s="98"/>
      <c r="M759" s="98"/>
      <c r="N759" s="98"/>
      <c r="O759" s="98"/>
      <c r="P759" s="98"/>
      <c r="Q759" s="98"/>
      <c r="R759" s="98"/>
      <c r="S759" s="98"/>
      <c r="T759" s="98"/>
      <c r="U759" s="98"/>
      <c r="V759" s="98"/>
      <c r="W759" s="98"/>
      <c r="X759" s="98"/>
      <c r="Y759" s="98"/>
      <c r="Z759" s="98"/>
    </row>
    <row r="760" ht="9.75" customHeight="1">
      <c r="A760" s="106"/>
      <c r="B760" s="107"/>
      <c r="C760" s="108"/>
      <c r="D760" s="108"/>
      <c r="E760" s="109"/>
      <c r="F760" s="108"/>
      <c r="G760" s="108"/>
      <c r="H760" s="98"/>
      <c r="I760" s="98"/>
      <c r="J760" s="98"/>
      <c r="K760" s="98"/>
      <c r="L760" s="98"/>
      <c r="M760" s="98"/>
      <c r="N760" s="98"/>
      <c r="O760" s="98"/>
      <c r="P760" s="98"/>
      <c r="Q760" s="98"/>
      <c r="R760" s="98"/>
      <c r="S760" s="98"/>
      <c r="T760" s="98"/>
      <c r="U760" s="98"/>
      <c r="V760" s="98"/>
      <c r="W760" s="98"/>
      <c r="X760" s="98"/>
      <c r="Y760" s="98"/>
      <c r="Z760" s="98"/>
    </row>
    <row r="761" ht="9.75" customHeight="1">
      <c r="A761" s="106"/>
      <c r="B761" s="107"/>
      <c r="C761" s="108"/>
      <c r="D761" s="108"/>
      <c r="E761" s="109"/>
      <c r="F761" s="108"/>
      <c r="G761" s="108"/>
      <c r="H761" s="98"/>
      <c r="I761" s="98"/>
      <c r="J761" s="98"/>
      <c r="K761" s="98"/>
      <c r="L761" s="98"/>
      <c r="M761" s="98"/>
      <c r="N761" s="98"/>
      <c r="O761" s="98"/>
      <c r="P761" s="98"/>
      <c r="Q761" s="98"/>
      <c r="R761" s="98"/>
      <c r="S761" s="98"/>
      <c r="T761" s="98"/>
      <c r="U761" s="98"/>
      <c r="V761" s="98"/>
      <c r="W761" s="98"/>
      <c r="X761" s="98"/>
      <c r="Y761" s="98"/>
      <c r="Z761" s="98"/>
    </row>
    <row r="762" ht="9.75" customHeight="1">
      <c r="A762" s="106"/>
      <c r="B762" s="107"/>
      <c r="C762" s="108"/>
      <c r="D762" s="108"/>
      <c r="E762" s="109"/>
      <c r="F762" s="108"/>
      <c r="G762" s="108"/>
      <c r="H762" s="98"/>
      <c r="I762" s="98"/>
      <c r="J762" s="98"/>
      <c r="K762" s="98"/>
      <c r="L762" s="98"/>
      <c r="M762" s="98"/>
      <c r="N762" s="98"/>
      <c r="O762" s="98"/>
      <c r="P762" s="98"/>
      <c r="Q762" s="98"/>
      <c r="R762" s="98"/>
      <c r="S762" s="98"/>
      <c r="T762" s="98"/>
      <c r="U762" s="98"/>
      <c r="V762" s="98"/>
      <c r="W762" s="98"/>
      <c r="X762" s="98"/>
      <c r="Y762" s="98"/>
      <c r="Z762" s="98"/>
    </row>
    <row r="763" ht="9.75" customHeight="1">
      <c r="A763" s="106"/>
      <c r="B763" s="107"/>
      <c r="C763" s="108"/>
      <c r="D763" s="108"/>
      <c r="E763" s="109"/>
      <c r="F763" s="108"/>
      <c r="G763" s="108"/>
      <c r="H763" s="98"/>
      <c r="I763" s="98"/>
      <c r="J763" s="98"/>
      <c r="K763" s="98"/>
      <c r="L763" s="98"/>
      <c r="M763" s="98"/>
      <c r="N763" s="98"/>
      <c r="O763" s="98"/>
      <c r="P763" s="98"/>
      <c r="Q763" s="98"/>
      <c r="R763" s="98"/>
      <c r="S763" s="98"/>
      <c r="T763" s="98"/>
      <c r="U763" s="98"/>
      <c r="V763" s="98"/>
      <c r="W763" s="98"/>
      <c r="X763" s="98"/>
      <c r="Y763" s="98"/>
      <c r="Z763" s="98"/>
    </row>
    <row r="764" ht="9.75" customHeight="1">
      <c r="A764" s="106"/>
      <c r="B764" s="107"/>
      <c r="C764" s="108"/>
      <c r="D764" s="108"/>
      <c r="E764" s="109"/>
      <c r="F764" s="108"/>
      <c r="G764" s="108"/>
      <c r="H764" s="98"/>
      <c r="I764" s="98"/>
      <c r="J764" s="98"/>
      <c r="K764" s="98"/>
      <c r="L764" s="98"/>
      <c r="M764" s="98"/>
      <c r="N764" s="98"/>
      <c r="O764" s="98"/>
      <c r="P764" s="98"/>
      <c r="Q764" s="98"/>
      <c r="R764" s="98"/>
      <c r="S764" s="98"/>
      <c r="T764" s="98"/>
      <c r="U764" s="98"/>
      <c r="V764" s="98"/>
      <c r="W764" s="98"/>
      <c r="X764" s="98"/>
      <c r="Y764" s="98"/>
      <c r="Z764" s="98"/>
    </row>
    <row r="765" ht="9.75" customHeight="1">
      <c r="A765" s="106"/>
      <c r="B765" s="107"/>
      <c r="C765" s="108"/>
      <c r="D765" s="108"/>
      <c r="E765" s="109"/>
      <c r="F765" s="108"/>
      <c r="G765" s="108"/>
      <c r="H765" s="98"/>
      <c r="I765" s="98"/>
      <c r="J765" s="98"/>
      <c r="K765" s="98"/>
      <c r="L765" s="98"/>
      <c r="M765" s="98"/>
      <c r="N765" s="98"/>
      <c r="O765" s="98"/>
      <c r="P765" s="98"/>
      <c r="Q765" s="98"/>
      <c r="R765" s="98"/>
      <c r="S765" s="98"/>
      <c r="T765" s="98"/>
      <c r="U765" s="98"/>
      <c r="V765" s="98"/>
      <c r="W765" s="98"/>
      <c r="X765" s="98"/>
      <c r="Y765" s="98"/>
      <c r="Z765" s="98"/>
    </row>
    <row r="766" ht="9.75" customHeight="1">
      <c r="A766" s="106"/>
      <c r="B766" s="107"/>
      <c r="C766" s="108"/>
      <c r="D766" s="108"/>
      <c r="E766" s="109"/>
      <c r="F766" s="108"/>
      <c r="G766" s="108"/>
      <c r="H766" s="98"/>
      <c r="I766" s="98"/>
      <c r="J766" s="98"/>
      <c r="K766" s="98"/>
      <c r="L766" s="98"/>
      <c r="M766" s="98"/>
      <c r="N766" s="98"/>
      <c r="O766" s="98"/>
      <c r="P766" s="98"/>
      <c r="Q766" s="98"/>
      <c r="R766" s="98"/>
      <c r="S766" s="98"/>
      <c r="T766" s="98"/>
      <c r="U766" s="98"/>
      <c r="V766" s="98"/>
      <c r="W766" s="98"/>
      <c r="X766" s="98"/>
      <c r="Y766" s="98"/>
      <c r="Z766" s="98"/>
    </row>
    <row r="767" ht="9.75" customHeight="1">
      <c r="A767" s="106"/>
      <c r="B767" s="107"/>
      <c r="C767" s="108"/>
      <c r="D767" s="108"/>
      <c r="E767" s="109"/>
      <c r="F767" s="108"/>
      <c r="G767" s="108"/>
      <c r="H767" s="98"/>
      <c r="I767" s="98"/>
      <c r="J767" s="98"/>
      <c r="K767" s="98"/>
      <c r="L767" s="98"/>
      <c r="M767" s="98"/>
      <c r="N767" s="98"/>
      <c r="O767" s="98"/>
      <c r="P767" s="98"/>
      <c r="Q767" s="98"/>
      <c r="R767" s="98"/>
      <c r="S767" s="98"/>
      <c r="T767" s="98"/>
      <c r="U767" s="98"/>
      <c r="V767" s="98"/>
      <c r="W767" s="98"/>
      <c r="X767" s="98"/>
      <c r="Y767" s="98"/>
      <c r="Z767" s="98"/>
    </row>
    <row r="768" ht="9.75" customHeight="1">
      <c r="A768" s="106"/>
      <c r="B768" s="107"/>
      <c r="C768" s="108"/>
      <c r="D768" s="108"/>
      <c r="E768" s="109"/>
      <c r="F768" s="108"/>
      <c r="G768" s="108"/>
      <c r="H768" s="98"/>
      <c r="I768" s="98"/>
      <c r="J768" s="98"/>
      <c r="K768" s="98"/>
      <c r="L768" s="98"/>
      <c r="M768" s="98"/>
      <c r="N768" s="98"/>
      <c r="O768" s="98"/>
      <c r="P768" s="98"/>
      <c r="Q768" s="98"/>
      <c r="R768" s="98"/>
      <c r="S768" s="98"/>
      <c r="T768" s="98"/>
      <c r="U768" s="98"/>
      <c r="V768" s="98"/>
      <c r="W768" s="98"/>
      <c r="X768" s="98"/>
      <c r="Y768" s="98"/>
      <c r="Z768" s="98"/>
    </row>
    <row r="769" ht="9.75" customHeight="1">
      <c r="A769" s="106"/>
      <c r="B769" s="107"/>
      <c r="C769" s="108"/>
      <c r="D769" s="108"/>
      <c r="E769" s="109"/>
      <c r="F769" s="108"/>
      <c r="G769" s="108"/>
      <c r="H769" s="98"/>
      <c r="I769" s="98"/>
      <c r="J769" s="98"/>
      <c r="K769" s="98"/>
      <c r="L769" s="98"/>
      <c r="M769" s="98"/>
      <c r="N769" s="98"/>
      <c r="O769" s="98"/>
      <c r="P769" s="98"/>
      <c r="Q769" s="98"/>
      <c r="R769" s="98"/>
      <c r="S769" s="98"/>
      <c r="T769" s="98"/>
      <c r="U769" s="98"/>
      <c r="V769" s="98"/>
      <c r="W769" s="98"/>
      <c r="X769" s="98"/>
      <c r="Y769" s="98"/>
      <c r="Z769" s="98"/>
    </row>
    <row r="770" ht="9.75" customHeight="1">
      <c r="A770" s="106"/>
      <c r="B770" s="107"/>
      <c r="C770" s="108"/>
      <c r="D770" s="108"/>
      <c r="E770" s="109"/>
      <c r="F770" s="108"/>
      <c r="G770" s="108"/>
      <c r="H770" s="98"/>
      <c r="I770" s="98"/>
      <c r="J770" s="98"/>
      <c r="K770" s="98"/>
      <c r="L770" s="98"/>
      <c r="M770" s="98"/>
      <c r="N770" s="98"/>
      <c r="O770" s="98"/>
      <c r="P770" s="98"/>
      <c r="Q770" s="98"/>
      <c r="R770" s="98"/>
      <c r="S770" s="98"/>
      <c r="T770" s="98"/>
      <c r="U770" s="98"/>
      <c r="V770" s="98"/>
      <c r="W770" s="98"/>
      <c r="X770" s="98"/>
      <c r="Y770" s="98"/>
      <c r="Z770" s="98"/>
    </row>
    <row r="771" ht="9.75" customHeight="1">
      <c r="A771" s="106"/>
      <c r="B771" s="107"/>
      <c r="C771" s="108"/>
      <c r="D771" s="108"/>
      <c r="E771" s="109"/>
      <c r="F771" s="108"/>
      <c r="G771" s="108"/>
      <c r="H771" s="98"/>
      <c r="I771" s="98"/>
      <c r="J771" s="98"/>
      <c r="K771" s="98"/>
      <c r="L771" s="98"/>
      <c r="M771" s="98"/>
      <c r="N771" s="98"/>
      <c r="O771" s="98"/>
      <c r="P771" s="98"/>
      <c r="Q771" s="98"/>
      <c r="R771" s="98"/>
      <c r="S771" s="98"/>
      <c r="T771" s="98"/>
      <c r="U771" s="98"/>
      <c r="V771" s="98"/>
      <c r="W771" s="98"/>
      <c r="X771" s="98"/>
      <c r="Y771" s="98"/>
      <c r="Z771" s="98"/>
    </row>
    <row r="772" ht="9.75" customHeight="1">
      <c r="A772" s="106"/>
      <c r="B772" s="107"/>
      <c r="C772" s="108"/>
      <c r="D772" s="108"/>
      <c r="E772" s="109"/>
      <c r="F772" s="108"/>
      <c r="G772" s="108"/>
      <c r="H772" s="98"/>
      <c r="I772" s="98"/>
      <c r="J772" s="98"/>
      <c r="K772" s="98"/>
      <c r="L772" s="98"/>
      <c r="M772" s="98"/>
      <c r="N772" s="98"/>
      <c r="O772" s="98"/>
      <c r="P772" s="98"/>
      <c r="Q772" s="98"/>
      <c r="R772" s="98"/>
      <c r="S772" s="98"/>
      <c r="T772" s="98"/>
      <c r="U772" s="98"/>
      <c r="V772" s="98"/>
      <c r="W772" s="98"/>
      <c r="X772" s="98"/>
      <c r="Y772" s="98"/>
      <c r="Z772" s="98"/>
    </row>
    <row r="773" ht="9.75" customHeight="1">
      <c r="A773" s="106"/>
      <c r="B773" s="107"/>
      <c r="C773" s="108"/>
      <c r="D773" s="108"/>
      <c r="E773" s="109"/>
      <c r="F773" s="108"/>
      <c r="G773" s="108"/>
      <c r="H773" s="98"/>
      <c r="I773" s="98"/>
      <c r="J773" s="98"/>
      <c r="K773" s="98"/>
      <c r="L773" s="98"/>
      <c r="M773" s="98"/>
      <c r="N773" s="98"/>
      <c r="O773" s="98"/>
      <c r="P773" s="98"/>
      <c r="Q773" s="98"/>
      <c r="R773" s="98"/>
      <c r="S773" s="98"/>
      <c r="T773" s="98"/>
      <c r="U773" s="98"/>
      <c r="V773" s="98"/>
      <c r="W773" s="98"/>
      <c r="X773" s="98"/>
      <c r="Y773" s="98"/>
      <c r="Z773" s="98"/>
    </row>
    <row r="774" ht="9.75" customHeight="1">
      <c r="A774" s="106"/>
      <c r="B774" s="107"/>
      <c r="C774" s="108"/>
      <c r="D774" s="108"/>
      <c r="E774" s="109"/>
      <c r="F774" s="108"/>
      <c r="G774" s="108"/>
      <c r="H774" s="98"/>
      <c r="I774" s="98"/>
      <c r="J774" s="98"/>
      <c r="K774" s="98"/>
      <c r="L774" s="98"/>
      <c r="M774" s="98"/>
      <c r="N774" s="98"/>
      <c r="O774" s="98"/>
      <c r="P774" s="98"/>
      <c r="Q774" s="98"/>
      <c r="R774" s="98"/>
      <c r="S774" s="98"/>
      <c r="T774" s="98"/>
      <c r="U774" s="98"/>
      <c r="V774" s="98"/>
      <c r="W774" s="98"/>
      <c r="X774" s="98"/>
      <c r="Y774" s="98"/>
      <c r="Z774" s="98"/>
    </row>
    <row r="775" ht="9.75" customHeight="1">
      <c r="A775" s="106"/>
      <c r="B775" s="107"/>
      <c r="C775" s="108"/>
      <c r="D775" s="108"/>
      <c r="E775" s="109"/>
      <c r="F775" s="108"/>
      <c r="G775" s="108"/>
      <c r="H775" s="98"/>
      <c r="I775" s="98"/>
      <c r="J775" s="98"/>
      <c r="K775" s="98"/>
      <c r="L775" s="98"/>
      <c r="M775" s="98"/>
      <c r="N775" s="98"/>
      <c r="O775" s="98"/>
      <c r="P775" s="98"/>
      <c r="Q775" s="98"/>
      <c r="R775" s="98"/>
      <c r="S775" s="98"/>
      <c r="T775" s="98"/>
      <c r="U775" s="98"/>
      <c r="V775" s="98"/>
      <c r="W775" s="98"/>
      <c r="X775" s="98"/>
      <c r="Y775" s="98"/>
      <c r="Z775" s="98"/>
    </row>
    <row r="776" ht="9.75" customHeight="1">
      <c r="A776" s="106"/>
      <c r="B776" s="107"/>
      <c r="C776" s="108"/>
      <c r="D776" s="108"/>
      <c r="E776" s="109"/>
      <c r="F776" s="108"/>
      <c r="G776" s="108"/>
      <c r="H776" s="98"/>
      <c r="I776" s="98"/>
      <c r="J776" s="98"/>
      <c r="K776" s="98"/>
      <c r="L776" s="98"/>
      <c r="M776" s="98"/>
      <c r="N776" s="98"/>
      <c r="O776" s="98"/>
      <c r="P776" s="98"/>
      <c r="Q776" s="98"/>
      <c r="R776" s="98"/>
      <c r="S776" s="98"/>
      <c r="T776" s="98"/>
      <c r="U776" s="98"/>
      <c r="V776" s="98"/>
      <c r="W776" s="98"/>
      <c r="X776" s="98"/>
      <c r="Y776" s="98"/>
      <c r="Z776" s="98"/>
    </row>
    <row r="777" ht="9.75" customHeight="1">
      <c r="A777" s="106"/>
      <c r="B777" s="107"/>
      <c r="C777" s="108"/>
      <c r="D777" s="108"/>
      <c r="E777" s="109"/>
      <c r="F777" s="108"/>
      <c r="G777" s="108"/>
      <c r="H777" s="98"/>
      <c r="I777" s="98"/>
      <c r="J777" s="98"/>
      <c r="K777" s="98"/>
      <c r="L777" s="98"/>
      <c r="M777" s="98"/>
      <c r="N777" s="98"/>
      <c r="O777" s="98"/>
      <c r="P777" s="98"/>
      <c r="Q777" s="98"/>
      <c r="R777" s="98"/>
      <c r="S777" s="98"/>
      <c r="T777" s="98"/>
      <c r="U777" s="98"/>
      <c r="V777" s="98"/>
      <c r="W777" s="98"/>
      <c r="X777" s="98"/>
      <c r="Y777" s="98"/>
      <c r="Z777" s="98"/>
    </row>
    <row r="778" ht="9.75" customHeight="1">
      <c r="A778" s="106"/>
      <c r="B778" s="107"/>
      <c r="C778" s="108"/>
      <c r="D778" s="108"/>
      <c r="E778" s="109"/>
      <c r="F778" s="108"/>
      <c r="G778" s="108"/>
      <c r="H778" s="98"/>
      <c r="I778" s="98"/>
      <c r="J778" s="98"/>
      <c r="K778" s="98"/>
      <c r="L778" s="98"/>
      <c r="M778" s="98"/>
      <c r="N778" s="98"/>
      <c r="O778" s="98"/>
      <c r="P778" s="98"/>
      <c r="Q778" s="98"/>
      <c r="R778" s="98"/>
      <c r="S778" s="98"/>
      <c r="T778" s="98"/>
      <c r="U778" s="98"/>
      <c r="V778" s="98"/>
      <c r="W778" s="98"/>
      <c r="X778" s="98"/>
      <c r="Y778" s="98"/>
      <c r="Z778" s="98"/>
    </row>
    <row r="779" ht="9.75" customHeight="1">
      <c r="A779" s="106"/>
      <c r="B779" s="107"/>
      <c r="C779" s="108"/>
      <c r="D779" s="108"/>
      <c r="E779" s="109"/>
      <c r="F779" s="108"/>
      <c r="G779" s="108"/>
      <c r="H779" s="98"/>
      <c r="I779" s="98"/>
      <c r="J779" s="98"/>
      <c r="K779" s="98"/>
      <c r="L779" s="98"/>
      <c r="M779" s="98"/>
      <c r="N779" s="98"/>
      <c r="O779" s="98"/>
      <c r="P779" s="98"/>
      <c r="Q779" s="98"/>
      <c r="R779" s="98"/>
      <c r="S779" s="98"/>
      <c r="T779" s="98"/>
      <c r="U779" s="98"/>
      <c r="V779" s="98"/>
      <c r="W779" s="98"/>
      <c r="X779" s="98"/>
      <c r="Y779" s="98"/>
      <c r="Z779" s="98"/>
    </row>
    <row r="780" ht="9.75" customHeight="1">
      <c r="A780" s="106"/>
      <c r="B780" s="107"/>
      <c r="C780" s="108"/>
      <c r="D780" s="108"/>
      <c r="E780" s="109"/>
      <c r="F780" s="108"/>
      <c r="G780" s="108"/>
      <c r="H780" s="98"/>
      <c r="I780" s="98"/>
      <c r="J780" s="98"/>
      <c r="K780" s="98"/>
      <c r="L780" s="98"/>
      <c r="M780" s="98"/>
      <c r="N780" s="98"/>
      <c r="O780" s="98"/>
      <c r="P780" s="98"/>
      <c r="Q780" s="98"/>
      <c r="R780" s="98"/>
      <c r="S780" s="98"/>
      <c r="T780" s="98"/>
      <c r="U780" s="98"/>
      <c r="V780" s="98"/>
      <c r="W780" s="98"/>
      <c r="X780" s="98"/>
      <c r="Y780" s="98"/>
      <c r="Z780" s="98"/>
    </row>
    <row r="781" ht="9.75" customHeight="1">
      <c r="A781" s="106"/>
      <c r="B781" s="107"/>
      <c r="C781" s="108"/>
      <c r="D781" s="108"/>
      <c r="E781" s="109"/>
      <c r="F781" s="108"/>
      <c r="G781" s="108"/>
      <c r="H781" s="98"/>
      <c r="I781" s="98"/>
      <c r="J781" s="98"/>
      <c r="K781" s="98"/>
      <c r="L781" s="98"/>
      <c r="M781" s="98"/>
      <c r="N781" s="98"/>
      <c r="O781" s="98"/>
      <c r="P781" s="98"/>
      <c r="Q781" s="98"/>
      <c r="R781" s="98"/>
      <c r="S781" s="98"/>
      <c r="T781" s="98"/>
      <c r="U781" s="98"/>
      <c r="V781" s="98"/>
      <c r="W781" s="98"/>
      <c r="X781" s="98"/>
      <c r="Y781" s="98"/>
      <c r="Z781" s="98"/>
    </row>
    <row r="782" ht="9.75" customHeight="1">
      <c r="A782" s="106"/>
      <c r="B782" s="107"/>
      <c r="C782" s="108"/>
      <c r="D782" s="108"/>
      <c r="E782" s="109"/>
      <c r="F782" s="108"/>
      <c r="G782" s="108"/>
      <c r="H782" s="98"/>
      <c r="I782" s="98"/>
      <c r="J782" s="98"/>
      <c r="K782" s="98"/>
      <c r="L782" s="98"/>
      <c r="M782" s="98"/>
      <c r="N782" s="98"/>
      <c r="O782" s="98"/>
      <c r="P782" s="98"/>
      <c r="Q782" s="98"/>
      <c r="R782" s="98"/>
      <c r="S782" s="98"/>
      <c r="T782" s="98"/>
      <c r="U782" s="98"/>
      <c r="V782" s="98"/>
      <c r="W782" s="98"/>
      <c r="X782" s="98"/>
      <c r="Y782" s="98"/>
      <c r="Z782" s="98"/>
    </row>
    <row r="783" ht="9.75" customHeight="1">
      <c r="A783" s="106"/>
      <c r="B783" s="107"/>
      <c r="C783" s="108"/>
      <c r="D783" s="108"/>
      <c r="E783" s="109"/>
      <c r="F783" s="108"/>
      <c r="G783" s="108"/>
      <c r="H783" s="98"/>
      <c r="I783" s="98"/>
      <c r="J783" s="98"/>
      <c r="K783" s="98"/>
      <c r="L783" s="98"/>
      <c r="M783" s="98"/>
      <c r="N783" s="98"/>
      <c r="O783" s="98"/>
      <c r="P783" s="98"/>
      <c r="Q783" s="98"/>
      <c r="R783" s="98"/>
      <c r="S783" s="98"/>
      <c r="T783" s="98"/>
      <c r="U783" s="98"/>
      <c r="V783" s="98"/>
      <c r="W783" s="98"/>
      <c r="X783" s="98"/>
      <c r="Y783" s="98"/>
      <c r="Z783" s="98"/>
    </row>
    <row r="784" ht="9.75" customHeight="1">
      <c r="A784" s="106"/>
      <c r="B784" s="107"/>
      <c r="C784" s="108"/>
      <c r="D784" s="108"/>
      <c r="E784" s="109"/>
      <c r="F784" s="108"/>
      <c r="G784" s="108"/>
      <c r="H784" s="98"/>
      <c r="I784" s="98"/>
      <c r="J784" s="98"/>
      <c r="K784" s="98"/>
      <c r="L784" s="98"/>
      <c r="M784" s="98"/>
      <c r="N784" s="98"/>
      <c r="O784" s="98"/>
      <c r="P784" s="98"/>
      <c r="Q784" s="98"/>
      <c r="R784" s="98"/>
      <c r="S784" s="98"/>
      <c r="T784" s="98"/>
      <c r="U784" s="98"/>
      <c r="V784" s="98"/>
      <c r="W784" s="98"/>
      <c r="X784" s="98"/>
      <c r="Y784" s="98"/>
      <c r="Z784" s="98"/>
    </row>
    <row r="785" ht="9.75" customHeight="1">
      <c r="A785" s="106"/>
      <c r="B785" s="107"/>
      <c r="C785" s="108"/>
      <c r="D785" s="108"/>
      <c r="E785" s="109"/>
      <c r="F785" s="108"/>
      <c r="G785" s="108"/>
      <c r="H785" s="98"/>
      <c r="I785" s="98"/>
      <c r="J785" s="98"/>
      <c r="K785" s="98"/>
      <c r="L785" s="98"/>
      <c r="M785" s="98"/>
      <c r="N785" s="98"/>
      <c r="O785" s="98"/>
      <c r="P785" s="98"/>
      <c r="Q785" s="98"/>
      <c r="R785" s="98"/>
      <c r="S785" s="98"/>
      <c r="T785" s="98"/>
      <c r="U785" s="98"/>
      <c r="V785" s="98"/>
      <c r="W785" s="98"/>
      <c r="X785" s="98"/>
      <c r="Y785" s="98"/>
      <c r="Z785" s="98"/>
    </row>
    <row r="786" ht="9.75" customHeight="1">
      <c r="A786" s="106"/>
      <c r="B786" s="107"/>
      <c r="C786" s="108"/>
      <c r="D786" s="108"/>
      <c r="E786" s="109"/>
      <c r="F786" s="108"/>
      <c r="G786" s="108"/>
      <c r="H786" s="98"/>
      <c r="I786" s="98"/>
      <c r="J786" s="98"/>
      <c r="K786" s="98"/>
      <c r="L786" s="98"/>
      <c r="M786" s="98"/>
      <c r="N786" s="98"/>
      <c r="O786" s="98"/>
      <c r="P786" s="98"/>
      <c r="Q786" s="98"/>
      <c r="R786" s="98"/>
      <c r="S786" s="98"/>
      <c r="T786" s="98"/>
      <c r="U786" s="98"/>
      <c r="V786" s="98"/>
      <c r="W786" s="98"/>
      <c r="X786" s="98"/>
      <c r="Y786" s="98"/>
      <c r="Z786" s="98"/>
    </row>
    <row r="787" ht="9.75" customHeight="1">
      <c r="A787" s="106"/>
      <c r="B787" s="107"/>
      <c r="C787" s="108"/>
      <c r="D787" s="108"/>
      <c r="E787" s="109"/>
      <c r="F787" s="108"/>
      <c r="G787" s="108"/>
      <c r="H787" s="98"/>
      <c r="I787" s="98"/>
      <c r="J787" s="98"/>
      <c r="K787" s="98"/>
      <c r="L787" s="98"/>
      <c r="M787" s="98"/>
      <c r="N787" s="98"/>
      <c r="O787" s="98"/>
      <c r="P787" s="98"/>
      <c r="Q787" s="98"/>
      <c r="R787" s="98"/>
      <c r="S787" s="98"/>
      <c r="T787" s="98"/>
      <c r="U787" s="98"/>
      <c r="V787" s="98"/>
      <c r="W787" s="98"/>
      <c r="X787" s="98"/>
      <c r="Y787" s="98"/>
      <c r="Z787" s="98"/>
    </row>
    <row r="788" ht="9.75" customHeight="1">
      <c r="A788" s="106"/>
      <c r="B788" s="107"/>
      <c r="C788" s="108"/>
      <c r="D788" s="108"/>
      <c r="E788" s="109"/>
      <c r="F788" s="108"/>
      <c r="G788" s="108"/>
      <c r="H788" s="98"/>
      <c r="I788" s="98"/>
      <c r="J788" s="98"/>
      <c r="K788" s="98"/>
      <c r="L788" s="98"/>
      <c r="M788" s="98"/>
      <c r="N788" s="98"/>
      <c r="O788" s="98"/>
      <c r="P788" s="98"/>
      <c r="Q788" s="98"/>
      <c r="R788" s="98"/>
      <c r="S788" s="98"/>
      <c r="T788" s="98"/>
      <c r="U788" s="98"/>
      <c r="V788" s="98"/>
      <c r="W788" s="98"/>
      <c r="X788" s="98"/>
      <c r="Y788" s="98"/>
      <c r="Z788" s="98"/>
    </row>
    <row r="789" ht="9.75" customHeight="1">
      <c r="A789" s="106"/>
      <c r="B789" s="107"/>
      <c r="C789" s="108"/>
      <c r="D789" s="108"/>
      <c r="E789" s="109"/>
      <c r="F789" s="108"/>
      <c r="G789" s="108"/>
      <c r="H789" s="98"/>
      <c r="I789" s="98"/>
      <c r="J789" s="98"/>
      <c r="K789" s="98"/>
      <c r="L789" s="98"/>
      <c r="M789" s="98"/>
      <c r="N789" s="98"/>
      <c r="O789" s="98"/>
      <c r="P789" s="98"/>
      <c r="Q789" s="98"/>
      <c r="R789" s="98"/>
      <c r="S789" s="98"/>
      <c r="T789" s="98"/>
      <c r="U789" s="98"/>
      <c r="V789" s="98"/>
      <c r="W789" s="98"/>
      <c r="X789" s="98"/>
      <c r="Y789" s="98"/>
      <c r="Z789" s="98"/>
    </row>
    <row r="790" ht="9.75" customHeight="1">
      <c r="A790" s="106"/>
      <c r="B790" s="107"/>
      <c r="C790" s="108"/>
      <c r="D790" s="108"/>
      <c r="E790" s="109"/>
      <c r="F790" s="108"/>
      <c r="G790" s="108"/>
      <c r="H790" s="98"/>
      <c r="I790" s="98"/>
      <c r="J790" s="98"/>
      <c r="K790" s="98"/>
      <c r="L790" s="98"/>
      <c r="M790" s="98"/>
      <c r="N790" s="98"/>
      <c r="O790" s="98"/>
      <c r="P790" s="98"/>
      <c r="Q790" s="98"/>
      <c r="R790" s="98"/>
      <c r="S790" s="98"/>
      <c r="T790" s="98"/>
      <c r="U790" s="98"/>
      <c r="V790" s="98"/>
      <c r="W790" s="98"/>
      <c r="X790" s="98"/>
      <c r="Y790" s="98"/>
      <c r="Z790" s="98"/>
    </row>
    <row r="791" ht="9.75" customHeight="1">
      <c r="A791" s="106"/>
      <c r="B791" s="107"/>
      <c r="C791" s="108"/>
      <c r="D791" s="108"/>
      <c r="E791" s="109"/>
      <c r="F791" s="108"/>
      <c r="G791" s="108"/>
      <c r="H791" s="98"/>
      <c r="I791" s="98"/>
      <c r="J791" s="98"/>
      <c r="K791" s="98"/>
      <c r="L791" s="98"/>
      <c r="M791" s="98"/>
      <c r="N791" s="98"/>
      <c r="O791" s="98"/>
      <c r="P791" s="98"/>
      <c r="Q791" s="98"/>
      <c r="R791" s="98"/>
      <c r="S791" s="98"/>
      <c r="T791" s="98"/>
      <c r="U791" s="98"/>
      <c r="V791" s="98"/>
      <c r="W791" s="98"/>
      <c r="X791" s="98"/>
      <c r="Y791" s="98"/>
      <c r="Z791" s="98"/>
    </row>
    <row r="792" ht="9.75" customHeight="1">
      <c r="A792" s="106"/>
      <c r="B792" s="107"/>
      <c r="C792" s="108"/>
      <c r="D792" s="108"/>
      <c r="E792" s="109"/>
      <c r="F792" s="108"/>
      <c r="G792" s="108"/>
      <c r="H792" s="98"/>
      <c r="I792" s="98"/>
      <c r="J792" s="98"/>
      <c r="K792" s="98"/>
      <c r="L792" s="98"/>
      <c r="M792" s="98"/>
      <c r="N792" s="98"/>
      <c r="O792" s="98"/>
      <c r="P792" s="98"/>
      <c r="Q792" s="98"/>
      <c r="R792" s="98"/>
      <c r="S792" s="98"/>
      <c r="T792" s="98"/>
      <c r="U792" s="98"/>
      <c r="V792" s="98"/>
      <c r="W792" s="98"/>
      <c r="X792" s="98"/>
      <c r="Y792" s="98"/>
      <c r="Z792" s="98"/>
    </row>
    <row r="793" ht="9.75" customHeight="1">
      <c r="A793" s="106"/>
      <c r="B793" s="107"/>
      <c r="C793" s="108"/>
      <c r="D793" s="108"/>
      <c r="E793" s="109"/>
      <c r="F793" s="108"/>
      <c r="G793" s="108"/>
      <c r="H793" s="98"/>
      <c r="I793" s="98"/>
      <c r="J793" s="98"/>
      <c r="K793" s="98"/>
      <c r="L793" s="98"/>
      <c r="M793" s="98"/>
      <c r="N793" s="98"/>
      <c r="O793" s="98"/>
      <c r="P793" s="98"/>
      <c r="Q793" s="98"/>
      <c r="R793" s="98"/>
      <c r="S793" s="98"/>
      <c r="T793" s="98"/>
      <c r="U793" s="98"/>
      <c r="V793" s="98"/>
      <c r="W793" s="98"/>
      <c r="X793" s="98"/>
      <c r="Y793" s="98"/>
      <c r="Z793" s="98"/>
    </row>
    <row r="794" ht="9.75" customHeight="1">
      <c r="A794" s="106"/>
      <c r="B794" s="107"/>
      <c r="C794" s="108"/>
      <c r="D794" s="108"/>
      <c r="E794" s="109"/>
      <c r="F794" s="108"/>
      <c r="G794" s="108"/>
      <c r="H794" s="98"/>
      <c r="I794" s="98"/>
      <c r="J794" s="98"/>
      <c r="K794" s="98"/>
      <c r="L794" s="98"/>
      <c r="M794" s="98"/>
      <c r="N794" s="98"/>
      <c r="O794" s="98"/>
      <c r="P794" s="98"/>
      <c r="Q794" s="98"/>
      <c r="R794" s="98"/>
      <c r="S794" s="98"/>
      <c r="T794" s="98"/>
      <c r="U794" s="98"/>
      <c r="V794" s="98"/>
      <c r="W794" s="98"/>
      <c r="X794" s="98"/>
      <c r="Y794" s="98"/>
      <c r="Z794" s="98"/>
    </row>
    <row r="795" ht="9.75" customHeight="1">
      <c r="A795" s="106"/>
      <c r="B795" s="107"/>
      <c r="C795" s="108"/>
      <c r="D795" s="108"/>
      <c r="E795" s="109"/>
      <c r="F795" s="108"/>
      <c r="G795" s="108"/>
      <c r="H795" s="98"/>
      <c r="I795" s="98"/>
      <c r="J795" s="98"/>
      <c r="K795" s="98"/>
      <c r="L795" s="98"/>
      <c r="M795" s="98"/>
      <c r="N795" s="98"/>
      <c r="O795" s="98"/>
      <c r="P795" s="98"/>
      <c r="Q795" s="98"/>
      <c r="R795" s="98"/>
      <c r="S795" s="98"/>
      <c r="T795" s="98"/>
      <c r="U795" s="98"/>
      <c r="V795" s="98"/>
      <c r="W795" s="98"/>
      <c r="X795" s="98"/>
      <c r="Y795" s="98"/>
      <c r="Z795" s="98"/>
    </row>
    <row r="796" ht="9.75" customHeight="1">
      <c r="A796" s="106"/>
      <c r="B796" s="107"/>
      <c r="C796" s="108"/>
      <c r="D796" s="108"/>
      <c r="E796" s="109"/>
      <c r="F796" s="108"/>
      <c r="G796" s="108"/>
      <c r="H796" s="98"/>
      <c r="I796" s="98"/>
      <c r="J796" s="98"/>
      <c r="K796" s="98"/>
      <c r="L796" s="98"/>
      <c r="M796" s="98"/>
      <c r="N796" s="98"/>
      <c r="O796" s="98"/>
      <c r="P796" s="98"/>
      <c r="Q796" s="98"/>
      <c r="R796" s="98"/>
      <c r="S796" s="98"/>
      <c r="T796" s="98"/>
      <c r="U796" s="98"/>
      <c r="V796" s="98"/>
      <c r="W796" s="98"/>
      <c r="X796" s="98"/>
      <c r="Y796" s="98"/>
      <c r="Z796" s="98"/>
    </row>
    <row r="797" ht="9.75" customHeight="1">
      <c r="A797" s="106"/>
      <c r="B797" s="107"/>
      <c r="C797" s="108"/>
      <c r="D797" s="108"/>
      <c r="E797" s="109"/>
      <c r="F797" s="108"/>
      <c r="G797" s="108"/>
      <c r="H797" s="98"/>
      <c r="I797" s="98"/>
      <c r="J797" s="98"/>
      <c r="K797" s="98"/>
      <c r="L797" s="98"/>
      <c r="M797" s="98"/>
      <c r="N797" s="98"/>
      <c r="O797" s="98"/>
      <c r="P797" s="98"/>
      <c r="Q797" s="98"/>
      <c r="R797" s="98"/>
      <c r="S797" s="98"/>
      <c r="T797" s="98"/>
      <c r="U797" s="98"/>
      <c r="V797" s="98"/>
      <c r="W797" s="98"/>
      <c r="X797" s="98"/>
      <c r="Y797" s="98"/>
      <c r="Z797" s="98"/>
    </row>
    <row r="798" ht="9.75" customHeight="1">
      <c r="A798" s="106"/>
      <c r="B798" s="107"/>
      <c r="C798" s="108"/>
      <c r="D798" s="108"/>
      <c r="E798" s="109"/>
      <c r="F798" s="108"/>
      <c r="G798" s="108"/>
      <c r="H798" s="98"/>
      <c r="I798" s="98"/>
      <c r="J798" s="98"/>
      <c r="K798" s="98"/>
      <c r="L798" s="98"/>
      <c r="M798" s="98"/>
      <c r="N798" s="98"/>
      <c r="O798" s="98"/>
      <c r="P798" s="98"/>
      <c r="Q798" s="98"/>
      <c r="R798" s="98"/>
      <c r="S798" s="98"/>
      <c r="T798" s="98"/>
      <c r="U798" s="98"/>
      <c r="V798" s="98"/>
      <c r="W798" s="98"/>
      <c r="X798" s="98"/>
      <c r="Y798" s="98"/>
      <c r="Z798" s="98"/>
    </row>
    <row r="799" ht="9.75" customHeight="1">
      <c r="A799" s="106"/>
      <c r="B799" s="107"/>
      <c r="C799" s="108"/>
      <c r="D799" s="108"/>
      <c r="E799" s="109"/>
      <c r="F799" s="108"/>
      <c r="G799" s="108"/>
      <c r="H799" s="98"/>
      <c r="I799" s="98"/>
      <c r="J799" s="98"/>
      <c r="K799" s="98"/>
      <c r="L799" s="98"/>
      <c r="M799" s="98"/>
      <c r="N799" s="98"/>
      <c r="O799" s="98"/>
      <c r="P799" s="98"/>
      <c r="Q799" s="98"/>
      <c r="R799" s="98"/>
      <c r="S799" s="98"/>
      <c r="T799" s="98"/>
      <c r="U799" s="98"/>
      <c r="V799" s="98"/>
      <c r="W799" s="98"/>
      <c r="X799" s="98"/>
      <c r="Y799" s="98"/>
      <c r="Z799" s="98"/>
    </row>
    <row r="800" ht="9.75" customHeight="1">
      <c r="A800" s="106"/>
      <c r="B800" s="107"/>
      <c r="C800" s="108"/>
      <c r="D800" s="108"/>
      <c r="E800" s="109"/>
      <c r="F800" s="108"/>
      <c r="G800" s="108"/>
      <c r="H800" s="98"/>
      <c r="I800" s="98"/>
      <c r="J800" s="98"/>
      <c r="K800" s="98"/>
      <c r="L800" s="98"/>
      <c r="M800" s="98"/>
      <c r="N800" s="98"/>
      <c r="O800" s="98"/>
      <c r="P800" s="98"/>
      <c r="Q800" s="98"/>
      <c r="R800" s="98"/>
      <c r="S800" s="98"/>
      <c r="T800" s="98"/>
      <c r="U800" s="98"/>
      <c r="V800" s="98"/>
      <c r="W800" s="98"/>
      <c r="X800" s="98"/>
      <c r="Y800" s="98"/>
      <c r="Z800" s="98"/>
    </row>
    <row r="801" ht="9.75" customHeight="1">
      <c r="A801" s="106"/>
      <c r="B801" s="107"/>
      <c r="C801" s="108"/>
      <c r="D801" s="108"/>
      <c r="E801" s="109"/>
      <c r="F801" s="108"/>
      <c r="G801" s="108"/>
      <c r="H801" s="98"/>
      <c r="I801" s="98"/>
      <c r="J801" s="98"/>
      <c r="K801" s="98"/>
      <c r="L801" s="98"/>
      <c r="M801" s="98"/>
      <c r="N801" s="98"/>
      <c r="O801" s="98"/>
      <c r="P801" s="98"/>
      <c r="Q801" s="98"/>
      <c r="R801" s="98"/>
      <c r="S801" s="98"/>
      <c r="T801" s="98"/>
      <c r="U801" s="98"/>
      <c r="V801" s="98"/>
      <c r="W801" s="98"/>
      <c r="X801" s="98"/>
      <c r="Y801" s="98"/>
      <c r="Z801" s="98"/>
    </row>
    <row r="802" ht="9.75" customHeight="1">
      <c r="A802" s="106"/>
      <c r="B802" s="107"/>
      <c r="C802" s="108"/>
      <c r="D802" s="108"/>
      <c r="E802" s="109"/>
      <c r="F802" s="108"/>
      <c r="G802" s="108"/>
      <c r="H802" s="98"/>
      <c r="I802" s="98"/>
      <c r="J802" s="98"/>
      <c r="K802" s="98"/>
      <c r="L802" s="98"/>
      <c r="M802" s="98"/>
      <c r="N802" s="98"/>
      <c r="O802" s="98"/>
      <c r="P802" s="98"/>
      <c r="Q802" s="98"/>
      <c r="R802" s="98"/>
      <c r="S802" s="98"/>
      <c r="T802" s="98"/>
      <c r="U802" s="98"/>
      <c r="V802" s="98"/>
      <c r="W802" s="98"/>
      <c r="X802" s="98"/>
      <c r="Y802" s="98"/>
      <c r="Z802" s="98"/>
    </row>
    <row r="803" ht="9.75" customHeight="1">
      <c r="A803" s="106"/>
      <c r="B803" s="107"/>
      <c r="C803" s="108"/>
      <c r="D803" s="108"/>
      <c r="E803" s="109"/>
      <c r="F803" s="108"/>
      <c r="G803" s="108"/>
      <c r="H803" s="98"/>
      <c r="I803" s="98"/>
      <c r="J803" s="98"/>
      <c r="K803" s="98"/>
      <c r="L803" s="98"/>
      <c r="M803" s="98"/>
      <c r="N803" s="98"/>
      <c r="O803" s="98"/>
      <c r="P803" s="98"/>
      <c r="Q803" s="98"/>
      <c r="R803" s="98"/>
      <c r="S803" s="98"/>
      <c r="T803" s="98"/>
      <c r="U803" s="98"/>
      <c r="V803" s="98"/>
      <c r="W803" s="98"/>
      <c r="X803" s="98"/>
      <c r="Y803" s="98"/>
      <c r="Z803" s="98"/>
    </row>
    <row r="804" ht="9.75" customHeight="1">
      <c r="A804" s="106"/>
      <c r="B804" s="107"/>
      <c r="C804" s="108"/>
      <c r="D804" s="108"/>
      <c r="E804" s="109"/>
      <c r="F804" s="108"/>
      <c r="G804" s="108"/>
      <c r="H804" s="98"/>
      <c r="I804" s="98"/>
      <c r="J804" s="98"/>
      <c r="K804" s="98"/>
      <c r="L804" s="98"/>
      <c r="M804" s="98"/>
      <c r="N804" s="98"/>
      <c r="O804" s="98"/>
      <c r="P804" s="98"/>
      <c r="Q804" s="98"/>
      <c r="R804" s="98"/>
      <c r="S804" s="98"/>
      <c r="T804" s="98"/>
      <c r="U804" s="98"/>
      <c r="V804" s="98"/>
      <c r="W804" s="98"/>
      <c r="X804" s="98"/>
      <c r="Y804" s="98"/>
      <c r="Z804" s="98"/>
    </row>
    <row r="805" ht="9.75" customHeight="1">
      <c r="A805" s="106"/>
      <c r="B805" s="107"/>
      <c r="C805" s="108"/>
      <c r="D805" s="108"/>
      <c r="E805" s="109"/>
      <c r="F805" s="108"/>
      <c r="G805" s="108"/>
      <c r="H805" s="98"/>
      <c r="I805" s="98"/>
      <c r="J805" s="98"/>
      <c r="K805" s="98"/>
      <c r="L805" s="98"/>
      <c r="M805" s="98"/>
      <c r="N805" s="98"/>
      <c r="O805" s="98"/>
      <c r="P805" s="98"/>
      <c r="Q805" s="98"/>
      <c r="R805" s="98"/>
      <c r="S805" s="98"/>
      <c r="T805" s="98"/>
      <c r="U805" s="98"/>
      <c r="V805" s="98"/>
      <c r="W805" s="98"/>
      <c r="X805" s="98"/>
      <c r="Y805" s="98"/>
      <c r="Z805" s="98"/>
    </row>
    <row r="806" ht="9.75" customHeight="1">
      <c r="A806" s="106"/>
      <c r="B806" s="107"/>
      <c r="C806" s="108"/>
      <c r="D806" s="108"/>
      <c r="E806" s="109"/>
      <c r="F806" s="108"/>
      <c r="G806" s="108"/>
      <c r="H806" s="98"/>
      <c r="I806" s="98"/>
      <c r="J806" s="98"/>
      <c r="K806" s="98"/>
      <c r="L806" s="98"/>
      <c r="M806" s="98"/>
      <c r="N806" s="98"/>
      <c r="O806" s="98"/>
      <c r="P806" s="98"/>
      <c r="Q806" s="98"/>
      <c r="R806" s="98"/>
      <c r="S806" s="98"/>
      <c r="T806" s="98"/>
      <c r="U806" s="98"/>
      <c r="V806" s="98"/>
      <c r="W806" s="98"/>
      <c r="X806" s="98"/>
      <c r="Y806" s="98"/>
      <c r="Z806" s="98"/>
    </row>
    <row r="807" ht="9.75" customHeight="1">
      <c r="A807" s="106"/>
      <c r="B807" s="107"/>
      <c r="C807" s="108"/>
      <c r="D807" s="108"/>
      <c r="E807" s="109"/>
      <c r="F807" s="108"/>
      <c r="G807" s="108"/>
      <c r="H807" s="98"/>
      <c r="I807" s="98"/>
      <c r="J807" s="98"/>
      <c r="K807" s="98"/>
      <c r="L807" s="98"/>
      <c r="M807" s="98"/>
      <c r="N807" s="98"/>
      <c r="O807" s="98"/>
      <c r="P807" s="98"/>
      <c r="Q807" s="98"/>
      <c r="R807" s="98"/>
      <c r="S807" s="98"/>
      <c r="T807" s="98"/>
      <c r="U807" s="98"/>
      <c r="V807" s="98"/>
      <c r="W807" s="98"/>
      <c r="X807" s="98"/>
      <c r="Y807" s="98"/>
      <c r="Z807" s="98"/>
    </row>
    <row r="808" ht="9.75" customHeight="1">
      <c r="A808" s="106"/>
      <c r="B808" s="107"/>
      <c r="C808" s="108"/>
      <c r="D808" s="108"/>
      <c r="E808" s="109"/>
      <c r="F808" s="108"/>
      <c r="G808" s="108"/>
      <c r="H808" s="98"/>
      <c r="I808" s="98"/>
      <c r="J808" s="98"/>
      <c r="K808" s="98"/>
      <c r="L808" s="98"/>
      <c r="M808" s="98"/>
      <c r="N808" s="98"/>
      <c r="O808" s="98"/>
      <c r="P808" s="98"/>
      <c r="Q808" s="98"/>
      <c r="R808" s="98"/>
      <c r="S808" s="98"/>
      <c r="T808" s="98"/>
      <c r="U808" s="98"/>
      <c r="V808" s="98"/>
      <c r="W808" s="98"/>
      <c r="X808" s="98"/>
      <c r="Y808" s="98"/>
      <c r="Z808" s="98"/>
    </row>
    <row r="809" ht="9.75" customHeight="1">
      <c r="A809" s="106"/>
      <c r="B809" s="107"/>
      <c r="C809" s="108"/>
      <c r="D809" s="108"/>
      <c r="E809" s="109"/>
      <c r="F809" s="108"/>
      <c r="G809" s="108"/>
      <c r="H809" s="98"/>
      <c r="I809" s="98"/>
      <c r="J809" s="98"/>
      <c r="K809" s="98"/>
      <c r="L809" s="98"/>
      <c r="M809" s="98"/>
      <c r="N809" s="98"/>
      <c r="O809" s="98"/>
      <c r="P809" s="98"/>
      <c r="Q809" s="98"/>
      <c r="R809" s="98"/>
      <c r="S809" s="98"/>
      <c r="T809" s="98"/>
      <c r="U809" s="98"/>
      <c r="V809" s="98"/>
      <c r="W809" s="98"/>
      <c r="X809" s="98"/>
      <c r="Y809" s="98"/>
      <c r="Z809" s="98"/>
    </row>
    <row r="810" ht="9.75" customHeight="1">
      <c r="A810" s="106"/>
      <c r="B810" s="107"/>
      <c r="C810" s="108"/>
      <c r="D810" s="108"/>
      <c r="E810" s="109"/>
      <c r="F810" s="108"/>
      <c r="G810" s="108"/>
      <c r="H810" s="98"/>
      <c r="I810" s="98"/>
      <c r="J810" s="98"/>
      <c r="K810" s="98"/>
      <c r="L810" s="98"/>
      <c r="M810" s="98"/>
      <c r="N810" s="98"/>
      <c r="O810" s="98"/>
      <c r="P810" s="98"/>
      <c r="Q810" s="98"/>
      <c r="R810" s="98"/>
      <c r="S810" s="98"/>
      <c r="T810" s="98"/>
      <c r="U810" s="98"/>
      <c r="V810" s="98"/>
      <c r="W810" s="98"/>
      <c r="X810" s="98"/>
      <c r="Y810" s="98"/>
      <c r="Z810" s="98"/>
    </row>
    <row r="811" ht="9.75" customHeight="1">
      <c r="A811" s="106"/>
      <c r="B811" s="107"/>
      <c r="C811" s="108"/>
      <c r="D811" s="108"/>
      <c r="E811" s="109"/>
      <c r="F811" s="108"/>
      <c r="G811" s="108"/>
      <c r="H811" s="98"/>
      <c r="I811" s="98"/>
      <c r="J811" s="98"/>
      <c r="K811" s="98"/>
      <c r="L811" s="98"/>
      <c r="M811" s="98"/>
      <c r="N811" s="98"/>
      <c r="O811" s="98"/>
      <c r="P811" s="98"/>
      <c r="Q811" s="98"/>
      <c r="R811" s="98"/>
      <c r="S811" s="98"/>
      <c r="T811" s="98"/>
      <c r="U811" s="98"/>
      <c r="V811" s="98"/>
      <c r="W811" s="98"/>
      <c r="X811" s="98"/>
      <c r="Y811" s="98"/>
      <c r="Z811" s="98"/>
    </row>
    <row r="812" ht="9.75" customHeight="1">
      <c r="A812" s="106"/>
      <c r="B812" s="107"/>
      <c r="C812" s="108"/>
      <c r="D812" s="108"/>
      <c r="E812" s="109"/>
      <c r="F812" s="108"/>
      <c r="G812" s="108"/>
      <c r="H812" s="98"/>
      <c r="I812" s="98"/>
      <c r="J812" s="98"/>
      <c r="K812" s="98"/>
      <c r="L812" s="98"/>
      <c r="M812" s="98"/>
      <c r="N812" s="98"/>
      <c r="O812" s="98"/>
      <c r="P812" s="98"/>
      <c r="Q812" s="98"/>
      <c r="R812" s="98"/>
      <c r="S812" s="98"/>
      <c r="T812" s="98"/>
      <c r="U812" s="98"/>
      <c r="V812" s="98"/>
      <c r="W812" s="98"/>
      <c r="X812" s="98"/>
      <c r="Y812" s="98"/>
      <c r="Z812" s="98"/>
    </row>
    <row r="813" ht="9.75" customHeight="1">
      <c r="A813" s="106"/>
      <c r="B813" s="107"/>
      <c r="C813" s="108"/>
      <c r="D813" s="108"/>
      <c r="E813" s="109"/>
      <c r="F813" s="108"/>
      <c r="G813" s="108"/>
      <c r="H813" s="98"/>
      <c r="I813" s="98"/>
      <c r="J813" s="98"/>
      <c r="K813" s="98"/>
      <c r="L813" s="98"/>
      <c r="M813" s="98"/>
      <c r="N813" s="98"/>
      <c r="O813" s="98"/>
      <c r="P813" s="98"/>
      <c r="Q813" s="98"/>
      <c r="R813" s="98"/>
      <c r="S813" s="98"/>
      <c r="T813" s="98"/>
      <c r="U813" s="98"/>
      <c r="V813" s="98"/>
      <c r="W813" s="98"/>
      <c r="X813" s="98"/>
      <c r="Y813" s="98"/>
      <c r="Z813" s="98"/>
    </row>
    <row r="814" ht="9.75" customHeight="1">
      <c r="A814" s="106"/>
      <c r="B814" s="107"/>
      <c r="C814" s="108"/>
      <c r="D814" s="108"/>
      <c r="E814" s="109"/>
      <c r="F814" s="108"/>
      <c r="G814" s="108"/>
      <c r="H814" s="98"/>
      <c r="I814" s="98"/>
      <c r="J814" s="98"/>
      <c r="K814" s="98"/>
      <c r="L814" s="98"/>
      <c r="M814" s="98"/>
      <c r="N814" s="98"/>
      <c r="O814" s="98"/>
      <c r="P814" s="98"/>
      <c r="Q814" s="98"/>
      <c r="R814" s="98"/>
      <c r="S814" s="98"/>
      <c r="T814" s="98"/>
      <c r="U814" s="98"/>
      <c r="V814" s="98"/>
      <c r="W814" s="98"/>
      <c r="X814" s="98"/>
      <c r="Y814" s="98"/>
      <c r="Z814" s="98"/>
    </row>
    <row r="815" ht="9.75" customHeight="1">
      <c r="A815" s="106"/>
      <c r="B815" s="107"/>
      <c r="C815" s="108"/>
      <c r="D815" s="108"/>
      <c r="E815" s="109"/>
      <c r="F815" s="108"/>
      <c r="G815" s="108"/>
      <c r="H815" s="98"/>
      <c r="I815" s="98"/>
      <c r="J815" s="98"/>
      <c r="K815" s="98"/>
      <c r="L815" s="98"/>
      <c r="M815" s="98"/>
      <c r="N815" s="98"/>
      <c r="O815" s="98"/>
      <c r="P815" s="98"/>
      <c r="Q815" s="98"/>
      <c r="R815" s="98"/>
      <c r="S815" s="98"/>
      <c r="T815" s="98"/>
      <c r="U815" s="98"/>
      <c r="V815" s="98"/>
      <c r="W815" s="98"/>
      <c r="X815" s="98"/>
      <c r="Y815" s="98"/>
      <c r="Z815" s="98"/>
    </row>
    <row r="816" ht="9.75" customHeight="1">
      <c r="A816" s="106"/>
      <c r="B816" s="107"/>
      <c r="C816" s="108"/>
      <c r="D816" s="108"/>
      <c r="E816" s="109"/>
      <c r="F816" s="108"/>
      <c r="G816" s="108"/>
      <c r="H816" s="98"/>
      <c r="I816" s="98"/>
      <c r="J816" s="98"/>
      <c r="K816" s="98"/>
      <c r="L816" s="98"/>
      <c r="M816" s="98"/>
      <c r="N816" s="98"/>
      <c r="O816" s="98"/>
      <c r="P816" s="98"/>
      <c r="Q816" s="98"/>
      <c r="R816" s="98"/>
      <c r="S816" s="98"/>
      <c r="T816" s="98"/>
      <c r="U816" s="98"/>
      <c r="V816" s="98"/>
      <c r="W816" s="98"/>
      <c r="X816" s="98"/>
      <c r="Y816" s="98"/>
      <c r="Z816" s="98"/>
    </row>
    <row r="817" ht="9.75" customHeight="1">
      <c r="A817" s="106"/>
      <c r="B817" s="107"/>
      <c r="C817" s="108"/>
      <c r="D817" s="108"/>
      <c r="E817" s="109"/>
      <c r="F817" s="108"/>
      <c r="G817" s="108"/>
      <c r="H817" s="98"/>
      <c r="I817" s="98"/>
      <c r="J817" s="98"/>
      <c r="K817" s="98"/>
      <c r="L817" s="98"/>
      <c r="M817" s="98"/>
      <c r="N817" s="98"/>
      <c r="O817" s="98"/>
      <c r="P817" s="98"/>
      <c r="Q817" s="98"/>
      <c r="R817" s="98"/>
      <c r="S817" s="98"/>
      <c r="T817" s="98"/>
      <c r="U817" s="98"/>
      <c r="V817" s="98"/>
      <c r="W817" s="98"/>
      <c r="X817" s="98"/>
      <c r="Y817" s="98"/>
      <c r="Z817" s="98"/>
    </row>
    <row r="818" ht="9.75" customHeight="1">
      <c r="A818" s="106"/>
      <c r="B818" s="107"/>
      <c r="C818" s="108"/>
      <c r="D818" s="108"/>
      <c r="E818" s="109"/>
      <c r="F818" s="108"/>
      <c r="G818" s="108"/>
      <c r="H818" s="98"/>
      <c r="I818" s="98"/>
      <c r="J818" s="98"/>
      <c r="K818" s="98"/>
      <c r="L818" s="98"/>
      <c r="M818" s="98"/>
      <c r="N818" s="98"/>
      <c r="O818" s="98"/>
      <c r="P818" s="98"/>
      <c r="Q818" s="98"/>
      <c r="R818" s="98"/>
      <c r="S818" s="98"/>
      <c r="T818" s="98"/>
      <c r="U818" s="98"/>
      <c r="V818" s="98"/>
      <c r="W818" s="98"/>
      <c r="X818" s="98"/>
      <c r="Y818" s="98"/>
      <c r="Z818" s="98"/>
    </row>
    <row r="819" ht="9.75" customHeight="1">
      <c r="A819" s="106"/>
      <c r="B819" s="107"/>
      <c r="C819" s="108"/>
      <c r="D819" s="108"/>
      <c r="E819" s="109"/>
      <c r="F819" s="108"/>
      <c r="G819" s="108"/>
      <c r="H819" s="98"/>
      <c r="I819" s="98"/>
      <c r="J819" s="98"/>
      <c r="K819" s="98"/>
      <c r="L819" s="98"/>
      <c r="M819" s="98"/>
      <c r="N819" s="98"/>
      <c r="O819" s="98"/>
      <c r="P819" s="98"/>
      <c r="Q819" s="98"/>
      <c r="R819" s="98"/>
      <c r="S819" s="98"/>
      <c r="T819" s="98"/>
      <c r="U819" s="98"/>
      <c r="V819" s="98"/>
      <c r="W819" s="98"/>
      <c r="X819" s="98"/>
      <c r="Y819" s="98"/>
      <c r="Z819" s="98"/>
    </row>
    <row r="820" ht="9.75" customHeight="1">
      <c r="A820" s="106"/>
      <c r="B820" s="107"/>
      <c r="C820" s="108"/>
      <c r="D820" s="108"/>
      <c r="E820" s="109"/>
      <c r="F820" s="108"/>
      <c r="G820" s="108"/>
      <c r="H820" s="98"/>
      <c r="I820" s="98"/>
      <c r="J820" s="98"/>
      <c r="K820" s="98"/>
      <c r="L820" s="98"/>
      <c r="M820" s="98"/>
      <c r="N820" s="98"/>
      <c r="O820" s="98"/>
      <c r="P820" s="98"/>
      <c r="Q820" s="98"/>
      <c r="R820" s="98"/>
      <c r="S820" s="98"/>
      <c r="T820" s="98"/>
      <c r="U820" s="98"/>
      <c r="V820" s="98"/>
      <c r="W820" s="98"/>
      <c r="X820" s="98"/>
      <c r="Y820" s="98"/>
      <c r="Z820" s="98"/>
    </row>
    <row r="821" ht="9.75" customHeight="1">
      <c r="A821" s="106"/>
      <c r="B821" s="107"/>
      <c r="C821" s="108"/>
      <c r="D821" s="108"/>
      <c r="E821" s="109"/>
      <c r="F821" s="108"/>
      <c r="G821" s="108"/>
      <c r="H821" s="98"/>
      <c r="I821" s="98"/>
      <c r="J821" s="98"/>
      <c r="K821" s="98"/>
      <c r="L821" s="98"/>
      <c r="M821" s="98"/>
      <c r="N821" s="98"/>
      <c r="O821" s="98"/>
      <c r="P821" s="98"/>
      <c r="Q821" s="98"/>
      <c r="R821" s="98"/>
      <c r="S821" s="98"/>
      <c r="T821" s="98"/>
      <c r="U821" s="98"/>
      <c r="V821" s="98"/>
      <c r="W821" s="98"/>
      <c r="X821" s="98"/>
      <c r="Y821" s="98"/>
      <c r="Z821" s="98"/>
    </row>
    <row r="822" ht="9.75" customHeight="1">
      <c r="A822" s="106"/>
      <c r="B822" s="107"/>
      <c r="C822" s="108"/>
      <c r="D822" s="108"/>
      <c r="E822" s="109"/>
      <c r="F822" s="108"/>
      <c r="G822" s="108"/>
      <c r="H822" s="98"/>
      <c r="I822" s="98"/>
      <c r="J822" s="98"/>
      <c r="K822" s="98"/>
      <c r="L822" s="98"/>
      <c r="M822" s="98"/>
      <c r="N822" s="98"/>
      <c r="O822" s="98"/>
      <c r="P822" s="98"/>
      <c r="Q822" s="98"/>
      <c r="R822" s="98"/>
      <c r="S822" s="98"/>
      <c r="T822" s="98"/>
      <c r="U822" s="98"/>
      <c r="V822" s="98"/>
      <c r="W822" s="98"/>
      <c r="X822" s="98"/>
      <c r="Y822" s="98"/>
      <c r="Z822" s="98"/>
    </row>
    <row r="823" ht="9.75" customHeight="1">
      <c r="A823" s="106"/>
      <c r="B823" s="107"/>
      <c r="C823" s="108"/>
      <c r="D823" s="108"/>
      <c r="E823" s="109"/>
      <c r="F823" s="108"/>
      <c r="G823" s="108"/>
      <c r="H823" s="98"/>
      <c r="I823" s="98"/>
      <c r="J823" s="98"/>
      <c r="K823" s="98"/>
      <c r="L823" s="98"/>
      <c r="M823" s="98"/>
      <c r="N823" s="98"/>
      <c r="O823" s="98"/>
      <c r="P823" s="98"/>
      <c r="Q823" s="98"/>
      <c r="R823" s="98"/>
      <c r="S823" s="98"/>
      <c r="T823" s="98"/>
      <c r="U823" s="98"/>
      <c r="V823" s="98"/>
      <c r="W823" s="98"/>
      <c r="X823" s="98"/>
      <c r="Y823" s="98"/>
      <c r="Z823" s="98"/>
    </row>
    <row r="824" ht="9.75" customHeight="1">
      <c r="A824" s="106"/>
      <c r="B824" s="107"/>
      <c r="C824" s="108"/>
      <c r="D824" s="108"/>
      <c r="E824" s="109"/>
      <c r="F824" s="108"/>
      <c r="G824" s="108"/>
      <c r="H824" s="98"/>
      <c r="I824" s="98"/>
      <c r="J824" s="98"/>
      <c r="K824" s="98"/>
      <c r="L824" s="98"/>
      <c r="M824" s="98"/>
      <c r="N824" s="98"/>
      <c r="O824" s="98"/>
      <c r="P824" s="98"/>
      <c r="Q824" s="98"/>
      <c r="R824" s="98"/>
      <c r="S824" s="98"/>
      <c r="T824" s="98"/>
      <c r="U824" s="98"/>
      <c r="V824" s="98"/>
      <c r="W824" s="98"/>
      <c r="X824" s="98"/>
      <c r="Y824" s="98"/>
      <c r="Z824" s="98"/>
    </row>
    <row r="825" ht="9.75" customHeight="1">
      <c r="A825" s="106"/>
      <c r="B825" s="107"/>
      <c r="C825" s="108"/>
      <c r="D825" s="108"/>
      <c r="E825" s="109"/>
      <c r="F825" s="108"/>
      <c r="G825" s="108"/>
      <c r="H825" s="98"/>
      <c r="I825" s="98"/>
      <c r="J825" s="98"/>
      <c r="K825" s="98"/>
      <c r="L825" s="98"/>
      <c r="M825" s="98"/>
      <c r="N825" s="98"/>
      <c r="O825" s="98"/>
      <c r="P825" s="98"/>
      <c r="Q825" s="98"/>
      <c r="R825" s="98"/>
      <c r="S825" s="98"/>
      <c r="T825" s="98"/>
      <c r="U825" s="98"/>
      <c r="V825" s="98"/>
      <c r="W825" s="98"/>
      <c r="X825" s="98"/>
      <c r="Y825" s="98"/>
      <c r="Z825" s="98"/>
    </row>
    <row r="826" ht="9.75" customHeight="1">
      <c r="A826" s="106"/>
      <c r="B826" s="107"/>
      <c r="C826" s="108"/>
      <c r="D826" s="108"/>
      <c r="E826" s="109"/>
      <c r="F826" s="108"/>
      <c r="G826" s="108"/>
      <c r="H826" s="98"/>
      <c r="I826" s="98"/>
      <c r="J826" s="98"/>
      <c r="K826" s="98"/>
      <c r="L826" s="98"/>
      <c r="M826" s="98"/>
      <c r="N826" s="98"/>
      <c r="O826" s="98"/>
      <c r="P826" s="98"/>
      <c r="Q826" s="98"/>
      <c r="R826" s="98"/>
      <c r="S826" s="98"/>
      <c r="T826" s="98"/>
      <c r="U826" s="98"/>
      <c r="V826" s="98"/>
      <c r="W826" s="98"/>
      <c r="X826" s="98"/>
      <c r="Y826" s="98"/>
      <c r="Z826" s="98"/>
    </row>
    <row r="827" ht="9.75" customHeight="1">
      <c r="A827" s="106"/>
      <c r="B827" s="107"/>
      <c r="C827" s="108"/>
      <c r="D827" s="108"/>
      <c r="E827" s="109"/>
      <c r="F827" s="108"/>
      <c r="G827" s="108"/>
      <c r="H827" s="98"/>
      <c r="I827" s="98"/>
      <c r="J827" s="98"/>
      <c r="K827" s="98"/>
      <c r="L827" s="98"/>
      <c r="M827" s="98"/>
      <c r="N827" s="98"/>
      <c r="O827" s="98"/>
      <c r="P827" s="98"/>
      <c r="Q827" s="98"/>
      <c r="R827" s="98"/>
      <c r="S827" s="98"/>
      <c r="T827" s="98"/>
      <c r="U827" s="98"/>
      <c r="V827" s="98"/>
      <c r="W827" s="98"/>
      <c r="X827" s="98"/>
      <c r="Y827" s="98"/>
      <c r="Z827" s="98"/>
    </row>
    <row r="828" ht="9.75" customHeight="1">
      <c r="A828" s="106"/>
      <c r="B828" s="107"/>
      <c r="C828" s="108"/>
      <c r="D828" s="108"/>
      <c r="E828" s="109"/>
      <c r="F828" s="108"/>
      <c r="G828" s="108"/>
      <c r="H828" s="98"/>
      <c r="I828" s="98"/>
      <c r="J828" s="98"/>
      <c r="K828" s="98"/>
      <c r="L828" s="98"/>
      <c r="M828" s="98"/>
      <c r="N828" s="98"/>
      <c r="O828" s="98"/>
      <c r="P828" s="98"/>
      <c r="Q828" s="98"/>
      <c r="R828" s="98"/>
      <c r="S828" s="98"/>
      <c r="T828" s="98"/>
      <c r="U828" s="98"/>
      <c r="V828" s="98"/>
      <c r="W828" s="98"/>
      <c r="X828" s="98"/>
      <c r="Y828" s="98"/>
      <c r="Z828" s="98"/>
    </row>
    <row r="829" ht="9.75" customHeight="1">
      <c r="A829" s="106"/>
      <c r="B829" s="107"/>
      <c r="C829" s="108"/>
      <c r="D829" s="108"/>
      <c r="E829" s="109"/>
      <c r="F829" s="108"/>
      <c r="G829" s="108"/>
      <c r="H829" s="98"/>
      <c r="I829" s="98"/>
      <c r="J829" s="98"/>
      <c r="K829" s="98"/>
      <c r="L829" s="98"/>
      <c r="M829" s="98"/>
      <c r="N829" s="98"/>
      <c r="O829" s="98"/>
      <c r="P829" s="98"/>
      <c r="Q829" s="98"/>
      <c r="R829" s="98"/>
      <c r="S829" s="98"/>
      <c r="T829" s="98"/>
      <c r="U829" s="98"/>
      <c r="V829" s="98"/>
      <c r="W829" s="98"/>
      <c r="X829" s="98"/>
      <c r="Y829" s="98"/>
      <c r="Z829" s="98"/>
    </row>
    <row r="830" ht="9.75" customHeight="1">
      <c r="A830" s="106"/>
      <c r="B830" s="107"/>
      <c r="C830" s="108"/>
      <c r="D830" s="108"/>
      <c r="E830" s="109"/>
      <c r="F830" s="108"/>
      <c r="G830" s="108"/>
      <c r="H830" s="98"/>
      <c r="I830" s="98"/>
      <c r="J830" s="98"/>
      <c r="K830" s="98"/>
      <c r="L830" s="98"/>
      <c r="M830" s="98"/>
      <c r="N830" s="98"/>
      <c r="O830" s="98"/>
      <c r="P830" s="98"/>
      <c r="Q830" s="98"/>
      <c r="R830" s="98"/>
      <c r="S830" s="98"/>
      <c r="T830" s="98"/>
      <c r="U830" s="98"/>
      <c r="V830" s="98"/>
      <c r="W830" s="98"/>
      <c r="X830" s="98"/>
      <c r="Y830" s="98"/>
      <c r="Z830" s="98"/>
    </row>
    <row r="831" ht="9.75" customHeight="1">
      <c r="A831" s="106"/>
      <c r="B831" s="107"/>
      <c r="C831" s="108"/>
      <c r="D831" s="108"/>
      <c r="E831" s="109"/>
      <c r="F831" s="108"/>
      <c r="G831" s="108"/>
      <c r="H831" s="98"/>
      <c r="I831" s="98"/>
      <c r="J831" s="98"/>
      <c r="K831" s="98"/>
      <c r="L831" s="98"/>
      <c r="M831" s="98"/>
      <c r="N831" s="98"/>
      <c r="O831" s="98"/>
      <c r="P831" s="98"/>
      <c r="Q831" s="98"/>
      <c r="R831" s="98"/>
      <c r="S831" s="98"/>
      <c r="T831" s="98"/>
      <c r="U831" s="98"/>
      <c r="V831" s="98"/>
      <c r="W831" s="98"/>
      <c r="X831" s="98"/>
      <c r="Y831" s="98"/>
      <c r="Z831" s="98"/>
    </row>
    <row r="832" ht="9.75" customHeight="1">
      <c r="A832" s="106"/>
      <c r="B832" s="107"/>
      <c r="C832" s="108"/>
      <c r="D832" s="108"/>
      <c r="E832" s="109"/>
      <c r="F832" s="108"/>
      <c r="G832" s="108"/>
      <c r="H832" s="98"/>
      <c r="I832" s="98"/>
      <c r="J832" s="98"/>
      <c r="K832" s="98"/>
      <c r="L832" s="98"/>
      <c r="M832" s="98"/>
      <c r="N832" s="98"/>
      <c r="O832" s="98"/>
      <c r="P832" s="98"/>
      <c r="Q832" s="98"/>
      <c r="R832" s="98"/>
      <c r="S832" s="98"/>
      <c r="T832" s="98"/>
      <c r="U832" s="98"/>
      <c r="V832" s="98"/>
      <c r="W832" s="98"/>
      <c r="X832" s="98"/>
      <c r="Y832" s="98"/>
      <c r="Z832" s="98"/>
    </row>
    <row r="833" ht="9.75" customHeight="1">
      <c r="A833" s="106"/>
      <c r="B833" s="107"/>
      <c r="C833" s="108"/>
      <c r="D833" s="108"/>
      <c r="E833" s="109"/>
      <c r="F833" s="108"/>
      <c r="G833" s="108"/>
      <c r="H833" s="98"/>
      <c r="I833" s="98"/>
      <c r="J833" s="98"/>
      <c r="K833" s="98"/>
      <c r="L833" s="98"/>
      <c r="M833" s="98"/>
      <c r="N833" s="98"/>
      <c r="O833" s="98"/>
      <c r="P833" s="98"/>
      <c r="Q833" s="98"/>
      <c r="R833" s="98"/>
      <c r="S833" s="98"/>
      <c r="T833" s="98"/>
      <c r="U833" s="98"/>
      <c r="V833" s="98"/>
      <c r="W833" s="98"/>
      <c r="X833" s="98"/>
      <c r="Y833" s="98"/>
      <c r="Z833" s="98"/>
    </row>
    <row r="834" ht="9.75" customHeight="1">
      <c r="A834" s="106"/>
      <c r="B834" s="107"/>
      <c r="C834" s="108"/>
      <c r="D834" s="108"/>
      <c r="E834" s="109"/>
      <c r="F834" s="108"/>
      <c r="G834" s="108"/>
      <c r="H834" s="98"/>
      <c r="I834" s="98"/>
      <c r="J834" s="98"/>
      <c r="K834" s="98"/>
      <c r="L834" s="98"/>
      <c r="M834" s="98"/>
      <c r="N834" s="98"/>
      <c r="O834" s="98"/>
      <c r="P834" s="98"/>
      <c r="Q834" s="98"/>
      <c r="R834" s="98"/>
      <c r="S834" s="98"/>
      <c r="T834" s="98"/>
      <c r="U834" s="98"/>
      <c r="V834" s="98"/>
      <c r="W834" s="98"/>
      <c r="X834" s="98"/>
      <c r="Y834" s="98"/>
      <c r="Z834" s="98"/>
    </row>
    <row r="835" ht="9.75" customHeight="1">
      <c r="A835" s="106"/>
      <c r="B835" s="107"/>
      <c r="C835" s="108"/>
      <c r="D835" s="108"/>
      <c r="E835" s="109"/>
      <c r="F835" s="108"/>
      <c r="G835" s="108"/>
      <c r="H835" s="98"/>
      <c r="I835" s="98"/>
      <c r="J835" s="98"/>
      <c r="K835" s="98"/>
      <c r="L835" s="98"/>
      <c r="M835" s="98"/>
      <c r="N835" s="98"/>
      <c r="O835" s="98"/>
      <c r="P835" s="98"/>
      <c r="Q835" s="98"/>
      <c r="R835" s="98"/>
      <c r="S835" s="98"/>
      <c r="T835" s="98"/>
      <c r="U835" s="98"/>
      <c r="V835" s="98"/>
      <c r="W835" s="98"/>
      <c r="X835" s="98"/>
      <c r="Y835" s="98"/>
      <c r="Z835" s="98"/>
    </row>
    <row r="836" ht="9.75" customHeight="1">
      <c r="A836" s="106"/>
      <c r="B836" s="107"/>
      <c r="C836" s="108"/>
      <c r="D836" s="108"/>
      <c r="E836" s="109"/>
      <c r="F836" s="108"/>
      <c r="G836" s="108"/>
      <c r="H836" s="98"/>
      <c r="I836" s="98"/>
      <c r="J836" s="98"/>
      <c r="K836" s="98"/>
      <c r="L836" s="98"/>
      <c r="M836" s="98"/>
      <c r="N836" s="98"/>
      <c r="O836" s="98"/>
      <c r="P836" s="98"/>
      <c r="Q836" s="98"/>
      <c r="R836" s="98"/>
      <c r="S836" s="98"/>
      <c r="T836" s="98"/>
      <c r="U836" s="98"/>
      <c r="V836" s="98"/>
      <c r="W836" s="98"/>
      <c r="X836" s="98"/>
      <c r="Y836" s="98"/>
      <c r="Z836" s="98"/>
    </row>
    <row r="837" ht="9.75" customHeight="1">
      <c r="A837" s="106"/>
      <c r="B837" s="107"/>
      <c r="C837" s="108"/>
      <c r="D837" s="108"/>
      <c r="E837" s="109"/>
      <c r="F837" s="108"/>
      <c r="G837" s="108"/>
      <c r="H837" s="98"/>
      <c r="I837" s="98"/>
      <c r="J837" s="98"/>
      <c r="K837" s="98"/>
      <c r="L837" s="98"/>
      <c r="M837" s="98"/>
      <c r="N837" s="98"/>
      <c r="O837" s="98"/>
      <c r="P837" s="98"/>
      <c r="Q837" s="98"/>
      <c r="R837" s="98"/>
      <c r="S837" s="98"/>
      <c r="T837" s="98"/>
      <c r="U837" s="98"/>
      <c r="V837" s="98"/>
      <c r="W837" s="98"/>
      <c r="X837" s="98"/>
      <c r="Y837" s="98"/>
      <c r="Z837" s="98"/>
    </row>
    <row r="838" ht="9.75" customHeight="1">
      <c r="A838" s="106"/>
      <c r="B838" s="107"/>
      <c r="C838" s="108"/>
      <c r="D838" s="108"/>
      <c r="E838" s="109"/>
      <c r="F838" s="108"/>
      <c r="G838" s="108"/>
      <c r="H838" s="98"/>
      <c r="I838" s="98"/>
      <c r="J838" s="98"/>
      <c r="K838" s="98"/>
      <c r="L838" s="98"/>
      <c r="M838" s="98"/>
      <c r="N838" s="98"/>
      <c r="O838" s="98"/>
      <c r="P838" s="98"/>
      <c r="Q838" s="98"/>
      <c r="R838" s="98"/>
      <c r="S838" s="98"/>
      <c r="T838" s="98"/>
      <c r="U838" s="98"/>
      <c r="V838" s="98"/>
      <c r="W838" s="98"/>
      <c r="X838" s="98"/>
      <c r="Y838" s="98"/>
      <c r="Z838" s="98"/>
    </row>
    <row r="839" ht="9.75" customHeight="1">
      <c r="A839" s="106"/>
      <c r="B839" s="107"/>
      <c r="C839" s="108"/>
      <c r="D839" s="108"/>
      <c r="E839" s="109"/>
      <c r="F839" s="108"/>
      <c r="G839" s="108"/>
      <c r="H839" s="98"/>
      <c r="I839" s="98"/>
      <c r="J839" s="98"/>
      <c r="K839" s="98"/>
      <c r="L839" s="98"/>
      <c r="M839" s="98"/>
      <c r="N839" s="98"/>
      <c r="O839" s="98"/>
      <c r="P839" s="98"/>
      <c r="Q839" s="98"/>
      <c r="R839" s="98"/>
      <c r="S839" s="98"/>
      <c r="T839" s="98"/>
      <c r="U839" s="98"/>
      <c r="V839" s="98"/>
      <c r="W839" s="98"/>
      <c r="X839" s="98"/>
      <c r="Y839" s="98"/>
      <c r="Z839" s="98"/>
    </row>
    <row r="840" ht="9.75" customHeight="1">
      <c r="A840" s="106"/>
      <c r="B840" s="107"/>
      <c r="C840" s="108"/>
      <c r="D840" s="108"/>
      <c r="E840" s="109"/>
      <c r="F840" s="108"/>
      <c r="G840" s="108"/>
      <c r="H840" s="98"/>
      <c r="I840" s="98"/>
      <c r="J840" s="98"/>
      <c r="K840" s="98"/>
      <c r="L840" s="98"/>
      <c r="M840" s="98"/>
      <c r="N840" s="98"/>
      <c r="O840" s="98"/>
      <c r="P840" s="98"/>
      <c r="Q840" s="98"/>
      <c r="R840" s="98"/>
      <c r="S840" s="98"/>
      <c r="T840" s="98"/>
      <c r="U840" s="98"/>
      <c r="V840" s="98"/>
      <c r="W840" s="98"/>
      <c r="X840" s="98"/>
      <c r="Y840" s="98"/>
      <c r="Z840" s="98"/>
    </row>
    <row r="841" ht="9.75" customHeight="1">
      <c r="A841" s="106"/>
      <c r="B841" s="107"/>
      <c r="C841" s="108"/>
      <c r="D841" s="108"/>
      <c r="E841" s="109"/>
      <c r="F841" s="108"/>
      <c r="G841" s="108"/>
      <c r="H841" s="98"/>
      <c r="I841" s="98"/>
      <c r="J841" s="98"/>
      <c r="K841" s="98"/>
      <c r="L841" s="98"/>
      <c r="M841" s="98"/>
      <c r="N841" s="98"/>
      <c r="O841" s="98"/>
      <c r="P841" s="98"/>
      <c r="Q841" s="98"/>
      <c r="R841" s="98"/>
      <c r="S841" s="98"/>
      <c r="T841" s="98"/>
      <c r="U841" s="98"/>
      <c r="V841" s="98"/>
      <c r="W841" s="98"/>
      <c r="X841" s="98"/>
      <c r="Y841" s="98"/>
      <c r="Z841" s="98"/>
    </row>
    <row r="842" ht="9.75" customHeight="1">
      <c r="A842" s="106"/>
      <c r="B842" s="107"/>
      <c r="C842" s="108"/>
      <c r="D842" s="108"/>
      <c r="E842" s="109"/>
      <c r="F842" s="108"/>
      <c r="G842" s="108"/>
      <c r="H842" s="98"/>
      <c r="I842" s="98"/>
      <c r="J842" s="98"/>
      <c r="K842" s="98"/>
      <c r="L842" s="98"/>
      <c r="M842" s="98"/>
      <c r="N842" s="98"/>
      <c r="O842" s="98"/>
      <c r="P842" s="98"/>
      <c r="Q842" s="98"/>
      <c r="R842" s="98"/>
      <c r="S842" s="98"/>
      <c r="T842" s="98"/>
      <c r="U842" s="98"/>
      <c r="V842" s="98"/>
      <c r="W842" s="98"/>
      <c r="X842" s="98"/>
      <c r="Y842" s="98"/>
      <c r="Z842" s="98"/>
    </row>
    <row r="843" ht="9.75" customHeight="1">
      <c r="A843" s="106"/>
      <c r="B843" s="107"/>
      <c r="C843" s="108"/>
      <c r="D843" s="108"/>
      <c r="E843" s="109"/>
      <c r="F843" s="108"/>
      <c r="G843" s="108"/>
      <c r="H843" s="98"/>
      <c r="I843" s="98"/>
      <c r="J843" s="98"/>
      <c r="K843" s="98"/>
      <c r="L843" s="98"/>
      <c r="M843" s="98"/>
      <c r="N843" s="98"/>
      <c r="O843" s="98"/>
      <c r="P843" s="98"/>
      <c r="Q843" s="98"/>
      <c r="R843" s="98"/>
      <c r="S843" s="98"/>
      <c r="T843" s="98"/>
      <c r="U843" s="98"/>
      <c r="V843" s="98"/>
      <c r="W843" s="98"/>
      <c r="X843" s="98"/>
      <c r="Y843" s="98"/>
      <c r="Z843" s="98"/>
    </row>
    <row r="844" ht="9.75" customHeight="1">
      <c r="A844" s="106"/>
      <c r="B844" s="107"/>
      <c r="C844" s="108"/>
      <c r="D844" s="108"/>
      <c r="E844" s="109"/>
      <c r="F844" s="108"/>
      <c r="G844" s="108"/>
      <c r="H844" s="98"/>
      <c r="I844" s="98"/>
      <c r="J844" s="98"/>
      <c r="K844" s="98"/>
      <c r="L844" s="98"/>
      <c r="M844" s="98"/>
      <c r="N844" s="98"/>
      <c r="O844" s="98"/>
      <c r="P844" s="98"/>
      <c r="Q844" s="98"/>
      <c r="R844" s="98"/>
      <c r="S844" s="98"/>
      <c r="T844" s="98"/>
      <c r="U844" s="98"/>
      <c r="V844" s="98"/>
      <c r="W844" s="98"/>
      <c r="X844" s="98"/>
      <c r="Y844" s="98"/>
      <c r="Z844" s="98"/>
    </row>
    <row r="845" ht="9.75" customHeight="1">
      <c r="A845" s="106"/>
      <c r="B845" s="107"/>
      <c r="C845" s="108"/>
      <c r="D845" s="108"/>
      <c r="E845" s="109"/>
      <c r="F845" s="108"/>
      <c r="G845" s="108"/>
      <c r="H845" s="98"/>
      <c r="I845" s="98"/>
      <c r="J845" s="98"/>
      <c r="K845" s="98"/>
      <c r="L845" s="98"/>
      <c r="M845" s="98"/>
      <c r="N845" s="98"/>
      <c r="O845" s="98"/>
      <c r="P845" s="98"/>
      <c r="Q845" s="98"/>
      <c r="R845" s="98"/>
      <c r="S845" s="98"/>
      <c r="T845" s="98"/>
      <c r="U845" s="98"/>
      <c r="V845" s="98"/>
      <c r="W845" s="98"/>
      <c r="X845" s="98"/>
      <c r="Y845" s="98"/>
      <c r="Z845" s="98"/>
    </row>
    <row r="846" ht="9.75" customHeight="1">
      <c r="A846" s="106"/>
      <c r="B846" s="107"/>
      <c r="C846" s="108"/>
      <c r="D846" s="108"/>
      <c r="E846" s="109"/>
      <c r="F846" s="108"/>
      <c r="G846" s="108"/>
      <c r="H846" s="98"/>
      <c r="I846" s="98"/>
      <c r="J846" s="98"/>
      <c r="K846" s="98"/>
      <c r="L846" s="98"/>
      <c r="M846" s="98"/>
      <c r="N846" s="98"/>
      <c r="O846" s="98"/>
      <c r="P846" s="98"/>
      <c r="Q846" s="98"/>
      <c r="R846" s="98"/>
      <c r="S846" s="98"/>
      <c r="T846" s="98"/>
      <c r="U846" s="98"/>
      <c r="V846" s="98"/>
      <c r="W846" s="98"/>
      <c r="X846" s="98"/>
      <c r="Y846" s="98"/>
      <c r="Z846" s="98"/>
    </row>
    <row r="847" ht="9.75" customHeight="1">
      <c r="A847" s="106"/>
      <c r="B847" s="107"/>
      <c r="C847" s="108"/>
      <c r="D847" s="108"/>
      <c r="E847" s="109"/>
      <c r="F847" s="108"/>
      <c r="G847" s="108"/>
      <c r="H847" s="98"/>
      <c r="I847" s="98"/>
      <c r="J847" s="98"/>
      <c r="K847" s="98"/>
      <c r="L847" s="98"/>
      <c r="M847" s="98"/>
      <c r="N847" s="98"/>
      <c r="O847" s="98"/>
      <c r="P847" s="98"/>
      <c r="Q847" s="98"/>
      <c r="R847" s="98"/>
      <c r="S847" s="98"/>
      <c r="T847" s="98"/>
      <c r="U847" s="98"/>
      <c r="V847" s="98"/>
      <c r="W847" s="98"/>
      <c r="X847" s="98"/>
      <c r="Y847" s="98"/>
      <c r="Z847" s="98"/>
    </row>
    <row r="848" ht="9.75" customHeight="1">
      <c r="A848" s="106"/>
      <c r="B848" s="107"/>
      <c r="C848" s="108"/>
      <c r="D848" s="108"/>
      <c r="E848" s="109"/>
      <c r="F848" s="108"/>
      <c r="G848" s="108"/>
      <c r="H848" s="98"/>
      <c r="I848" s="98"/>
      <c r="J848" s="98"/>
      <c r="K848" s="98"/>
      <c r="L848" s="98"/>
      <c r="M848" s="98"/>
      <c r="N848" s="98"/>
      <c r="O848" s="98"/>
      <c r="P848" s="98"/>
      <c r="Q848" s="98"/>
      <c r="R848" s="98"/>
      <c r="S848" s="98"/>
      <c r="T848" s="98"/>
      <c r="U848" s="98"/>
      <c r="V848" s="98"/>
      <c r="W848" s="98"/>
      <c r="X848" s="98"/>
      <c r="Y848" s="98"/>
      <c r="Z848" s="98"/>
    </row>
    <row r="849" ht="9.75" customHeight="1">
      <c r="A849" s="106"/>
      <c r="B849" s="107"/>
      <c r="C849" s="108"/>
      <c r="D849" s="108"/>
      <c r="E849" s="109"/>
      <c r="F849" s="108"/>
      <c r="G849" s="108"/>
      <c r="H849" s="98"/>
      <c r="I849" s="98"/>
      <c r="J849" s="98"/>
      <c r="K849" s="98"/>
      <c r="L849" s="98"/>
      <c r="M849" s="98"/>
      <c r="N849" s="98"/>
      <c r="O849" s="98"/>
      <c r="P849" s="98"/>
      <c r="Q849" s="98"/>
      <c r="R849" s="98"/>
      <c r="S849" s="98"/>
      <c r="T849" s="98"/>
      <c r="U849" s="98"/>
      <c r="V849" s="98"/>
      <c r="W849" s="98"/>
      <c r="X849" s="98"/>
      <c r="Y849" s="98"/>
      <c r="Z849" s="98"/>
    </row>
    <row r="850" ht="9.75" customHeight="1">
      <c r="A850" s="106"/>
      <c r="B850" s="107"/>
      <c r="C850" s="108"/>
      <c r="D850" s="108"/>
      <c r="E850" s="109"/>
      <c r="F850" s="108"/>
      <c r="G850" s="108"/>
      <c r="H850" s="98"/>
      <c r="I850" s="98"/>
      <c r="J850" s="98"/>
      <c r="K850" s="98"/>
      <c r="L850" s="98"/>
      <c r="M850" s="98"/>
      <c r="N850" s="98"/>
      <c r="O850" s="98"/>
      <c r="P850" s="98"/>
      <c r="Q850" s="98"/>
      <c r="R850" s="98"/>
      <c r="S850" s="98"/>
      <c r="T850" s="98"/>
      <c r="U850" s="98"/>
      <c r="V850" s="98"/>
      <c r="W850" s="98"/>
      <c r="X850" s="98"/>
      <c r="Y850" s="98"/>
      <c r="Z850" s="98"/>
    </row>
    <row r="851" ht="9.75" customHeight="1">
      <c r="A851" s="106"/>
      <c r="B851" s="107"/>
      <c r="C851" s="108"/>
      <c r="D851" s="108"/>
      <c r="E851" s="109"/>
      <c r="F851" s="108"/>
      <c r="G851" s="108"/>
      <c r="H851" s="98"/>
      <c r="I851" s="98"/>
      <c r="J851" s="98"/>
      <c r="K851" s="98"/>
      <c r="L851" s="98"/>
      <c r="M851" s="98"/>
      <c r="N851" s="98"/>
      <c r="O851" s="98"/>
      <c r="P851" s="98"/>
      <c r="Q851" s="98"/>
      <c r="R851" s="98"/>
      <c r="S851" s="98"/>
      <c r="T851" s="98"/>
      <c r="U851" s="98"/>
      <c r="V851" s="98"/>
      <c r="W851" s="98"/>
      <c r="X851" s="98"/>
      <c r="Y851" s="98"/>
      <c r="Z851" s="98"/>
    </row>
    <row r="852" ht="9.75" customHeight="1">
      <c r="A852" s="106"/>
      <c r="B852" s="107"/>
      <c r="C852" s="108"/>
      <c r="D852" s="108"/>
      <c r="E852" s="109"/>
      <c r="F852" s="108"/>
      <c r="G852" s="108"/>
      <c r="H852" s="98"/>
      <c r="I852" s="98"/>
      <c r="J852" s="98"/>
      <c r="K852" s="98"/>
      <c r="L852" s="98"/>
      <c r="M852" s="98"/>
      <c r="N852" s="98"/>
      <c r="O852" s="98"/>
      <c r="P852" s="98"/>
      <c r="Q852" s="98"/>
      <c r="R852" s="98"/>
      <c r="S852" s="98"/>
      <c r="T852" s="98"/>
      <c r="U852" s="98"/>
      <c r="V852" s="98"/>
      <c r="W852" s="98"/>
      <c r="X852" s="98"/>
      <c r="Y852" s="98"/>
      <c r="Z852" s="98"/>
    </row>
    <row r="853" ht="9.75" customHeight="1">
      <c r="A853" s="106"/>
      <c r="B853" s="107"/>
      <c r="C853" s="108"/>
      <c r="D853" s="108"/>
      <c r="E853" s="109"/>
      <c r="F853" s="108"/>
      <c r="G853" s="108"/>
      <c r="H853" s="98"/>
      <c r="I853" s="98"/>
      <c r="J853" s="98"/>
      <c r="K853" s="98"/>
      <c r="L853" s="98"/>
      <c r="M853" s="98"/>
      <c r="N853" s="98"/>
      <c r="O853" s="98"/>
      <c r="P853" s="98"/>
      <c r="Q853" s="98"/>
      <c r="R853" s="98"/>
      <c r="S853" s="98"/>
      <c r="T853" s="98"/>
      <c r="U853" s="98"/>
      <c r="V853" s="98"/>
      <c r="W853" s="98"/>
      <c r="X853" s="98"/>
      <c r="Y853" s="98"/>
      <c r="Z853" s="98"/>
    </row>
    <row r="854" ht="9.75" customHeight="1">
      <c r="A854" s="106"/>
      <c r="B854" s="107"/>
      <c r="C854" s="108"/>
      <c r="D854" s="108"/>
      <c r="E854" s="109"/>
      <c r="F854" s="108"/>
      <c r="G854" s="108"/>
      <c r="H854" s="98"/>
      <c r="I854" s="98"/>
      <c r="J854" s="98"/>
      <c r="K854" s="98"/>
      <c r="L854" s="98"/>
      <c r="M854" s="98"/>
      <c r="N854" s="98"/>
      <c r="O854" s="98"/>
      <c r="P854" s="98"/>
      <c r="Q854" s="98"/>
      <c r="R854" s="98"/>
      <c r="S854" s="98"/>
      <c r="T854" s="98"/>
      <c r="U854" s="98"/>
      <c r="V854" s="98"/>
      <c r="W854" s="98"/>
      <c r="X854" s="98"/>
      <c r="Y854" s="98"/>
      <c r="Z854" s="98"/>
    </row>
    <row r="855" ht="9.75" customHeight="1">
      <c r="A855" s="106"/>
      <c r="B855" s="107"/>
      <c r="C855" s="108"/>
      <c r="D855" s="108"/>
      <c r="E855" s="109"/>
      <c r="F855" s="108"/>
      <c r="G855" s="108"/>
      <c r="H855" s="98"/>
      <c r="I855" s="98"/>
      <c r="J855" s="98"/>
      <c r="K855" s="98"/>
      <c r="L855" s="98"/>
      <c r="M855" s="98"/>
      <c r="N855" s="98"/>
      <c r="O855" s="98"/>
      <c r="P855" s="98"/>
      <c r="Q855" s="98"/>
      <c r="R855" s="98"/>
      <c r="S855" s="98"/>
      <c r="T855" s="98"/>
      <c r="U855" s="98"/>
      <c r="V855" s="98"/>
      <c r="W855" s="98"/>
      <c r="X855" s="98"/>
      <c r="Y855" s="98"/>
      <c r="Z855" s="98"/>
    </row>
    <row r="856" ht="9.75" customHeight="1">
      <c r="A856" s="106"/>
      <c r="B856" s="107"/>
      <c r="C856" s="108"/>
      <c r="D856" s="108"/>
      <c r="E856" s="109"/>
      <c r="F856" s="108"/>
      <c r="G856" s="108"/>
      <c r="H856" s="98"/>
      <c r="I856" s="98"/>
      <c r="J856" s="98"/>
      <c r="K856" s="98"/>
      <c r="L856" s="98"/>
      <c r="M856" s="98"/>
      <c r="N856" s="98"/>
      <c r="O856" s="98"/>
      <c r="P856" s="98"/>
      <c r="Q856" s="98"/>
      <c r="R856" s="98"/>
      <c r="S856" s="98"/>
      <c r="T856" s="98"/>
      <c r="U856" s="98"/>
      <c r="V856" s="98"/>
      <c r="W856" s="98"/>
      <c r="X856" s="98"/>
      <c r="Y856" s="98"/>
      <c r="Z856" s="98"/>
    </row>
    <row r="857" ht="9.75" customHeight="1">
      <c r="A857" s="106"/>
      <c r="B857" s="107"/>
      <c r="C857" s="108"/>
      <c r="D857" s="108"/>
      <c r="E857" s="109"/>
      <c r="F857" s="108"/>
      <c r="G857" s="108"/>
      <c r="H857" s="98"/>
      <c r="I857" s="98"/>
      <c r="J857" s="98"/>
      <c r="K857" s="98"/>
      <c r="L857" s="98"/>
      <c r="M857" s="98"/>
      <c r="N857" s="98"/>
      <c r="O857" s="98"/>
      <c r="P857" s="98"/>
      <c r="Q857" s="98"/>
      <c r="R857" s="98"/>
      <c r="S857" s="98"/>
      <c r="T857" s="98"/>
      <c r="U857" s="98"/>
      <c r="V857" s="98"/>
      <c r="W857" s="98"/>
      <c r="X857" s="98"/>
      <c r="Y857" s="98"/>
      <c r="Z857" s="98"/>
    </row>
    <row r="858" ht="9.75" customHeight="1">
      <c r="A858" s="106"/>
      <c r="B858" s="107"/>
      <c r="C858" s="108"/>
      <c r="D858" s="108"/>
      <c r="E858" s="109"/>
      <c r="F858" s="108"/>
      <c r="G858" s="108"/>
      <c r="H858" s="98"/>
      <c r="I858" s="98"/>
      <c r="J858" s="98"/>
      <c r="K858" s="98"/>
      <c r="L858" s="98"/>
      <c r="M858" s="98"/>
      <c r="N858" s="98"/>
      <c r="O858" s="98"/>
      <c r="P858" s="98"/>
      <c r="Q858" s="98"/>
      <c r="R858" s="98"/>
      <c r="S858" s="98"/>
      <c r="T858" s="98"/>
      <c r="U858" s="98"/>
      <c r="V858" s="98"/>
      <c r="W858" s="98"/>
      <c r="X858" s="98"/>
      <c r="Y858" s="98"/>
      <c r="Z858" s="98"/>
    </row>
    <row r="859" ht="9.75" customHeight="1">
      <c r="A859" s="106"/>
      <c r="B859" s="107"/>
      <c r="C859" s="108"/>
      <c r="D859" s="108"/>
      <c r="E859" s="109"/>
      <c r="F859" s="108"/>
      <c r="G859" s="108"/>
      <c r="H859" s="98"/>
      <c r="I859" s="98"/>
      <c r="J859" s="98"/>
      <c r="K859" s="98"/>
      <c r="L859" s="98"/>
      <c r="M859" s="98"/>
      <c r="N859" s="98"/>
      <c r="O859" s="98"/>
      <c r="P859" s="98"/>
      <c r="Q859" s="98"/>
      <c r="R859" s="98"/>
      <c r="S859" s="98"/>
      <c r="T859" s="98"/>
      <c r="U859" s="98"/>
      <c r="V859" s="98"/>
      <c r="W859" s="98"/>
      <c r="X859" s="98"/>
      <c r="Y859" s="98"/>
      <c r="Z859" s="98"/>
    </row>
    <row r="860" ht="9.75" customHeight="1">
      <c r="A860" s="106"/>
      <c r="B860" s="107"/>
      <c r="C860" s="108"/>
      <c r="D860" s="108"/>
      <c r="E860" s="109"/>
      <c r="F860" s="108"/>
      <c r="G860" s="108"/>
      <c r="H860" s="98"/>
      <c r="I860" s="98"/>
      <c r="J860" s="98"/>
      <c r="K860" s="98"/>
      <c r="L860" s="98"/>
      <c r="M860" s="98"/>
      <c r="N860" s="98"/>
      <c r="O860" s="98"/>
      <c r="P860" s="98"/>
      <c r="Q860" s="98"/>
      <c r="R860" s="98"/>
      <c r="S860" s="98"/>
      <c r="T860" s="98"/>
      <c r="U860" s="98"/>
      <c r="V860" s="98"/>
      <c r="W860" s="98"/>
      <c r="X860" s="98"/>
      <c r="Y860" s="98"/>
      <c r="Z860" s="98"/>
    </row>
    <row r="861" ht="9.75" customHeight="1">
      <c r="A861" s="106"/>
      <c r="B861" s="107"/>
      <c r="C861" s="108"/>
      <c r="D861" s="108"/>
      <c r="E861" s="109"/>
      <c r="F861" s="108"/>
      <c r="G861" s="108"/>
      <c r="H861" s="98"/>
      <c r="I861" s="98"/>
      <c r="J861" s="98"/>
      <c r="K861" s="98"/>
      <c r="L861" s="98"/>
      <c r="M861" s="98"/>
      <c r="N861" s="98"/>
      <c r="O861" s="98"/>
      <c r="P861" s="98"/>
      <c r="Q861" s="98"/>
      <c r="R861" s="98"/>
      <c r="S861" s="98"/>
      <c r="T861" s="98"/>
      <c r="U861" s="98"/>
      <c r="V861" s="98"/>
      <c r="W861" s="98"/>
      <c r="X861" s="98"/>
      <c r="Y861" s="98"/>
      <c r="Z861" s="98"/>
    </row>
    <row r="862" ht="9.75" customHeight="1">
      <c r="A862" s="106"/>
      <c r="B862" s="107"/>
      <c r="C862" s="108"/>
      <c r="D862" s="108"/>
      <c r="E862" s="109"/>
      <c r="F862" s="108"/>
      <c r="G862" s="108"/>
      <c r="H862" s="98"/>
      <c r="I862" s="98"/>
      <c r="J862" s="98"/>
      <c r="K862" s="98"/>
      <c r="L862" s="98"/>
      <c r="M862" s="98"/>
      <c r="N862" s="98"/>
      <c r="O862" s="98"/>
      <c r="P862" s="98"/>
      <c r="Q862" s="98"/>
      <c r="R862" s="98"/>
      <c r="S862" s="98"/>
      <c r="T862" s="98"/>
      <c r="U862" s="98"/>
      <c r="V862" s="98"/>
      <c r="W862" s="98"/>
      <c r="X862" s="98"/>
      <c r="Y862" s="98"/>
      <c r="Z862" s="98"/>
    </row>
    <row r="863" ht="9.75" customHeight="1">
      <c r="A863" s="106"/>
      <c r="B863" s="107"/>
      <c r="C863" s="108"/>
      <c r="D863" s="108"/>
      <c r="E863" s="109"/>
      <c r="F863" s="108"/>
      <c r="G863" s="108"/>
      <c r="H863" s="98"/>
      <c r="I863" s="98"/>
      <c r="J863" s="98"/>
      <c r="K863" s="98"/>
      <c r="L863" s="98"/>
      <c r="M863" s="98"/>
      <c r="N863" s="98"/>
      <c r="O863" s="98"/>
      <c r="P863" s="98"/>
      <c r="Q863" s="98"/>
      <c r="R863" s="98"/>
      <c r="S863" s="98"/>
      <c r="T863" s="98"/>
      <c r="U863" s="98"/>
      <c r="V863" s="98"/>
      <c r="W863" s="98"/>
      <c r="X863" s="98"/>
      <c r="Y863" s="98"/>
      <c r="Z863" s="98"/>
    </row>
    <row r="864" ht="9.75" customHeight="1">
      <c r="A864" s="106"/>
      <c r="B864" s="107"/>
      <c r="C864" s="108"/>
      <c r="D864" s="108"/>
      <c r="E864" s="109"/>
      <c r="F864" s="108"/>
      <c r="G864" s="108"/>
      <c r="H864" s="98"/>
      <c r="I864" s="98"/>
      <c r="J864" s="98"/>
      <c r="K864" s="98"/>
      <c r="L864" s="98"/>
      <c r="M864" s="98"/>
      <c r="N864" s="98"/>
      <c r="O864" s="98"/>
      <c r="P864" s="98"/>
      <c r="Q864" s="98"/>
      <c r="R864" s="98"/>
      <c r="S864" s="98"/>
      <c r="T864" s="98"/>
      <c r="U864" s="98"/>
      <c r="V864" s="98"/>
      <c r="W864" s="98"/>
      <c r="X864" s="98"/>
      <c r="Y864" s="98"/>
      <c r="Z864" s="98"/>
    </row>
    <row r="865" ht="9.75" customHeight="1">
      <c r="A865" s="106"/>
      <c r="B865" s="107"/>
      <c r="C865" s="108"/>
      <c r="D865" s="108"/>
      <c r="E865" s="109"/>
      <c r="F865" s="108"/>
      <c r="G865" s="108"/>
      <c r="H865" s="98"/>
      <c r="I865" s="98"/>
      <c r="J865" s="98"/>
      <c r="K865" s="98"/>
      <c r="L865" s="98"/>
      <c r="M865" s="98"/>
      <c r="N865" s="98"/>
      <c r="O865" s="98"/>
      <c r="P865" s="98"/>
      <c r="Q865" s="98"/>
      <c r="R865" s="98"/>
      <c r="S865" s="98"/>
      <c r="T865" s="98"/>
      <c r="U865" s="98"/>
      <c r="V865" s="98"/>
      <c r="W865" s="98"/>
      <c r="X865" s="98"/>
      <c r="Y865" s="98"/>
      <c r="Z865" s="98"/>
    </row>
    <row r="866" ht="9.75" customHeight="1">
      <c r="A866" s="106"/>
      <c r="B866" s="107"/>
      <c r="C866" s="108"/>
      <c r="D866" s="108"/>
      <c r="E866" s="109"/>
      <c r="F866" s="108"/>
      <c r="G866" s="108"/>
      <c r="H866" s="98"/>
      <c r="I866" s="98"/>
      <c r="J866" s="98"/>
      <c r="K866" s="98"/>
      <c r="L866" s="98"/>
      <c r="M866" s="98"/>
      <c r="N866" s="98"/>
      <c r="O866" s="98"/>
      <c r="P866" s="98"/>
      <c r="Q866" s="98"/>
      <c r="R866" s="98"/>
      <c r="S866" s="98"/>
      <c r="T866" s="98"/>
      <c r="U866" s="98"/>
      <c r="V866" s="98"/>
      <c r="W866" s="98"/>
      <c r="X866" s="98"/>
      <c r="Y866" s="98"/>
      <c r="Z866" s="98"/>
    </row>
    <row r="867" ht="9.75" customHeight="1">
      <c r="A867" s="106"/>
      <c r="B867" s="107"/>
      <c r="C867" s="108"/>
      <c r="D867" s="108"/>
      <c r="E867" s="109"/>
      <c r="F867" s="108"/>
      <c r="G867" s="108"/>
      <c r="H867" s="98"/>
      <c r="I867" s="98"/>
      <c r="J867" s="98"/>
      <c r="K867" s="98"/>
      <c r="L867" s="98"/>
      <c r="M867" s="98"/>
      <c r="N867" s="98"/>
      <c r="O867" s="98"/>
      <c r="P867" s="98"/>
      <c r="Q867" s="98"/>
      <c r="R867" s="98"/>
      <c r="S867" s="98"/>
      <c r="T867" s="98"/>
      <c r="U867" s="98"/>
      <c r="V867" s="98"/>
      <c r="W867" s="98"/>
      <c r="X867" s="98"/>
      <c r="Y867" s="98"/>
      <c r="Z867" s="98"/>
    </row>
    <row r="868" ht="9.75" customHeight="1">
      <c r="A868" s="106"/>
      <c r="B868" s="107"/>
      <c r="C868" s="108"/>
      <c r="D868" s="108"/>
      <c r="E868" s="109"/>
      <c r="F868" s="108"/>
      <c r="G868" s="108"/>
      <c r="H868" s="98"/>
      <c r="I868" s="98"/>
      <c r="J868" s="98"/>
      <c r="K868" s="98"/>
      <c r="L868" s="98"/>
      <c r="M868" s="98"/>
      <c r="N868" s="98"/>
      <c r="O868" s="98"/>
      <c r="P868" s="98"/>
      <c r="Q868" s="98"/>
      <c r="R868" s="98"/>
      <c r="S868" s="98"/>
      <c r="T868" s="98"/>
      <c r="U868" s="98"/>
      <c r="V868" s="98"/>
      <c r="W868" s="98"/>
      <c r="X868" s="98"/>
      <c r="Y868" s="98"/>
      <c r="Z868" s="98"/>
    </row>
    <row r="869" ht="9.75" customHeight="1">
      <c r="A869" s="106"/>
      <c r="B869" s="107"/>
      <c r="C869" s="108"/>
      <c r="D869" s="108"/>
      <c r="E869" s="109"/>
      <c r="F869" s="108"/>
      <c r="G869" s="108"/>
      <c r="H869" s="98"/>
      <c r="I869" s="98"/>
      <c r="J869" s="98"/>
      <c r="K869" s="98"/>
      <c r="L869" s="98"/>
      <c r="M869" s="98"/>
      <c r="N869" s="98"/>
      <c r="O869" s="98"/>
      <c r="P869" s="98"/>
      <c r="Q869" s="98"/>
      <c r="R869" s="98"/>
      <c r="S869" s="98"/>
      <c r="T869" s="98"/>
      <c r="U869" s="98"/>
      <c r="V869" s="98"/>
      <c r="W869" s="98"/>
      <c r="X869" s="98"/>
      <c r="Y869" s="98"/>
      <c r="Z869" s="98"/>
    </row>
    <row r="870" ht="9.75" customHeight="1">
      <c r="A870" s="106"/>
      <c r="B870" s="107"/>
      <c r="C870" s="108"/>
      <c r="D870" s="108"/>
      <c r="E870" s="109"/>
      <c r="F870" s="108"/>
      <c r="G870" s="108"/>
      <c r="H870" s="98"/>
      <c r="I870" s="98"/>
      <c r="J870" s="98"/>
      <c r="K870" s="98"/>
      <c r="L870" s="98"/>
      <c r="M870" s="98"/>
      <c r="N870" s="98"/>
      <c r="O870" s="98"/>
      <c r="P870" s="98"/>
      <c r="Q870" s="98"/>
      <c r="R870" s="98"/>
      <c r="S870" s="98"/>
      <c r="T870" s="98"/>
      <c r="U870" s="98"/>
      <c r="V870" s="98"/>
      <c r="W870" s="98"/>
      <c r="X870" s="98"/>
      <c r="Y870" s="98"/>
      <c r="Z870" s="98"/>
    </row>
    <row r="871" ht="9.75" customHeight="1">
      <c r="A871" s="106"/>
      <c r="B871" s="107"/>
      <c r="C871" s="108"/>
      <c r="D871" s="108"/>
      <c r="E871" s="109"/>
      <c r="F871" s="108"/>
      <c r="G871" s="108"/>
      <c r="H871" s="98"/>
      <c r="I871" s="98"/>
      <c r="J871" s="98"/>
      <c r="K871" s="98"/>
      <c r="L871" s="98"/>
      <c r="M871" s="98"/>
      <c r="N871" s="98"/>
      <c r="O871" s="98"/>
      <c r="P871" s="98"/>
      <c r="Q871" s="98"/>
      <c r="R871" s="98"/>
      <c r="S871" s="98"/>
      <c r="T871" s="98"/>
      <c r="U871" s="98"/>
      <c r="V871" s="98"/>
      <c r="W871" s="98"/>
      <c r="X871" s="98"/>
      <c r="Y871" s="98"/>
      <c r="Z871" s="98"/>
    </row>
    <row r="872" ht="9.75" customHeight="1">
      <c r="A872" s="106"/>
      <c r="B872" s="107"/>
      <c r="C872" s="108"/>
      <c r="D872" s="108"/>
      <c r="E872" s="109"/>
      <c r="F872" s="108"/>
      <c r="G872" s="108"/>
      <c r="H872" s="98"/>
      <c r="I872" s="98"/>
      <c r="J872" s="98"/>
      <c r="K872" s="98"/>
      <c r="L872" s="98"/>
      <c r="M872" s="98"/>
      <c r="N872" s="98"/>
      <c r="O872" s="98"/>
      <c r="P872" s="98"/>
      <c r="Q872" s="98"/>
      <c r="R872" s="98"/>
      <c r="S872" s="98"/>
      <c r="T872" s="98"/>
      <c r="U872" s="98"/>
      <c r="V872" s="98"/>
      <c r="W872" s="98"/>
      <c r="X872" s="98"/>
      <c r="Y872" s="98"/>
      <c r="Z872" s="98"/>
    </row>
    <row r="873" ht="9.75" customHeight="1">
      <c r="A873" s="106"/>
      <c r="B873" s="107"/>
      <c r="C873" s="108"/>
      <c r="D873" s="108"/>
      <c r="E873" s="109"/>
      <c r="F873" s="108"/>
      <c r="G873" s="108"/>
      <c r="H873" s="98"/>
      <c r="I873" s="98"/>
      <c r="J873" s="98"/>
      <c r="K873" s="98"/>
      <c r="L873" s="98"/>
      <c r="M873" s="98"/>
      <c r="N873" s="98"/>
      <c r="O873" s="98"/>
      <c r="P873" s="98"/>
      <c r="Q873" s="98"/>
      <c r="R873" s="98"/>
      <c r="S873" s="98"/>
      <c r="T873" s="98"/>
      <c r="U873" s="98"/>
      <c r="V873" s="98"/>
      <c r="W873" s="98"/>
      <c r="X873" s="98"/>
      <c r="Y873" s="98"/>
      <c r="Z873" s="98"/>
    </row>
    <row r="874" ht="9.75" customHeight="1">
      <c r="A874" s="106"/>
      <c r="B874" s="107"/>
      <c r="C874" s="108"/>
      <c r="D874" s="108"/>
      <c r="E874" s="109"/>
      <c r="F874" s="108"/>
      <c r="G874" s="108"/>
      <c r="H874" s="98"/>
      <c r="I874" s="98"/>
      <c r="J874" s="98"/>
      <c r="K874" s="98"/>
      <c r="L874" s="98"/>
      <c r="M874" s="98"/>
      <c r="N874" s="98"/>
      <c r="O874" s="98"/>
      <c r="P874" s="98"/>
      <c r="Q874" s="98"/>
      <c r="R874" s="98"/>
      <c r="S874" s="98"/>
      <c r="T874" s="98"/>
      <c r="U874" s="98"/>
      <c r="V874" s="98"/>
      <c r="W874" s="98"/>
      <c r="X874" s="98"/>
      <c r="Y874" s="98"/>
      <c r="Z874" s="98"/>
    </row>
    <row r="875" ht="9.75" customHeight="1">
      <c r="A875" s="106"/>
      <c r="B875" s="107"/>
      <c r="C875" s="108"/>
      <c r="D875" s="108"/>
      <c r="E875" s="109"/>
      <c r="F875" s="108"/>
      <c r="G875" s="108"/>
      <c r="H875" s="98"/>
      <c r="I875" s="98"/>
      <c r="J875" s="98"/>
      <c r="K875" s="98"/>
      <c r="L875" s="98"/>
      <c r="M875" s="98"/>
      <c r="N875" s="98"/>
      <c r="O875" s="98"/>
      <c r="P875" s="98"/>
      <c r="Q875" s="98"/>
      <c r="R875" s="98"/>
      <c r="S875" s="98"/>
      <c r="T875" s="98"/>
      <c r="U875" s="98"/>
      <c r="V875" s="98"/>
      <c r="W875" s="98"/>
      <c r="X875" s="98"/>
      <c r="Y875" s="98"/>
      <c r="Z875" s="98"/>
    </row>
    <row r="876" ht="9.75" customHeight="1">
      <c r="A876" s="106"/>
      <c r="B876" s="107"/>
      <c r="C876" s="108"/>
      <c r="D876" s="108"/>
      <c r="E876" s="109"/>
      <c r="F876" s="108"/>
      <c r="G876" s="108"/>
      <c r="H876" s="98"/>
      <c r="I876" s="98"/>
      <c r="J876" s="98"/>
      <c r="K876" s="98"/>
      <c r="L876" s="98"/>
      <c r="M876" s="98"/>
      <c r="N876" s="98"/>
      <c r="O876" s="98"/>
      <c r="P876" s="98"/>
      <c r="Q876" s="98"/>
      <c r="R876" s="98"/>
      <c r="S876" s="98"/>
      <c r="T876" s="98"/>
      <c r="U876" s="98"/>
      <c r="V876" s="98"/>
      <c r="W876" s="98"/>
      <c r="X876" s="98"/>
      <c r="Y876" s="98"/>
      <c r="Z876" s="98"/>
    </row>
    <row r="877" ht="9.75" customHeight="1">
      <c r="A877" s="106"/>
      <c r="B877" s="107"/>
      <c r="C877" s="108"/>
      <c r="D877" s="108"/>
      <c r="E877" s="109"/>
      <c r="F877" s="108"/>
      <c r="G877" s="108"/>
      <c r="H877" s="98"/>
      <c r="I877" s="98"/>
      <c r="J877" s="98"/>
      <c r="K877" s="98"/>
      <c r="L877" s="98"/>
      <c r="M877" s="98"/>
      <c r="N877" s="98"/>
      <c r="O877" s="98"/>
      <c r="P877" s="98"/>
      <c r="Q877" s="98"/>
      <c r="R877" s="98"/>
      <c r="S877" s="98"/>
      <c r="T877" s="98"/>
      <c r="U877" s="98"/>
      <c r="V877" s="98"/>
      <c r="W877" s="98"/>
      <c r="X877" s="98"/>
      <c r="Y877" s="98"/>
      <c r="Z877" s="98"/>
    </row>
    <row r="878" ht="9.75" customHeight="1">
      <c r="A878" s="106"/>
      <c r="B878" s="107"/>
      <c r="C878" s="108"/>
      <c r="D878" s="108"/>
      <c r="E878" s="109"/>
      <c r="F878" s="108"/>
      <c r="G878" s="108"/>
      <c r="H878" s="98"/>
      <c r="I878" s="98"/>
      <c r="J878" s="98"/>
      <c r="K878" s="98"/>
      <c r="L878" s="98"/>
      <c r="M878" s="98"/>
      <c r="N878" s="98"/>
      <c r="O878" s="98"/>
      <c r="P878" s="98"/>
      <c r="Q878" s="98"/>
      <c r="R878" s="98"/>
      <c r="S878" s="98"/>
      <c r="T878" s="98"/>
      <c r="U878" s="98"/>
      <c r="V878" s="98"/>
      <c r="W878" s="98"/>
      <c r="X878" s="98"/>
      <c r="Y878" s="98"/>
      <c r="Z878" s="98"/>
    </row>
    <row r="879" ht="9.75" customHeight="1">
      <c r="A879" s="106"/>
      <c r="B879" s="107"/>
      <c r="C879" s="108"/>
      <c r="D879" s="108"/>
      <c r="E879" s="109"/>
      <c r="F879" s="108"/>
      <c r="G879" s="108"/>
      <c r="H879" s="98"/>
      <c r="I879" s="98"/>
      <c r="J879" s="98"/>
      <c r="K879" s="98"/>
      <c r="L879" s="98"/>
      <c r="M879" s="98"/>
      <c r="N879" s="98"/>
      <c r="O879" s="98"/>
      <c r="P879" s="98"/>
      <c r="Q879" s="98"/>
      <c r="R879" s="98"/>
      <c r="S879" s="98"/>
      <c r="T879" s="98"/>
      <c r="U879" s="98"/>
      <c r="V879" s="98"/>
      <c r="W879" s="98"/>
      <c r="X879" s="98"/>
      <c r="Y879" s="98"/>
      <c r="Z879" s="98"/>
    </row>
    <row r="880" ht="9.75" customHeight="1">
      <c r="A880" s="106"/>
      <c r="B880" s="107"/>
      <c r="C880" s="108"/>
      <c r="D880" s="108"/>
      <c r="E880" s="109"/>
      <c r="F880" s="108"/>
      <c r="G880" s="108"/>
      <c r="H880" s="98"/>
      <c r="I880" s="98"/>
      <c r="J880" s="98"/>
      <c r="K880" s="98"/>
      <c r="L880" s="98"/>
      <c r="M880" s="98"/>
      <c r="N880" s="98"/>
      <c r="O880" s="98"/>
      <c r="P880" s="98"/>
      <c r="Q880" s="98"/>
      <c r="R880" s="98"/>
      <c r="S880" s="98"/>
      <c r="T880" s="98"/>
      <c r="U880" s="98"/>
      <c r="V880" s="98"/>
      <c r="W880" s="98"/>
      <c r="X880" s="98"/>
      <c r="Y880" s="98"/>
      <c r="Z880" s="98"/>
    </row>
    <row r="881" ht="9.75" customHeight="1">
      <c r="A881" s="106"/>
      <c r="B881" s="107"/>
      <c r="C881" s="108"/>
      <c r="D881" s="108"/>
      <c r="E881" s="109"/>
      <c r="F881" s="108"/>
      <c r="G881" s="108"/>
      <c r="H881" s="98"/>
      <c r="I881" s="98"/>
      <c r="J881" s="98"/>
      <c r="K881" s="98"/>
      <c r="L881" s="98"/>
      <c r="M881" s="98"/>
      <c r="N881" s="98"/>
      <c r="O881" s="98"/>
      <c r="P881" s="98"/>
      <c r="Q881" s="98"/>
      <c r="R881" s="98"/>
      <c r="S881" s="98"/>
      <c r="T881" s="98"/>
      <c r="U881" s="98"/>
      <c r="V881" s="98"/>
      <c r="W881" s="98"/>
      <c r="X881" s="98"/>
      <c r="Y881" s="98"/>
      <c r="Z881" s="98"/>
    </row>
    <row r="882" ht="9.75" customHeight="1">
      <c r="A882" s="106"/>
      <c r="B882" s="107"/>
      <c r="C882" s="108"/>
      <c r="D882" s="108"/>
      <c r="E882" s="109"/>
      <c r="F882" s="108"/>
      <c r="G882" s="108"/>
      <c r="H882" s="98"/>
      <c r="I882" s="98"/>
      <c r="J882" s="98"/>
      <c r="K882" s="98"/>
      <c r="L882" s="98"/>
      <c r="M882" s="98"/>
      <c r="N882" s="98"/>
      <c r="O882" s="98"/>
      <c r="P882" s="98"/>
      <c r="Q882" s="98"/>
      <c r="R882" s="98"/>
      <c r="S882" s="98"/>
      <c r="T882" s="98"/>
      <c r="U882" s="98"/>
      <c r="V882" s="98"/>
      <c r="W882" s="98"/>
      <c r="X882" s="98"/>
      <c r="Y882" s="98"/>
      <c r="Z882" s="98"/>
    </row>
    <row r="883" ht="9.75" customHeight="1">
      <c r="A883" s="106"/>
      <c r="B883" s="107"/>
      <c r="C883" s="108"/>
      <c r="D883" s="108"/>
      <c r="E883" s="109"/>
      <c r="F883" s="108"/>
      <c r="G883" s="108"/>
      <c r="H883" s="98"/>
      <c r="I883" s="98"/>
      <c r="J883" s="98"/>
      <c r="K883" s="98"/>
      <c r="L883" s="98"/>
      <c r="M883" s="98"/>
      <c r="N883" s="98"/>
      <c r="O883" s="98"/>
      <c r="P883" s="98"/>
      <c r="Q883" s="98"/>
      <c r="R883" s="98"/>
      <c r="S883" s="98"/>
      <c r="T883" s="98"/>
      <c r="U883" s="98"/>
      <c r="V883" s="98"/>
      <c r="W883" s="98"/>
      <c r="X883" s="98"/>
      <c r="Y883" s="98"/>
      <c r="Z883" s="98"/>
    </row>
    <row r="884" ht="9.75" customHeight="1">
      <c r="A884" s="106"/>
      <c r="B884" s="107"/>
      <c r="C884" s="108"/>
      <c r="D884" s="108"/>
      <c r="E884" s="109"/>
      <c r="F884" s="108"/>
      <c r="G884" s="108"/>
      <c r="H884" s="98"/>
      <c r="I884" s="98"/>
      <c r="J884" s="98"/>
      <c r="K884" s="98"/>
      <c r="L884" s="98"/>
      <c r="M884" s="98"/>
      <c r="N884" s="98"/>
      <c r="O884" s="98"/>
      <c r="P884" s="98"/>
      <c r="Q884" s="98"/>
      <c r="R884" s="98"/>
      <c r="S884" s="98"/>
      <c r="T884" s="98"/>
      <c r="U884" s="98"/>
      <c r="V884" s="98"/>
      <c r="W884" s="98"/>
      <c r="X884" s="98"/>
      <c r="Y884" s="98"/>
      <c r="Z884" s="98"/>
    </row>
    <row r="885" ht="9.75" customHeight="1">
      <c r="A885" s="106"/>
      <c r="B885" s="107"/>
      <c r="C885" s="108"/>
      <c r="D885" s="108"/>
      <c r="E885" s="109"/>
      <c r="F885" s="108"/>
      <c r="G885" s="108"/>
      <c r="H885" s="98"/>
      <c r="I885" s="98"/>
      <c r="J885" s="98"/>
      <c r="K885" s="98"/>
      <c r="L885" s="98"/>
      <c r="M885" s="98"/>
      <c r="N885" s="98"/>
      <c r="O885" s="98"/>
      <c r="P885" s="98"/>
      <c r="Q885" s="98"/>
      <c r="R885" s="98"/>
      <c r="S885" s="98"/>
      <c r="T885" s="98"/>
      <c r="U885" s="98"/>
      <c r="V885" s="98"/>
      <c r="W885" s="98"/>
      <c r="X885" s="98"/>
      <c r="Y885" s="98"/>
      <c r="Z885" s="98"/>
    </row>
    <row r="886" ht="9.75" customHeight="1">
      <c r="A886" s="106"/>
      <c r="B886" s="107"/>
      <c r="C886" s="108"/>
      <c r="D886" s="108"/>
      <c r="E886" s="109"/>
      <c r="F886" s="108"/>
      <c r="G886" s="108"/>
      <c r="H886" s="98"/>
      <c r="I886" s="98"/>
      <c r="J886" s="98"/>
      <c r="K886" s="98"/>
      <c r="L886" s="98"/>
      <c r="M886" s="98"/>
      <c r="N886" s="98"/>
      <c r="O886" s="98"/>
      <c r="P886" s="98"/>
      <c r="Q886" s="98"/>
      <c r="R886" s="98"/>
      <c r="S886" s="98"/>
      <c r="T886" s="98"/>
      <c r="U886" s="98"/>
      <c r="V886" s="98"/>
      <c r="W886" s="98"/>
      <c r="X886" s="98"/>
      <c r="Y886" s="98"/>
      <c r="Z886" s="98"/>
    </row>
    <row r="887" ht="9.75" customHeight="1">
      <c r="A887" s="106"/>
      <c r="B887" s="107"/>
      <c r="C887" s="108"/>
      <c r="D887" s="108"/>
      <c r="E887" s="109"/>
      <c r="F887" s="108"/>
      <c r="G887" s="108"/>
      <c r="H887" s="98"/>
      <c r="I887" s="98"/>
      <c r="J887" s="98"/>
      <c r="K887" s="98"/>
      <c r="L887" s="98"/>
      <c r="M887" s="98"/>
      <c r="N887" s="98"/>
      <c r="O887" s="98"/>
      <c r="P887" s="98"/>
      <c r="Q887" s="98"/>
      <c r="R887" s="98"/>
      <c r="S887" s="98"/>
      <c r="T887" s="98"/>
      <c r="U887" s="98"/>
      <c r="V887" s="98"/>
      <c r="W887" s="98"/>
      <c r="X887" s="98"/>
      <c r="Y887" s="98"/>
      <c r="Z887" s="98"/>
    </row>
    <row r="888" ht="9.75" customHeight="1">
      <c r="A888" s="106"/>
      <c r="B888" s="107"/>
      <c r="C888" s="108"/>
      <c r="D888" s="108"/>
      <c r="E888" s="109"/>
      <c r="F888" s="108"/>
      <c r="G888" s="108"/>
      <c r="H888" s="98"/>
      <c r="I888" s="98"/>
      <c r="J888" s="98"/>
      <c r="K888" s="98"/>
      <c r="L888" s="98"/>
      <c r="M888" s="98"/>
      <c r="N888" s="98"/>
      <c r="O888" s="98"/>
      <c r="P888" s="98"/>
      <c r="Q888" s="98"/>
      <c r="R888" s="98"/>
      <c r="S888" s="98"/>
      <c r="T888" s="98"/>
      <c r="U888" s="98"/>
      <c r="V888" s="98"/>
      <c r="W888" s="98"/>
      <c r="X888" s="98"/>
      <c r="Y888" s="98"/>
      <c r="Z888" s="98"/>
    </row>
    <row r="889" ht="9.75" customHeight="1">
      <c r="A889" s="106"/>
      <c r="B889" s="107"/>
      <c r="C889" s="108"/>
      <c r="D889" s="108"/>
      <c r="E889" s="109"/>
      <c r="F889" s="108"/>
      <c r="G889" s="108"/>
      <c r="H889" s="98"/>
      <c r="I889" s="98"/>
      <c r="J889" s="98"/>
      <c r="K889" s="98"/>
      <c r="L889" s="98"/>
      <c r="M889" s="98"/>
      <c r="N889" s="98"/>
      <c r="O889" s="98"/>
      <c r="P889" s="98"/>
      <c r="Q889" s="98"/>
      <c r="R889" s="98"/>
      <c r="S889" s="98"/>
      <c r="T889" s="98"/>
      <c r="U889" s="98"/>
      <c r="V889" s="98"/>
      <c r="W889" s="98"/>
      <c r="X889" s="98"/>
      <c r="Y889" s="98"/>
      <c r="Z889" s="98"/>
    </row>
    <row r="890" ht="9.75" customHeight="1">
      <c r="A890" s="106"/>
      <c r="B890" s="107"/>
      <c r="C890" s="108"/>
      <c r="D890" s="108"/>
      <c r="E890" s="109"/>
      <c r="F890" s="108"/>
      <c r="G890" s="108"/>
      <c r="H890" s="98"/>
      <c r="I890" s="98"/>
      <c r="J890" s="98"/>
      <c r="K890" s="98"/>
      <c r="L890" s="98"/>
      <c r="M890" s="98"/>
      <c r="N890" s="98"/>
      <c r="O890" s="98"/>
      <c r="P890" s="98"/>
      <c r="Q890" s="98"/>
      <c r="R890" s="98"/>
      <c r="S890" s="98"/>
      <c r="T890" s="98"/>
      <c r="U890" s="98"/>
      <c r="V890" s="98"/>
      <c r="W890" s="98"/>
      <c r="X890" s="98"/>
      <c r="Y890" s="98"/>
      <c r="Z890" s="98"/>
    </row>
    <row r="891" ht="9.75" customHeight="1">
      <c r="A891" s="106"/>
      <c r="B891" s="107"/>
      <c r="C891" s="108"/>
      <c r="D891" s="108"/>
      <c r="E891" s="109"/>
      <c r="F891" s="108"/>
      <c r="G891" s="108"/>
      <c r="H891" s="98"/>
      <c r="I891" s="98"/>
      <c r="J891" s="98"/>
      <c r="K891" s="98"/>
      <c r="L891" s="98"/>
      <c r="M891" s="98"/>
      <c r="N891" s="98"/>
      <c r="O891" s="98"/>
      <c r="P891" s="98"/>
      <c r="Q891" s="98"/>
      <c r="R891" s="98"/>
      <c r="S891" s="98"/>
      <c r="T891" s="98"/>
      <c r="U891" s="98"/>
      <c r="V891" s="98"/>
      <c r="W891" s="98"/>
      <c r="X891" s="98"/>
      <c r="Y891" s="98"/>
      <c r="Z891" s="98"/>
    </row>
    <row r="892" ht="9.75" customHeight="1">
      <c r="A892" s="106"/>
      <c r="B892" s="107"/>
      <c r="C892" s="108"/>
      <c r="D892" s="108"/>
      <c r="E892" s="109"/>
      <c r="F892" s="108"/>
      <c r="G892" s="108"/>
      <c r="H892" s="98"/>
      <c r="I892" s="98"/>
      <c r="J892" s="98"/>
      <c r="K892" s="98"/>
      <c r="L892" s="98"/>
      <c r="M892" s="98"/>
      <c r="N892" s="98"/>
      <c r="O892" s="98"/>
      <c r="P892" s="98"/>
      <c r="Q892" s="98"/>
      <c r="R892" s="98"/>
      <c r="S892" s="98"/>
      <c r="T892" s="98"/>
      <c r="U892" s="98"/>
      <c r="V892" s="98"/>
      <c r="W892" s="98"/>
      <c r="X892" s="98"/>
      <c r="Y892" s="98"/>
      <c r="Z892" s="98"/>
    </row>
    <row r="893" ht="9.75" customHeight="1">
      <c r="A893" s="106"/>
      <c r="B893" s="107"/>
      <c r="C893" s="108"/>
      <c r="D893" s="108"/>
      <c r="E893" s="109"/>
      <c r="F893" s="108"/>
      <c r="G893" s="108"/>
      <c r="H893" s="98"/>
      <c r="I893" s="98"/>
      <c r="J893" s="98"/>
      <c r="K893" s="98"/>
      <c r="L893" s="98"/>
      <c r="M893" s="98"/>
      <c r="N893" s="98"/>
      <c r="O893" s="98"/>
      <c r="P893" s="98"/>
      <c r="Q893" s="98"/>
      <c r="R893" s="98"/>
      <c r="S893" s="98"/>
      <c r="T893" s="98"/>
      <c r="U893" s="98"/>
      <c r="V893" s="98"/>
      <c r="W893" s="98"/>
      <c r="X893" s="98"/>
      <c r="Y893" s="98"/>
      <c r="Z893" s="98"/>
    </row>
    <row r="894" ht="9.75" customHeight="1">
      <c r="A894" s="106"/>
      <c r="B894" s="107"/>
      <c r="C894" s="108"/>
      <c r="D894" s="108"/>
      <c r="E894" s="109"/>
      <c r="F894" s="108"/>
      <c r="G894" s="108"/>
      <c r="H894" s="98"/>
      <c r="I894" s="98"/>
      <c r="J894" s="98"/>
      <c r="K894" s="98"/>
      <c r="L894" s="98"/>
      <c r="M894" s="98"/>
      <c r="N894" s="98"/>
      <c r="O894" s="98"/>
      <c r="P894" s="98"/>
      <c r="Q894" s="98"/>
      <c r="R894" s="98"/>
      <c r="S894" s="98"/>
      <c r="T894" s="98"/>
      <c r="U894" s="98"/>
      <c r="V894" s="98"/>
      <c r="W894" s="98"/>
      <c r="X894" s="98"/>
      <c r="Y894" s="98"/>
      <c r="Z894" s="98"/>
    </row>
    <row r="895" ht="9.75" customHeight="1">
      <c r="A895" s="106"/>
      <c r="B895" s="107"/>
      <c r="C895" s="108"/>
      <c r="D895" s="108"/>
      <c r="E895" s="109"/>
      <c r="F895" s="108"/>
      <c r="G895" s="108"/>
      <c r="H895" s="98"/>
      <c r="I895" s="98"/>
      <c r="J895" s="98"/>
      <c r="K895" s="98"/>
      <c r="L895" s="98"/>
      <c r="M895" s="98"/>
      <c r="N895" s="98"/>
      <c r="O895" s="98"/>
      <c r="P895" s="98"/>
      <c r="Q895" s="98"/>
      <c r="R895" s="98"/>
      <c r="S895" s="98"/>
      <c r="T895" s="98"/>
      <c r="U895" s="98"/>
      <c r="V895" s="98"/>
      <c r="W895" s="98"/>
      <c r="X895" s="98"/>
      <c r="Y895" s="98"/>
      <c r="Z895" s="98"/>
    </row>
    <row r="896" ht="9.75" customHeight="1">
      <c r="A896" s="106"/>
      <c r="B896" s="107"/>
      <c r="C896" s="108"/>
      <c r="D896" s="108"/>
      <c r="E896" s="109"/>
      <c r="F896" s="108"/>
      <c r="G896" s="108"/>
      <c r="H896" s="98"/>
      <c r="I896" s="98"/>
      <c r="J896" s="98"/>
      <c r="K896" s="98"/>
      <c r="L896" s="98"/>
      <c r="M896" s="98"/>
      <c r="N896" s="98"/>
      <c r="O896" s="98"/>
      <c r="P896" s="98"/>
      <c r="Q896" s="98"/>
      <c r="R896" s="98"/>
      <c r="S896" s="98"/>
      <c r="T896" s="98"/>
      <c r="U896" s="98"/>
      <c r="V896" s="98"/>
      <c r="W896" s="98"/>
      <c r="X896" s="98"/>
      <c r="Y896" s="98"/>
      <c r="Z896" s="98"/>
    </row>
    <row r="897" ht="9.75" customHeight="1">
      <c r="A897" s="106"/>
      <c r="B897" s="107"/>
      <c r="C897" s="108"/>
      <c r="D897" s="108"/>
      <c r="E897" s="109"/>
      <c r="F897" s="108"/>
      <c r="G897" s="108"/>
      <c r="H897" s="98"/>
      <c r="I897" s="98"/>
      <c r="J897" s="98"/>
      <c r="K897" s="98"/>
      <c r="L897" s="98"/>
      <c r="M897" s="98"/>
      <c r="N897" s="98"/>
      <c r="O897" s="98"/>
      <c r="P897" s="98"/>
      <c r="Q897" s="98"/>
      <c r="R897" s="98"/>
      <c r="S897" s="98"/>
      <c r="T897" s="98"/>
      <c r="U897" s="98"/>
      <c r="V897" s="98"/>
      <c r="W897" s="98"/>
      <c r="X897" s="98"/>
      <c r="Y897" s="98"/>
      <c r="Z897" s="98"/>
    </row>
    <row r="898" ht="9.75" customHeight="1">
      <c r="A898" s="106"/>
      <c r="B898" s="107"/>
      <c r="C898" s="108"/>
      <c r="D898" s="108"/>
      <c r="E898" s="109"/>
      <c r="F898" s="108"/>
      <c r="G898" s="108"/>
      <c r="H898" s="98"/>
      <c r="I898" s="98"/>
      <c r="J898" s="98"/>
      <c r="K898" s="98"/>
      <c r="L898" s="98"/>
      <c r="M898" s="98"/>
      <c r="N898" s="98"/>
      <c r="O898" s="98"/>
      <c r="P898" s="98"/>
      <c r="Q898" s="98"/>
      <c r="R898" s="98"/>
      <c r="S898" s="98"/>
      <c r="T898" s="98"/>
      <c r="U898" s="98"/>
      <c r="V898" s="98"/>
      <c r="W898" s="98"/>
      <c r="X898" s="98"/>
      <c r="Y898" s="98"/>
      <c r="Z898" s="98"/>
    </row>
    <row r="899" ht="9.75" customHeight="1">
      <c r="A899" s="106"/>
      <c r="B899" s="107"/>
      <c r="C899" s="108"/>
      <c r="D899" s="108"/>
      <c r="E899" s="109"/>
      <c r="F899" s="108"/>
      <c r="G899" s="108"/>
      <c r="H899" s="98"/>
      <c r="I899" s="98"/>
      <c r="J899" s="98"/>
      <c r="K899" s="98"/>
      <c r="L899" s="98"/>
      <c r="M899" s="98"/>
      <c r="N899" s="98"/>
      <c r="O899" s="98"/>
      <c r="P899" s="98"/>
      <c r="Q899" s="98"/>
      <c r="R899" s="98"/>
      <c r="S899" s="98"/>
      <c r="T899" s="98"/>
      <c r="U899" s="98"/>
      <c r="V899" s="98"/>
      <c r="W899" s="98"/>
      <c r="X899" s="98"/>
      <c r="Y899" s="98"/>
      <c r="Z899" s="98"/>
    </row>
    <row r="900" ht="9.75" customHeight="1">
      <c r="A900" s="106"/>
      <c r="B900" s="107"/>
      <c r="C900" s="108"/>
      <c r="D900" s="108"/>
      <c r="E900" s="109"/>
      <c r="F900" s="108"/>
      <c r="G900" s="108"/>
      <c r="H900" s="98"/>
      <c r="I900" s="98"/>
      <c r="J900" s="98"/>
      <c r="K900" s="98"/>
      <c r="L900" s="98"/>
      <c r="M900" s="98"/>
      <c r="N900" s="98"/>
      <c r="O900" s="98"/>
      <c r="P900" s="98"/>
      <c r="Q900" s="98"/>
      <c r="R900" s="98"/>
      <c r="S900" s="98"/>
      <c r="T900" s="98"/>
      <c r="U900" s="98"/>
      <c r="V900" s="98"/>
      <c r="W900" s="98"/>
      <c r="X900" s="98"/>
      <c r="Y900" s="98"/>
      <c r="Z900" s="98"/>
    </row>
    <row r="901" ht="9.75" customHeight="1">
      <c r="A901" s="106"/>
      <c r="B901" s="107"/>
      <c r="C901" s="108"/>
      <c r="D901" s="108"/>
      <c r="E901" s="109"/>
      <c r="F901" s="108"/>
      <c r="G901" s="108"/>
      <c r="H901" s="98"/>
      <c r="I901" s="98"/>
      <c r="J901" s="98"/>
      <c r="K901" s="98"/>
      <c r="L901" s="98"/>
      <c r="M901" s="98"/>
      <c r="N901" s="98"/>
      <c r="O901" s="98"/>
      <c r="P901" s="98"/>
      <c r="Q901" s="98"/>
      <c r="R901" s="98"/>
      <c r="S901" s="98"/>
      <c r="T901" s="98"/>
      <c r="U901" s="98"/>
      <c r="V901" s="98"/>
      <c r="W901" s="98"/>
      <c r="X901" s="98"/>
      <c r="Y901" s="98"/>
      <c r="Z901" s="98"/>
    </row>
    <row r="902" ht="9.75" customHeight="1">
      <c r="A902" s="106"/>
      <c r="B902" s="107"/>
      <c r="C902" s="108"/>
      <c r="D902" s="108"/>
      <c r="E902" s="109"/>
      <c r="F902" s="108"/>
      <c r="G902" s="108"/>
      <c r="H902" s="98"/>
      <c r="I902" s="98"/>
      <c r="J902" s="98"/>
      <c r="K902" s="98"/>
      <c r="L902" s="98"/>
      <c r="M902" s="98"/>
      <c r="N902" s="98"/>
      <c r="O902" s="98"/>
      <c r="P902" s="98"/>
      <c r="Q902" s="98"/>
      <c r="R902" s="98"/>
      <c r="S902" s="98"/>
      <c r="T902" s="98"/>
      <c r="U902" s="98"/>
      <c r="V902" s="98"/>
      <c r="W902" s="98"/>
      <c r="X902" s="98"/>
      <c r="Y902" s="98"/>
      <c r="Z902" s="98"/>
    </row>
    <row r="903" ht="9.75" customHeight="1">
      <c r="A903" s="106"/>
      <c r="B903" s="107"/>
      <c r="C903" s="108"/>
      <c r="D903" s="108"/>
      <c r="E903" s="109"/>
      <c r="F903" s="108"/>
      <c r="G903" s="108"/>
      <c r="H903" s="98"/>
      <c r="I903" s="98"/>
      <c r="J903" s="98"/>
      <c r="K903" s="98"/>
      <c r="L903" s="98"/>
      <c r="M903" s="98"/>
      <c r="N903" s="98"/>
      <c r="O903" s="98"/>
      <c r="P903" s="98"/>
      <c r="Q903" s="98"/>
      <c r="R903" s="98"/>
      <c r="S903" s="98"/>
      <c r="T903" s="98"/>
      <c r="U903" s="98"/>
      <c r="V903" s="98"/>
      <c r="W903" s="98"/>
      <c r="X903" s="98"/>
      <c r="Y903" s="98"/>
      <c r="Z903" s="98"/>
    </row>
    <row r="904" ht="9.75" customHeight="1">
      <c r="A904" s="106"/>
      <c r="B904" s="107"/>
      <c r="C904" s="108"/>
      <c r="D904" s="108"/>
      <c r="E904" s="109"/>
      <c r="F904" s="108"/>
      <c r="G904" s="108"/>
      <c r="H904" s="98"/>
      <c r="I904" s="98"/>
      <c r="J904" s="98"/>
      <c r="K904" s="98"/>
      <c r="L904" s="98"/>
      <c r="M904" s="98"/>
      <c r="N904" s="98"/>
      <c r="O904" s="98"/>
      <c r="P904" s="98"/>
      <c r="Q904" s="98"/>
      <c r="R904" s="98"/>
      <c r="S904" s="98"/>
      <c r="T904" s="98"/>
      <c r="U904" s="98"/>
      <c r="V904" s="98"/>
      <c r="W904" s="98"/>
      <c r="X904" s="98"/>
      <c r="Y904" s="98"/>
      <c r="Z904" s="98"/>
    </row>
    <row r="905" ht="9.75" customHeight="1">
      <c r="A905" s="106"/>
      <c r="B905" s="107"/>
      <c r="C905" s="108"/>
      <c r="D905" s="108"/>
      <c r="E905" s="109"/>
      <c r="F905" s="108"/>
      <c r="G905" s="108"/>
      <c r="H905" s="98"/>
      <c r="I905" s="98"/>
      <c r="J905" s="98"/>
      <c r="K905" s="98"/>
      <c r="L905" s="98"/>
      <c r="M905" s="98"/>
      <c r="N905" s="98"/>
      <c r="O905" s="98"/>
      <c r="P905" s="98"/>
      <c r="Q905" s="98"/>
      <c r="R905" s="98"/>
      <c r="S905" s="98"/>
      <c r="T905" s="98"/>
      <c r="U905" s="98"/>
      <c r="V905" s="98"/>
      <c r="W905" s="98"/>
      <c r="X905" s="98"/>
      <c r="Y905" s="98"/>
      <c r="Z905" s="98"/>
    </row>
    <row r="906" ht="9.75" customHeight="1">
      <c r="A906" s="106"/>
      <c r="B906" s="107"/>
      <c r="C906" s="108"/>
      <c r="D906" s="108"/>
      <c r="E906" s="109"/>
      <c r="F906" s="108"/>
      <c r="G906" s="108"/>
      <c r="H906" s="98"/>
      <c r="I906" s="98"/>
      <c r="J906" s="98"/>
      <c r="K906" s="98"/>
      <c r="L906" s="98"/>
      <c r="M906" s="98"/>
      <c r="N906" s="98"/>
      <c r="O906" s="98"/>
      <c r="P906" s="98"/>
      <c r="Q906" s="98"/>
      <c r="R906" s="98"/>
      <c r="S906" s="98"/>
      <c r="T906" s="98"/>
      <c r="U906" s="98"/>
      <c r="V906" s="98"/>
      <c r="W906" s="98"/>
      <c r="X906" s="98"/>
      <c r="Y906" s="98"/>
      <c r="Z906" s="98"/>
    </row>
    <row r="907" ht="9.75" customHeight="1">
      <c r="A907" s="106"/>
      <c r="B907" s="107"/>
      <c r="C907" s="108"/>
      <c r="D907" s="108"/>
      <c r="E907" s="109"/>
      <c r="F907" s="108"/>
      <c r="G907" s="108"/>
      <c r="H907" s="98"/>
      <c r="I907" s="98"/>
      <c r="J907" s="98"/>
      <c r="K907" s="98"/>
      <c r="L907" s="98"/>
      <c r="M907" s="98"/>
      <c r="N907" s="98"/>
      <c r="O907" s="98"/>
      <c r="P907" s="98"/>
      <c r="Q907" s="98"/>
      <c r="R907" s="98"/>
      <c r="S907" s="98"/>
      <c r="T907" s="98"/>
      <c r="U907" s="98"/>
      <c r="V907" s="98"/>
      <c r="W907" s="98"/>
      <c r="X907" s="98"/>
      <c r="Y907" s="98"/>
      <c r="Z907" s="98"/>
    </row>
    <row r="908" ht="9.75" customHeight="1">
      <c r="A908" s="106"/>
      <c r="B908" s="107"/>
      <c r="C908" s="108"/>
      <c r="D908" s="108"/>
      <c r="E908" s="109"/>
      <c r="F908" s="108"/>
      <c r="G908" s="108"/>
      <c r="H908" s="98"/>
      <c r="I908" s="98"/>
      <c r="J908" s="98"/>
      <c r="K908" s="98"/>
      <c r="L908" s="98"/>
      <c r="M908" s="98"/>
      <c r="N908" s="98"/>
      <c r="O908" s="98"/>
      <c r="P908" s="98"/>
      <c r="Q908" s="98"/>
      <c r="R908" s="98"/>
      <c r="S908" s="98"/>
      <c r="T908" s="98"/>
      <c r="U908" s="98"/>
      <c r="V908" s="98"/>
      <c r="W908" s="98"/>
      <c r="X908" s="98"/>
      <c r="Y908" s="98"/>
      <c r="Z908" s="98"/>
    </row>
    <row r="909" ht="9.75" customHeight="1">
      <c r="A909" s="106"/>
      <c r="B909" s="107"/>
      <c r="C909" s="108"/>
      <c r="D909" s="108"/>
      <c r="E909" s="109"/>
      <c r="F909" s="108"/>
      <c r="G909" s="108"/>
      <c r="H909" s="98"/>
      <c r="I909" s="98"/>
      <c r="J909" s="98"/>
      <c r="K909" s="98"/>
      <c r="L909" s="98"/>
      <c r="M909" s="98"/>
      <c r="N909" s="98"/>
      <c r="O909" s="98"/>
      <c r="P909" s="98"/>
      <c r="Q909" s="98"/>
      <c r="R909" s="98"/>
      <c r="S909" s="98"/>
      <c r="T909" s="98"/>
      <c r="U909" s="98"/>
      <c r="V909" s="98"/>
      <c r="W909" s="98"/>
      <c r="X909" s="98"/>
      <c r="Y909" s="98"/>
      <c r="Z909" s="98"/>
    </row>
    <row r="910" ht="9.75" customHeight="1">
      <c r="A910" s="106"/>
      <c r="B910" s="107"/>
      <c r="C910" s="108"/>
      <c r="D910" s="108"/>
      <c r="E910" s="109"/>
      <c r="F910" s="108"/>
      <c r="G910" s="108"/>
      <c r="H910" s="98"/>
      <c r="I910" s="98"/>
      <c r="J910" s="98"/>
      <c r="K910" s="98"/>
      <c r="L910" s="98"/>
      <c r="M910" s="98"/>
      <c r="N910" s="98"/>
      <c r="O910" s="98"/>
      <c r="P910" s="98"/>
      <c r="Q910" s="98"/>
      <c r="R910" s="98"/>
      <c r="S910" s="98"/>
      <c r="T910" s="98"/>
      <c r="U910" s="98"/>
      <c r="V910" s="98"/>
      <c r="W910" s="98"/>
      <c r="X910" s="98"/>
      <c r="Y910" s="98"/>
      <c r="Z910" s="98"/>
    </row>
    <row r="911" ht="9.75" customHeight="1">
      <c r="A911" s="106"/>
      <c r="B911" s="107"/>
      <c r="C911" s="108"/>
      <c r="D911" s="108"/>
      <c r="E911" s="109"/>
      <c r="F911" s="108"/>
      <c r="G911" s="108"/>
      <c r="H911" s="98"/>
      <c r="I911" s="98"/>
      <c r="J911" s="98"/>
      <c r="K911" s="98"/>
      <c r="L911" s="98"/>
      <c r="M911" s="98"/>
      <c r="N911" s="98"/>
      <c r="O911" s="98"/>
      <c r="P911" s="98"/>
      <c r="Q911" s="98"/>
      <c r="R911" s="98"/>
      <c r="S911" s="98"/>
      <c r="T911" s="98"/>
      <c r="U911" s="98"/>
      <c r="V911" s="98"/>
      <c r="W911" s="98"/>
      <c r="X911" s="98"/>
      <c r="Y911" s="98"/>
      <c r="Z911" s="98"/>
    </row>
    <row r="912" ht="9.75" customHeight="1">
      <c r="A912" s="106"/>
      <c r="B912" s="107"/>
      <c r="C912" s="108"/>
      <c r="D912" s="108"/>
      <c r="E912" s="109"/>
      <c r="F912" s="108"/>
      <c r="G912" s="108"/>
      <c r="H912" s="98"/>
      <c r="I912" s="98"/>
      <c r="J912" s="98"/>
      <c r="K912" s="98"/>
      <c r="L912" s="98"/>
      <c r="M912" s="98"/>
      <c r="N912" s="98"/>
      <c r="O912" s="98"/>
      <c r="P912" s="98"/>
      <c r="Q912" s="98"/>
      <c r="R912" s="98"/>
      <c r="S912" s="98"/>
      <c r="T912" s="98"/>
      <c r="U912" s="98"/>
      <c r="V912" s="98"/>
      <c r="W912" s="98"/>
      <c r="X912" s="98"/>
      <c r="Y912" s="98"/>
      <c r="Z912" s="98"/>
    </row>
    <row r="913" ht="9.75" customHeight="1">
      <c r="A913" s="106"/>
      <c r="B913" s="107"/>
      <c r="C913" s="108"/>
      <c r="D913" s="108"/>
      <c r="E913" s="109"/>
      <c r="F913" s="108"/>
      <c r="G913" s="108"/>
      <c r="H913" s="98"/>
      <c r="I913" s="98"/>
      <c r="J913" s="98"/>
      <c r="K913" s="98"/>
      <c r="L913" s="98"/>
      <c r="M913" s="98"/>
      <c r="N913" s="98"/>
      <c r="O913" s="98"/>
      <c r="P913" s="98"/>
      <c r="Q913" s="98"/>
      <c r="R913" s="98"/>
      <c r="S913" s="98"/>
      <c r="T913" s="98"/>
      <c r="U913" s="98"/>
      <c r="V913" s="98"/>
      <c r="W913" s="98"/>
      <c r="X913" s="98"/>
      <c r="Y913" s="98"/>
      <c r="Z913" s="98"/>
    </row>
    <row r="914" ht="9.75" customHeight="1">
      <c r="A914" s="106"/>
      <c r="B914" s="107"/>
      <c r="C914" s="108"/>
      <c r="D914" s="108"/>
      <c r="E914" s="109"/>
      <c r="F914" s="108"/>
      <c r="G914" s="108"/>
      <c r="H914" s="98"/>
      <c r="I914" s="98"/>
      <c r="J914" s="98"/>
      <c r="K914" s="98"/>
      <c r="L914" s="98"/>
      <c r="M914" s="98"/>
      <c r="N914" s="98"/>
      <c r="O914" s="98"/>
      <c r="P914" s="98"/>
      <c r="Q914" s="98"/>
      <c r="R914" s="98"/>
      <c r="S914" s="98"/>
      <c r="T914" s="98"/>
      <c r="U914" s="98"/>
      <c r="V914" s="98"/>
      <c r="W914" s="98"/>
      <c r="X914" s="98"/>
      <c r="Y914" s="98"/>
      <c r="Z914" s="98"/>
    </row>
    <row r="915" ht="9.75" customHeight="1">
      <c r="A915" s="106"/>
      <c r="B915" s="107"/>
      <c r="C915" s="108"/>
      <c r="D915" s="108"/>
      <c r="E915" s="109"/>
      <c r="F915" s="108"/>
      <c r="G915" s="108"/>
      <c r="H915" s="98"/>
      <c r="I915" s="98"/>
      <c r="J915" s="98"/>
      <c r="K915" s="98"/>
      <c r="L915" s="98"/>
      <c r="M915" s="98"/>
      <c r="N915" s="98"/>
      <c r="O915" s="98"/>
      <c r="P915" s="98"/>
      <c r="Q915" s="98"/>
      <c r="R915" s="98"/>
      <c r="S915" s="98"/>
      <c r="T915" s="98"/>
      <c r="U915" s="98"/>
      <c r="V915" s="98"/>
      <c r="W915" s="98"/>
      <c r="X915" s="98"/>
      <c r="Y915" s="98"/>
      <c r="Z915" s="98"/>
    </row>
    <row r="916" ht="9.75" customHeight="1">
      <c r="A916" s="106"/>
      <c r="B916" s="107"/>
      <c r="C916" s="108"/>
      <c r="D916" s="108"/>
      <c r="E916" s="109"/>
      <c r="F916" s="108"/>
      <c r="G916" s="108"/>
      <c r="H916" s="98"/>
      <c r="I916" s="98"/>
      <c r="J916" s="98"/>
      <c r="K916" s="98"/>
      <c r="L916" s="98"/>
      <c r="M916" s="98"/>
      <c r="N916" s="98"/>
      <c r="O916" s="98"/>
      <c r="P916" s="98"/>
      <c r="Q916" s="98"/>
      <c r="R916" s="98"/>
      <c r="S916" s="98"/>
      <c r="T916" s="98"/>
      <c r="U916" s="98"/>
      <c r="V916" s="98"/>
      <c r="W916" s="98"/>
      <c r="X916" s="98"/>
      <c r="Y916" s="98"/>
      <c r="Z916" s="98"/>
    </row>
    <row r="917" ht="9.75" customHeight="1">
      <c r="A917" s="106"/>
      <c r="B917" s="107"/>
      <c r="C917" s="108"/>
      <c r="D917" s="108"/>
      <c r="E917" s="109"/>
      <c r="F917" s="108"/>
      <c r="G917" s="108"/>
      <c r="H917" s="98"/>
      <c r="I917" s="98"/>
      <c r="J917" s="98"/>
      <c r="K917" s="98"/>
      <c r="L917" s="98"/>
      <c r="M917" s="98"/>
      <c r="N917" s="98"/>
      <c r="O917" s="98"/>
      <c r="P917" s="98"/>
      <c r="Q917" s="98"/>
      <c r="R917" s="98"/>
      <c r="S917" s="98"/>
      <c r="T917" s="98"/>
      <c r="U917" s="98"/>
      <c r="V917" s="98"/>
      <c r="W917" s="98"/>
      <c r="X917" s="98"/>
      <c r="Y917" s="98"/>
      <c r="Z917" s="98"/>
    </row>
    <row r="918" ht="9.75" customHeight="1">
      <c r="A918" s="106"/>
      <c r="B918" s="107"/>
      <c r="C918" s="108"/>
      <c r="D918" s="108"/>
      <c r="E918" s="109"/>
      <c r="F918" s="108"/>
      <c r="G918" s="108"/>
      <c r="H918" s="98"/>
      <c r="I918" s="98"/>
      <c r="J918" s="98"/>
      <c r="K918" s="98"/>
      <c r="L918" s="98"/>
      <c r="M918" s="98"/>
      <c r="N918" s="98"/>
      <c r="O918" s="98"/>
      <c r="P918" s="98"/>
      <c r="Q918" s="98"/>
      <c r="R918" s="98"/>
      <c r="S918" s="98"/>
      <c r="T918" s="98"/>
      <c r="U918" s="98"/>
      <c r="V918" s="98"/>
      <c r="W918" s="98"/>
      <c r="X918" s="98"/>
      <c r="Y918" s="98"/>
      <c r="Z918" s="98"/>
    </row>
    <row r="919" ht="9.75" customHeight="1">
      <c r="A919" s="106"/>
      <c r="B919" s="107"/>
      <c r="C919" s="108"/>
      <c r="D919" s="108"/>
      <c r="E919" s="109"/>
      <c r="F919" s="108"/>
      <c r="G919" s="108"/>
      <c r="H919" s="98"/>
      <c r="I919" s="98"/>
      <c r="J919" s="98"/>
      <c r="K919" s="98"/>
      <c r="L919" s="98"/>
      <c r="M919" s="98"/>
      <c r="N919" s="98"/>
      <c r="O919" s="98"/>
      <c r="P919" s="98"/>
      <c r="Q919" s="98"/>
      <c r="R919" s="98"/>
      <c r="S919" s="98"/>
      <c r="T919" s="98"/>
      <c r="U919" s="98"/>
      <c r="V919" s="98"/>
      <c r="W919" s="98"/>
      <c r="X919" s="98"/>
      <c r="Y919" s="98"/>
      <c r="Z919" s="98"/>
    </row>
    <row r="920" ht="9.75" customHeight="1">
      <c r="A920" s="106"/>
      <c r="B920" s="107"/>
      <c r="C920" s="108"/>
      <c r="D920" s="108"/>
      <c r="E920" s="109"/>
      <c r="F920" s="108"/>
      <c r="G920" s="108"/>
      <c r="H920" s="98"/>
      <c r="I920" s="98"/>
      <c r="J920" s="98"/>
      <c r="K920" s="98"/>
      <c r="L920" s="98"/>
      <c r="M920" s="98"/>
      <c r="N920" s="98"/>
      <c r="O920" s="98"/>
      <c r="P920" s="98"/>
      <c r="Q920" s="98"/>
      <c r="R920" s="98"/>
      <c r="S920" s="98"/>
      <c r="T920" s="98"/>
      <c r="U920" s="98"/>
      <c r="V920" s="98"/>
      <c r="W920" s="98"/>
      <c r="X920" s="98"/>
      <c r="Y920" s="98"/>
      <c r="Z920" s="98"/>
    </row>
    <row r="921" ht="9.75" customHeight="1">
      <c r="A921" s="106"/>
      <c r="B921" s="107"/>
      <c r="C921" s="108"/>
      <c r="D921" s="108"/>
      <c r="E921" s="109"/>
      <c r="F921" s="108"/>
      <c r="G921" s="108"/>
      <c r="H921" s="98"/>
      <c r="I921" s="98"/>
      <c r="J921" s="98"/>
      <c r="K921" s="98"/>
      <c r="L921" s="98"/>
      <c r="M921" s="98"/>
      <c r="N921" s="98"/>
      <c r="O921" s="98"/>
      <c r="P921" s="98"/>
      <c r="Q921" s="98"/>
      <c r="R921" s="98"/>
      <c r="S921" s="98"/>
      <c r="T921" s="98"/>
      <c r="U921" s="98"/>
      <c r="V921" s="98"/>
      <c r="W921" s="98"/>
      <c r="X921" s="98"/>
      <c r="Y921" s="98"/>
      <c r="Z921" s="98"/>
    </row>
    <row r="922" ht="9.75" customHeight="1">
      <c r="A922" s="106"/>
      <c r="B922" s="107"/>
      <c r="C922" s="108"/>
      <c r="D922" s="108"/>
      <c r="E922" s="109"/>
      <c r="F922" s="108"/>
      <c r="G922" s="108"/>
      <c r="H922" s="98"/>
      <c r="I922" s="98"/>
      <c r="J922" s="98"/>
      <c r="K922" s="98"/>
      <c r="L922" s="98"/>
      <c r="M922" s="98"/>
      <c r="N922" s="98"/>
      <c r="O922" s="98"/>
      <c r="P922" s="98"/>
      <c r="Q922" s="98"/>
      <c r="R922" s="98"/>
      <c r="S922" s="98"/>
      <c r="T922" s="98"/>
      <c r="U922" s="98"/>
      <c r="V922" s="98"/>
      <c r="W922" s="98"/>
      <c r="X922" s="98"/>
      <c r="Y922" s="98"/>
      <c r="Z922" s="98"/>
    </row>
    <row r="923" ht="9.75" customHeight="1">
      <c r="A923" s="106"/>
      <c r="B923" s="107"/>
      <c r="C923" s="108"/>
      <c r="D923" s="108"/>
      <c r="E923" s="109"/>
      <c r="F923" s="108"/>
      <c r="G923" s="108"/>
      <c r="H923" s="98"/>
      <c r="I923" s="98"/>
      <c r="J923" s="98"/>
      <c r="K923" s="98"/>
      <c r="L923" s="98"/>
      <c r="M923" s="98"/>
      <c r="N923" s="98"/>
      <c r="O923" s="98"/>
      <c r="P923" s="98"/>
      <c r="Q923" s="98"/>
      <c r="R923" s="98"/>
      <c r="S923" s="98"/>
      <c r="T923" s="98"/>
      <c r="U923" s="98"/>
      <c r="V923" s="98"/>
      <c r="W923" s="98"/>
      <c r="X923" s="98"/>
      <c r="Y923" s="98"/>
      <c r="Z923" s="98"/>
    </row>
    <row r="924" ht="9.75" customHeight="1">
      <c r="A924" s="106"/>
      <c r="B924" s="107"/>
      <c r="C924" s="108"/>
      <c r="D924" s="108"/>
      <c r="E924" s="109"/>
      <c r="F924" s="108"/>
      <c r="G924" s="108"/>
      <c r="H924" s="98"/>
      <c r="I924" s="98"/>
      <c r="J924" s="98"/>
      <c r="K924" s="98"/>
      <c r="L924" s="98"/>
      <c r="M924" s="98"/>
      <c r="N924" s="98"/>
      <c r="O924" s="98"/>
      <c r="P924" s="98"/>
      <c r="Q924" s="98"/>
      <c r="R924" s="98"/>
      <c r="S924" s="98"/>
      <c r="T924" s="98"/>
      <c r="U924" s="98"/>
      <c r="V924" s="98"/>
      <c r="W924" s="98"/>
      <c r="X924" s="98"/>
      <c r="Y924" s="98"/>
      <c r="Z924" s="98"/>
    </row>
    <row r="925" ht="9.75" customHeight="1">
      <c r="A925" s="106"/>
      <c r="B925" s="107"/>
      <c r="C925" s="108"/>
      <c r="D925" s="108"/>
      <c r="E925" s="109"/>
      <c r="F925" s="108"/>
      <c r="G925" s="108"/>
      <c r="H925" s="98"/>
      <c r="I925" s="98"/>
      <c r="J925" s="98"/>
      <c r="K925" s="98"/>
      <c r="L925" s="98"/>
      <c r="M925" s="98"/>
      <c r="N925" s="98"/>
      <c r="O925" s="98"/>
      <c r="P925" s="98"/>
      <c r="Q925" s="98"/>
      <c r="R925" s="98"/>
      <c r="S925" s="98"/>
      <c r="T925" s="98"/>
      <c r="U925" s="98"/>
      <c r="V925" s="98"/>
      <c r="W925" s="98"/>
      <c r="X925" s="98"/>
      <c r="Y925" s="98"/>
      <c r="Z925" s="98"/>
    </row>
    <row r="926" ht="9.75" customHeight="1">
      <c r="A926" s="106"/>
      <c r="B926" s="107"/>
      <c r="C926" s="108"/>
      <c r="D926" s="108"/>
      <c r="E926" s="109"/>
      <c r="F926" s="108"/>
      <c r="G926" s="108"/>
      <c r="H926" s="98"/>
      <c r="I926" s="98"/>
      <c r="J926" s="98"/>
      <c r="K926" s="98"/>
      <c r="L926" s="98"/>
      <c r="M926" s="98"/>
      <c r="N926" s="98"/>
      <c r="O926" s="98"/>
      <c r="P926" s="98"/>
      <c r="Q926" s="98"/>
      <c r="R926" s="98"/>
      <c r="S926" s="98"/>
      <c r="T926" s="98"/>
      <c r="U926" s="98"/>
      <c r="V926" s="98"/>
      <c r="W926" s="98"/>
      <c r="X926" s="98"/>
      <c r="Y926" s="98"/>
      <c r="Z926" s="98"/>
    </row>
    <row r="927" ht="9.75" customHeight="1">
      <c r="A927" s="106"/>
      <c r="B927" s="107"/>
      <c r="C927" s="108"/>
      <c r="D927" s="108"/>
      <c r="E927" s="109"/>
      <c r="F927" s="108"/>
      <c r="G927" s="108"/>
      <c r="H927" s="98"/>
      <c r="I927" s="98"/>
      <c r="J927" s="98"/>
      <c r="K927" s="98"/>
      <c r="L927" s="98"/>
      <c r="M927" s="98"/>
      <c r="N927" s="98"/>
      <c r="O927" s="98"/>
      <c r="P927" s="98"/>
      <c r="Q927" s="98"/>
      <c r="R927" s="98"/>
      <c r="S927" s="98"/>
      <c r="T927" s="98"/>
      <c r="U927" s="98"/>
      <c r="V927" s="98"/>
      <c r="W927" s="98"/>
      <c r="X927" s="98"/>
      <c r="Y927" s="98"/>
      <c r="Z927" s="98"/>
    </row>
    <row r="928" ht="9.75" customHeight="1">
      <c r="A928" s="106"/>
      <c r="B928" s="107"/>
      <c r="C928" s="108"/>
      <c r="D928" s="108"/>
      <c r="E928" s="109"/>
      <c r="F928" s="108"/>
      <c r="G928" s="108"/>
      <c r="H928" s="98"/>
      <c r="I928" s="98"/>
      <c r="J928" s="98"/>
      <c r="K928" s="98"/>
      <c r="L928" s="98"/>
      <c r="M928" s="98"/>
      <c r="N928" s="98"/>
      <c r="O928" s="98"/>
      <c r="P928" s="98"/>
      <c r="Q928" s="98"/>
      <c r="R928" s="98"/>
      <c r="S928" s="98"/>
      <c r="T928" s="98"/>
      <c r="U928" s="98"/>
      <c r="V928" s="98"/>
      <c r="W928" s="98"/>
      <c r="X928" s="98"/>
      <c r="Y928" s="98"/>
      <c r="Z928" s="98"/>
    </row>
    <row r="929" ht="9.75" customHeight="1">
      <c r="A929" s="106"/>
      <c r="B929" s="107"/>
      <c r="C929" s="108"/>
      <c r="D929" s="108"/>
      <c r="E929" s="109"/>
      <c r="F929" s="108"/>
      <c r="G929" s="108"/>
      <c r="H929" s="98"/>
      <c r="I929" s="98"/>
      <c r="J929" s="98"/>
      <c r="K929" s="98"/>
      <c r="L929" s="98"/>
      <c r="M929" s="98"/>
      <c r="N929" s="98"/>
      <c r="O929" s="98"/>
      <c r="P929" s="98"/>
      <c r="Q929" s="98"/>
      <c r="R929" s="98"/>
      <c r="S929" s="98"/>
      <c r="T929" s="98"/>
      <c r="U929" s="98"/>
      <c r="V929" s="98"/>
      <c r="W929" s="98"/>
      <c r="X929" s="98"/>
      <c r="Y929" s="98"/>
      <c r="Z929" s="98"/>
    </row>
    <row r="930" ht="9.75" customHeight="1">
      <c r="A930" s="106"/>
      <c r="B930" s="107"/>
      <c r="C930" s="108"/>
      <c r="D930" s="108"/>
      <c r="E930" s="109"/>
      <c r="F930" s="108"/>
      <c r="G930" s="108"/>
      <c r="H930" s="98"/>
      <c r="I930" s="98"/>
      <c r="J930" s="98"/>
      <c r="K930" s="98"/>
      <c r="L930" s="98"/>
      <c r="M930" s="98"/>
      <c r="N930" s="98"/>
      <c r="O930" s="98"/>
      <c r="P930" s="98"/>
      <c r="Q930" s="98"/>
      <c r="R930" s="98"/>
      <c r="S930" s="98"/>
      <c r="T930" s="98"/>
      <c r="U930" s="98"/>
      <c r="V930" s="98"/>
      <c r="W930" s="98"/>
      <c r="X930" s="98"/>
      <c r="Y930" s="98"/>
      <c r="Z930" s="98"/>
    </row>
    <row r="931" ht="9.75" customHeight="1">
      <c r="A931" s="106"/>
      <c r="B931" s="107"/>
      <c r="C931" s="108"/>
      <c r="D931" s="108"/>
      <c r="E931" s="109"/>
      <c r="F931" s="108"/>
      <c r="G931" s="108"/>
      <c r="H931" s="98"/>
      <c r="I931" s="98"/>
      <c r="J931" s="98"/>
      <c r="K931" s="98"/>
      <c r="L931" s="98"/>
      <c r="M931" s="98"/>
      <c r="N931" s="98"/>
      <c r="O931" s="98"/>
      <c r="P931" s="98"/>
      <c r="Q931" s="98"/>
      <c r="R931" s="98"/>
      <c r="S931" s="98"/>
      <c r="T931" s="98"/>
      <c r="U931" s="98"/>
      <c r="V931" s="98"/>
      <c r="W931" s="98"/>
      <c r="X931" s="98"/>
      <c r="Y931" s="98"/>
      <c r="Z931" s="98"/>
    </row>
    <row r="932" ht="9.75" customHeight="1">
      <c r="A932" s="106"/>
      <c r="B932" s="107"/>
      <c r="C932" s="108"/>
      <c r="D932" s="108"/>
      <c r="E932" s="109"/>
      <c r="F932" s="108"/>
      <c r="G932" s="108"/>
      <c r="H932" s="98"/>
      <c r="I932" s="98"/>
      <c r="J932" s="98"/>
      <c r="K932" s="98"/>
      <c r="L932" s="98"/>
      <c r="M932" s="98"/>
      <c r="N932" s="98"/>
      <c r="O932" s="98"/>
      <c r="P932" s="98"/>
      <c r="Q932" s="98"/>
      <c r="R932" s="98"/>
      <c r="S932" s="98"/>
      <c r="T932" s="98"/>
      <c r="U932" s="98"/>
      <c r="V932" s="98"/>
      <c r="W932" s="98"/>
      <c r="X932" s="98"/>
      <c r="Y932" s="98"/>
      <c r="Z932" s="98"/>
    </row>
    <row r="933" ht="9.75" customHeight="1">
      <c r="A933" s="106"/>
      <c r="B933" s="107"/>
      <c r="C933" s="108"/>
      <c r="D933" s="108"/>
      <c r="E933" s="109"/>
      <c r="F933" s="108"/>
      <c r="G933" s="108"/>
      <c r="H933" s="98"/>
      <c r="I933" s="98"/>
      <c r="J933" s="98"/>
      <c r="K933" s="98"/>
      <c r="L933" s="98"/>
      <c r="M933" s="98"/>
      <c r="N933" s="98"/>
      <c r="O933" s="98"/>
      <c r="P933" s="98"/>
      <c r="Q933" s="98"/>
      <c r="R933" s="98"/>
      <c r="S933" s="98"/>
      <c r="T933" s="98"/>
      <c r="U933" s="98"/>
      <c r="V933" s="98"/>
      <c r="W933" s="98"/>
      <c r="X933" s="98"/>
      <c r="Y933" s="98"/>
      <c r="Z933" s="98"/>
    </row>
    <row r="934" ht="9.75" customHeight="1">
      <c r="A934" s="106"/>
      <c r="B934" s="107"/>
      <c r="C934" s="108"/>
      <c r="D934" s="108"/>
      <c r="E934" s="109"/>
      <c r="F934" s="108"/>
      <c r="G934" s="108"/>
      <c r="H934" s="98"/>
      <c r="I934" s="98"/>
      <c r="J934" s="98"/>
      <c r="K934" s="98"/>
      <c r="L934" s="98"/>
      <c r="M934" s="98"/>
      <c r="N934" s="98"/>
      <c r="O934" s="98"/>
      <c r="P934" s="98"/>
      <c r="Q934" s="98"/>
      <c r="R934" s="98"/>
      <c r="S934" s="98"/>
      <c r="T934" s="98"/>
      <c r="U934" s="98"/>
      <c r="V934" s="98"/>
      <c r="W934" s="98"/>
      <c r="X934" s="98"/>
      <c r="Y934" s="98"/>
      <c r="Z934" s="98"/>
    </row>
    <row r="935" ht="9.75" customHeight="1">
      <c r="A935" s="106"/>
      <c r="B935" s="107"/>
      <c r="C935" s="108"/>
      <c r="D935" s="108"/>
      <c r="E935" s="109"/>
      <c r="F935" s="108"/>
      <c r="G935" s="108"/>
      <c r="H935" s="98"/>
      <c r="I935" s="98"/>
      <c r="J935" s="98"/>
      <c r="K935" s="98"/>
      <c r="L935" s="98"/>
      <c r="M935" s="98"/>
      <c r="N935" s="98"/>
      <c r="O935" s="98"/>
      <c r="P935" s="98"/>
      <c r="Q935" s="98"/>
      <c r="R935" s="98"/>
      <c r="S935" s="98"/>
      <c r="T935" s="98"/>
      <c r="U935" s="98"/>
      <c r="V935" s="98"/>
      <c r="W935" s="98"/>
      <c r="X935" s="98"/>
      <c r="Y935" s="98"/>
      <c r="Z935" s="98"/>
    </row>
    <row r="936" ht="9.75" customHeight="1">
      <c r="A936" s="106"/>
      <c r="B936" s="107"/>
      <c r="C936" s="108"/>
      <c r="D936" s="108"/>
      <c r="E936" s="109"/>
      <c r="F936" s="108"/>
      <c r="G936" s="108"/>
      <c r="H936" s="98"/>
      <c r="I936" s="98"/>
      <c r="J936" s="98"/>
      <c r="K936" s="98"/>
      <c r="L936" s="98"/>
      <c r="M936" s="98"/>
      <c r="N936" s="98"/>
      <c r="O936" s="98"/>
      <c r="P936" s="98"/>
      <c r="Q936" s="98"/>
      <c r="R936" s="98"/>
      <c r="S936" s="98"/>
      <c r="T936" s="98"/>
      <c r="U936" s="98"/>
      <c r="V936" s="98"/>
      <c r="W936" s="98"/>
      <c r="X936" s="98"/>
      <c r="Y936" s="98"/>
      <c r="Z936" s="98"/>
    </row>
    <row r="937" ht="9.75" customHeight="1">
      <c r="A937" s="106"/>
      <c r="B937" s="107"/>
      <c r="C937" s="108"/>
      <c r="D937" s="108"/>
      <c r="E937" s="109"/>
      <c r="F937" s="108"/>
      <c r="G937" s="108"/>
      <c r="H937" s="98"/>
      <c r="I937" s="98"/>
      <c r="J937" s="98"/>
      <c r="K937" s="98"/>
      <c r="L937" s="98"/>
      <c r="M937" s="98"/>
      <c r="N937" s="98"/>
      <c r="O937" s="98"/>
      <c r="P937" s="98"/>
      <c r="Q937" s="98"/>
      <c r="R937" s="98"/>
      <c r="S937" s="98"/>
      <c r="T937" s="98"/>
      <c r="U937" s="98"/>
      <c r="V937" s="98"/>
      <c r="W937" s="98"/>
      <c r="X937" s="98"/>
      <c r="Y937" s="98"/>
      <c r="Z937" s="98"/>
    </row>
    <row r="938" ht="9.75" customHeight="1">
      <c r="A938" s="106"/>
      <c r="B938" s="107"/>
      <c r="C938" s="108"/>
      <c r="D938" s="108"/>
      <c r="E938" s="109"/>
      <c r="F938" s="108"/>
      <c r="G938" s="108"/>
      <c r="H938" s="98"/>
      <c r="I938" s="98"/>
      <c r="J938" s="98"/>
      <c r="K938" s="98"/>
      <c r="L938" s="98"/>
      <c r="M938" s="98"/>
      <c r="N938" s="98"/>
      <c r="O938" s="98"/>
      <c r="P938" s="98"/>
      <c r="Q938" s="98"/>
      <c r="R938" s="98"/>
      <c r="S938" s="98"/>
      <c r="T938" s="98"/>
      <c r="U938" s="98"/>
      <c r="V938" s="98"/>
      <c r="W938" s="98"/>
      <c r="X938" s="98"/>
      <c r="Y938" s="98"/>
      <c r="Z938" s="98"/>
    </row>
    <row r="939" ht="9.75" customHeight="1">
      <c r="A939" s="106"/>
      <c r="B939" s="107"/>
      <c r="C939" s="108"/>
      <c r="D939" s="108"/>
      <c r="E939" s="109"/>
      <c r="F939" s="108"/>
      <c r="G939" s="108"/>
      <c r="H939" s="98"/>
      <c r="I939" s="98"/>
      <c r="J939" s="98"/>
      <c r="K939" s="98"/>
      <c r="L939" s="98"/>
      <c r="M939" s="98"/>
      <c r="N939" s="98"/>
      <c r="O939" s="98"/>
      <c r="P939" s="98"/>
      <c r="Q939" s="98"/>
      <c r="R939" s="98"/>
      <c r="S939" s="98"/>
      <c r="T939" s="98"/>
      <c r="U939" s="98"/>
      <c r="V939" s="98"/>
      <c r="W939" s="98"/>
      <c r="X939" s="98"/>
      <c r="Y939" s="98"/>
      <c r="Z939" s="98"/>
    </row>
    <row r="940" ht="9.75" customHeight="1">
      <c r="A940" s="106"/>
      <c r="B940" s="107"/>
      <c r="C940" s="108"/>
      <c r="D940" s="108"/>
      <c r="E940" s="109"/>
      <c r="F940" s="108"/>
      <c r="G940" s="108"/>
      <c r="H940" s="98"/>
      <c r="I940" s="98"/>
      <c r="J940" s="98"/>
      <c r="K940" s="98"/>
      <c r="L940" s="98"/>
      <c r="M940" s="98"/>
      <c r="N940" s="98"/>
      <c r="O940" s="98"/>
      <c r="P940" s="98"/>
      <c r="Q940" s="98"/>
      <c r="R940" s="98"/>
      <c r="S940" s="98"/>
      <c r="T940" s="98"/>
      <c r="U940" s="98"/>
      <c r="V940" s="98"/>
      <c r="W940" s="98"/>
      <c r="X940" s="98"/>
      <c r="Y940" s="98"/>
      <c r="Z940" s="98"/>
    </row>
    <row r="941" ht="9.75" customHeight="1">
      <c r="A941" s="106"/>
      <c r="B941" s="107"/>
      <c r="C941" s="108"/>
      <c r="D941" s="108"/>
      <c r="E941" s="109"/>
      <c r="F941" s="108"/>
      <c r="G941" s="108"/>
      <c r="H941" s="98"/>
      <c r="I941" s="98"/>
      <c r="J941" s="98"/>
      <c r="K941" s="98"/>
      <c r="L941" s="98"/>
      <c r="M941" s="98"/>
      <c r="N941" s="98"/>
      <c r="O941" s="98"/>
      <c r="P941" s="98"/>
      <c r="Q941" s="98"/>
      <c r="R941" s="98"/>
      <c r="S941" s="98"/>
      <c r="T941" s="98"/>
      <c r="U941" s="98"/>
      <c r="V941" s="98"/>
      <c r="W941" s="98"/>
      <c r="X941" s="98"/>
      <c r="Y941" s="98"/>
      <c r="Z941" s="98"/>
    </row>
    <row r="942" ht="9.75" customHeight="1">
      <c r="A942" s="106"/>
      <c r="B942" s="107"/>
      <c r="C942" s="108"/>
      <c r="D942" s="108"/>
      <c r="E942" s="109"/>
      <c r="F942" s="108"/>
      <c r="G942" s="108"/>
      <c r="H942" s="98"/>
      <c r="I942" s="98"/>
      <c r="J942" s="98"/>
      <c r="K942" s="98"/>
      <c r="L942" s="98"/>
      <c r="M942" s="98"/>
      <c r="N942" s="98"/>
      <c r="O942" s="98"/>
      <c r="P942" s="98"/>
      <c r="Q942" s="98"/>
      <c r="R942" s="98"/>
      <c r="S942" s="98"/>
      <c r="T942" s="98"/>
      <c r="U942" s="98"/>
      <c r="V942" s="98"/>
      <c r="W942" s="98"/>
      <c r="X942" s="98"/>
      <c r="Y942" s="98"/>
      <c r="Z942" s="98"/>
    </row>
    <row r="943" ht="9.75" customHeight="1">
      <c r="A943" s="106"/>
      <c r="B943" s="107"/>
      <c r="C943" s="108"/>
      <c r="D943" s="108"/>
      <c r="E943" s="109"/>
      <c r="F943" s="108"/>
      <c r="G943" s="108"/>
      <c r="H943" s="98"/>
      <c r="I943" s="98"/>
      <c r="J943" s="98"/>
      <c r="K943" s="98"/>
      <c r="L943" s="98"/>
      <c r="M943" s="98"/>
      <c r="N943" s="98"/>
      <c r="O943" s="98"/>
      <c r="P943" s="98"/>
      <c r="Q943" s="98"/>
      <c r="R943" s="98"/>
      <c r="S943" s="98"/>
      <c r="T943" s="98"/>
      <c r="U943" s="98"/>
      <c r="V943" s="98"/>
      <c r="W943" s="98"/>
      <c r="X943" s="98"/>
      <c r="Y943" s="98"/>
      <c r="Z943" s="98"/>
    </row>
    <row r="944" ht="9.75" customHeight="1">
      <c r="A944" s="106"/>
      <c r="B944" s="107"/>
      <c r="C944" s="108"/>
      <c r="D944" s="108"/>
      <c r="E944" s="109"/>
      <c r="F944" s="108"/>
      <c r="G944" s="108"/>
      <c r="H944" s="98"/>
      <c r="I944" s="98"/>
      <c r="J944" s="98"/>
      <c r="K944" s="98"/>
      <c r="L944" s="98"/>
      <c r="M944" s="98"/>
      <c r="N944" s="98"/>
      <c r="O944" s="98"/>
      <c r="P944" s="98"/>
      <c r="Q944" s="98"/>
      <c r="R944" s="98"/>
      <c r="S944" s="98"/>
      <c r="T944" s="98"/>
      <c r="U944" s="98"/>
      <c r="V944" s="98"/>
      <c r="W944" s="98"/>
      <c r="X944" s="98"/>
      <c r="Y944" s="98"/>
      <c r="Z944" s="98"/>
    </row>
    <row r="945" ht="9.75" customHeight="1">
      <c r="A945" s="106"/>
      <c r="B945" s="107"/>
      <c r="C945" s="108"/>
      <c r="D945" s="108"/>
      <c r="E945" s="109"/>
      <c r="F945" s="108"/>
      <c r="G945" s="108"/>
      <c r="H945" s="98"/>
      <c r="I945" s="98"/>
      <c r="J945" s="98"/>
      <c r="K945" s="98"/>
      <c r="L945" s="98"/>
      <c r="M945" s="98"/>
      <c r="N945" s="98"/>
      <c r="O945" s="98"/>
      <c r="P945" s="98"/>
      <c r="Q945" s="98"/>
      <c r="R945" s="98"/>
      <c r="S945" s="98"/>
      <c r="T945" s="98"/>
      <c r="U945" s="98"/>
      <c r="V945" s="98"/>
      <c r="W945" s="98"/>
      <c r="X945" s="98"/>
      <c r="Y945" s="98"/>
      <c r="Z945" s="98"/>
    </row>
    <row r="946" ht="9.75" customHeight="1">
      <c r="A946" s="106"/>
      <c r="B946" s="107"/>
      <c r="C946" s="108"/>
      <c r="D946" s="108"/>
      <c r="E946" s="109"/>
      <c r="F946" s="108"/>
      <c r="G946" s="108"/>
      <c r="H946" s="98"/>
      <c r="I946" s="98"/>
      <c r="J946" s="98"/>
      <c r="K946" s="98"/>
      <c r="L946" s="98"/>
      <c r="M946" s="98"/>
      <c r="N946" s="98"/>
      <c r="O946" s="98"/>
      <c r="P946" s="98"/>
      <c r="Q946" s="98"/>
      <c r="R946" s="98"/>
      <c r="S946" s="98"/>
      <c r="T946" s="98"/>
      <c r="U946" s="98"/>
      <c r="V946" s="98"/>
      <c r="W946" s="98"/>
      <c r="X946" s="98"/>
      <c r="Y946" s="98"/>
      <c r="Z946" s="98"/>
    </row>
    <row r="947" ht="9.75" customHeight="1">
      <c r="A947" s="106"/>
      <c r="B947" s="107"/>
      <c r="C947" s="108"/>
      <c r="D947" s="108"/>
      <c r="E947" s="109"/>
      <c r="F947" s="108"/>
      <c r="G947" s="108"/>
      <c r="H947" s="98"/>
      <c r="I947" s="98"/>
      <c r="J947" s="98"/>
      <c r="K947" s="98"/>
      <c r="L947" s="98"/>
      <c r="M947" s="98"/>
      <c r="N947" s="98"/>
      <c r="O947" s="98"/>
      <c r="P947" s="98"/>
      <c r="Q947" s="98"/>
      <c r="R947" s="98"/>
      <c r="S947" s="98"/>
      <c r="T947" s="98"/>
      <c r="U947" s="98"/>
      <c r="V947" s="98"/>
      <c r="W947" s="98"/>
      <c r="X947" s="98"/>
      <c r="Y947" s="98"/>
      <c r="Z947" s="98"/>
    </row>
    <row r="948" ht="9.75" customHeight="1">
      <c r="A948" s="106"/>
      <c r="B948" s="107"/>
      <c r="C948" s="108"/>
      <c r="D948" s="108"/>
      <c r="E948" s="109"/>
      <c r="F948" s="108"/>
      <c r="G948" s="108"/>
      <c r="H948" s="98"/>
      <c r="I948" s="98"/>
      <c r="J948" s="98"/>
      <c r="K948" s="98"/>
      <c r="L948" s="98"/>
      <c r="M948" s="98"/>
      <c r="N948" s="98"/>
      <c r="O948" s="98"/>
      <c r="P948" s="98"/>
      <c r="Q948" s="98"/>
      <c r="R948" s="98"/>
      <c r="S948" s="98"/>
      <c r="T948" s="98"/>
      <c r="U948" s="98"/>
      <c r="V948" s="98"/>
      <c r="W948" s="98"/>
      <c r="X948" s="98"/>
      <c r="Y948" s="98"/>
      <c r="Z948" s="98"/>
    </row>
    <row r="949" ht="9.75" customHeight="1">
      <c r="A949" s="106"/>
      <c r="B949" s="107"/>
      <c r="C949" s="108"/>
      <c r="D949" s="108"/>
      <c r="E949" s="109"/>
      <c r="F949" s="108"/>
      <c r="G949" s="108"/>
      <c r="H949" s="98"/>
      <c r="I949" s="98"/>
      <c r="J949" s="98"/>
      <c r="K949" s="98"/>
      <c r="L949" s="98"/>
      <c r="M949" s="98"/>
      <c r="N949" s="98"/>
      <c r="O949" s="98"/>
      <c r="P949" s="98"/>
      <c r="Q949" s="98"/>
      <c r="R949" s="98"/>
      <c r="S949" s="98"/>
      <c r="T949" s="98"/>
      <c r="U949" s="98"/>
      <c r="V949" s="98"/>
      <c r="W949" s="98"/>
      <c r="X949" s="98"/>
      <c r="Y949" s="98"/>
      <c r="Z949" s="98"/>
    </row>
    <row r="950" ht="9.75" customHeight="1">
      <c r="A950" s="106"/>
      <c r="B950" s="107"/>
      <c r="C950" s="108"/>
      <c r="D950" s="108"/>
      <c r="E950" s="109"/>
      <c r="F950" s="108"/>
      <c r="G950" s="108"/>
      <c r="H950" s="98"/>
      <c r="I950" s="98"/>
      <c r="J950" s="98"/>
      <c r="K950" s="98"/>
      <c r="L950" s="98"/>
      <c r="M950" s="98"/>
      <c r="N950" s="98"/>
      <c r="O950" s="98"/>
      <c r="P950" s="98"/>
      <c r="Q950" s="98"/>
      <c r="R950" s="98"/>
      <c r="S950" s="98"/>
      <c r="T950" s="98"/>
      <c r="U950" s="98"/>
      <c r="V950" s="98"/>
      <c r="W950" s="98"/>
      <c r="X950" s="98"/>
      <c r="Y950" s="98"/>
      <c r="Z950" s="98"/>
    </row>
    <row r="951" ht="9.75" customHeight="1">
      <c r="A951" s="106"/>
      <c r="B951" s="107"/>
      <c r="C951" s="108"/>
      <c r="D951" s="108"/>
      <c r="E951" s="109"/>
      <c r="F951" s="108"/>
      <c r="G951" s="108"/>
      <c r="H951" s="98"/>
      <c r="I951" s="98"/>
      <c r="J951" s="98"/>
      <c r="K951" s="98"/>
      <c r="L951" s="98"/>
      <c r="M951" s="98"/>
      <c r="N951" s="98"/>
      <c r="O951" s="98"/>
      <c r="P951" s="98"/>
      <c r="Q951" s="98"/>
      <c r="R951" s="98"/>
      <c r="S951" s="98"/>
      <c r="T951" s="98"/>
      <c r="U951" s="98"/>
      <c r="V951" s="98"/>
      <c r="W951" s="98"/>
      <c r="X951" s="98"/>
      <c r="Y951" s="98"/>
      <c r="Z951" s="98"/>
    </row>
    <row r="952" ht="9.75" customHeight="1">
      <c r="A952" s="106"/>
      <c r="B952" s="107"/>
      <c r="C952" s="108"/>
      <c r="D952" s="108"/>
      <c r="E952" s="109"/>
      <c r="F952" s="108"/>
      <c r="G952" s="108"/>
      <c r="H952" s="98"/>
      <c r="I952" s="98"/>
      <c r="J952" s="98"/>
      <c r="K952" s="98"/>
      <c r="L952" s="98"/>
      <c r="M952" s="98"/>
      <c r="N952" s="98"/>
      <c r="O952" s="98"/>
      <c r="P952" s="98"/>
      <c r="Q952" s="98"/>
      <c r="R952" s="98"/>
      <c r="S952" s="98"/>
      <c r="T952" s="98"/>
      <c r="U952" s="98"/>
      <c r="V952" s="98"/>
      <c r="W952" s="98"/>
      <c r="X952" s="98"/>
      <c r="Y952" s="98"/>
      <c r="Z952" s="98"/>
    </row>
    <row r="953" ht="9.75" customHeight="1">
      <c r="A953" s="106"/>
      <c r="B953" s="107"/>
      <c r="C953" s="108"/>
      <c r="D953" s="108"/>
      <c r="E953" s="109"/>
      <c r="F953" s="108"/>
      <c r="G953" s="108"/>
      <c r="H953" s="98"/>
      <c r="I953" s="98"/>
      <c r="J953" s="98"/>
      <c r="K953" s="98"/>
      <c r="L953" s="98"/>
      <c r="M953" s="98"/>
      <c r="N953" s="98"/>
      <c r="O953" s="98"/>
      <c r="P953" s="98"/>
      <c r="Q953" s="98"/>
      <c r="R953" s="98"/>
      <c r="S953" s="98"/>
      <c r="T953" s="98"/>
      <c r="U953" s="98"/>
      <c r="V953" s="98"/>
      <c r="W953" s="98"/>
      <c r="X953" s="98"/>
      <c r="Y953" s="98"/>
      <c r="Z953" s="98"/>
    </row>
    <row r="954" ht="9.75" customHeight="1">
      <c r="A954" s="106"/>
      <c r="B954" s="107"/>
      <c r="C954" s="108"/>
      <c r="D954" s="108"/>
      <c r="E954" s="109"/>
      <c r="F954" s="108"/>
      <c r="G954" s="108"/>
      <c r="H954" s="98"/>
      <c r="I954" s="98"/>
      <c r="J954" s="98"/>
      <c r="K954" s="98"/>
      <c r="L954" s="98"/>
      <c r="M954" s="98"/>
      <c r="N954" s="98"/>
      <c r="O954" s="98"/>
      <c r="P954" s="98"/>
      <c r="Q954" s="98"/>
      <c r="R954" s="98"/>
      <c r="S954" s="98"/>
      <c r="T954" s="98"/>
      <c r="U954" s="98"/>
      <c r="V954" s="98"/>
      <c r="W954" s="98"/>
      <c r="X954" s="98"/>
      <c r="Y954" s="98"/>
      <c r="Z954" s="98"/>
    </row>
    <row r="955" ht="9.75" customHeight="1">
      <c r="A955" s="106"/>
      <c r="B955" s="107"/>
      <c r="C955" s="108"/>
      <c r="D955" s="108"/>
      <c r="E955" s="109"/>
      <c r="F955" s="108"/>
      <c r="G955" s="108"/>
      <c r="H955" s="98"/>
      <c r="I955" s="98"/>
      <c r="J955" s="98"/>
      <c r="K955" s="98"/>
      <c r="L955" s="98"/>
      <c r="M955" s="98"/>
      <c r="N955" s="98"/>
      <c r="O955" s="98"/>
      <c r="P955" s="98"/>
      <c r="Q955" s="98"/>
      <c r="R955" s="98"/>
      <c r="S955" s="98"/>
      <c r="T955" s="98"/>
      <c r="U955" s="98"/>
      <c r="V955" s="98"/>
      <c r="W955" s="98"/>
      <c r="X955" s="98"/>
      <c r="Y955" s="98"/>
      <c r="Z955" s="98"/>
    </row>
    <row r="956" ht="9.75" customHeight="1">
      <c r="A956" s="106"/>
      <c r="B956" s="107"/>
      <c r="C956" s="108"/>
      <c r="D956" s="108"/>
      <c r="E956" s="109"/>
      <c r="F956" s="108"/>
      <c r="G956" s="108"/>
      <c r="H956" s="98"/>
      <c r="I956" s="98"/>
      <c r="J956" s="98"/>
      <c r="K956" s="98"/>
      <c r="L956" s="98"/>
      <c r="M956" s="98"/>
      <c r="N956" s="98"/>
      <c r="O956" s="98"/>
      <c r="P956" s="98"/>
      <c r="Q956" s="98"/>
      <c r="R956" s="98"/>
      <c r="S956" s="98"/>
      <c r="T956" s="98"/>
      <c r="U956" s="98"/>
      <c r="V956" s="98"/>
      <c r="W956" s="98"/>
      <c r="X956" s="98"/>
      <c r="Y956" s="98"/>
      <c r="Z956" s="98"/>
    </row>
    <row r="957" ht="9.75" customHeight="1">
      <c r="A957" s="106"/>
      <c r="B957" s="107"/>
      <c r="C957" s="108"/>
      <c r="D957" s="108"/>
      <c r="E957" s="109"/>
      <c r="F957" s="108"/>
      <c r="G957" s="108"/>
      <c r="H957" s="98"/>
      <c r="I957" s="98"/>
      <c r="J957" s="98"/>
      <c r="K957" s="98"/>
      <c r="L957" s="98"/>
      <c r="M957" s="98"/>
      <c r="N957" s="98"/>
      <c r="O957" s="98"/>
      <c r="P957" s="98"/>
      <c r="Q957" s="98"/>
      <c r="R957" s="98"/>
      <c r="S957" s="98"/>
      <c r="T957" s="98"/>
      <c r="U957" s="98"/>
      <c r="V957" s="98"/>
      <c r="W957" s="98"/>
      <c r="X957" s="98"/>
      <c r="Y957" s="98"/>
      <c r="Z957" s="98"/>
    </row>
    <row r="958" ht="9.75" customHeight="1">
      <c r="A958" s="106"/>
      <c r="B958" s="107"/>
      <c r="C958" s="108"/>
      <c r="D958" s="108"/>
      <c r="E958" s="109"/>
      <c r="F958" s="108"/>
      <c r="G958" s="108"/>
      <c r="H958" s="98"/>
      <c r="I958" s="98"/>
      <c r="J958" s="98"/>
      <c r="K958" s="98"/>
      <c r="L958" s="98"/>
      <c r="M958" s="98"/>
      <c r="N958" s="98"/>
      <c r="O958" s="98"/>
      <c r="P958" s="98"/>
      <c r="Q958" s="98"/>
      <c r="R958" s="98"/>
      <c r="S958" s="98"/>
      <c r="T958" s="98"/>
      <c r="U958" s="98"/>
      <c r="V958" s="98"/>
      <c r="W958" s="98"/>
      <c r="X958" s="98"/>
      <c r="Y958" s="98"/>
      <c r="Z958" s="98"/>
    </row>
    <row r="959" ht="9.75" customHeight="1">
      <c r="A959" s="106"/>
      <c r="B959" s="107"/>
      <c r="C959" s="108"/>
      <c r="D959" s="108"/>
      <c r="E959" s="109"/>
      <c r="F959" s="108"/>
      <c r="G959" s="108"/>
      <c r="H959" s="98"/>
      <c r="I959" s="98"/>
      <c r="J959" s="98"/>
      <c r="K959" s="98"/>
      <c r="L959" s="98"/>
      <c r="M959" s="98"/>
      <c r="N959" s="98"/>
      <c r="O959" s="98"/>
      <c r="P959" s="98"/>
      <c r="Q959" s="98"/>
      <c r="R959" s="98"/>
      <c r="S959" s="98"/>
      <c r="T959" s="98"/>
      <c r="U959" s="98"/>
      <c r="V959" s="98"/>
      <c r="W959" s="98"/>
      <c r="X959" s="98"/>
      <c r="Y959" s="98"/>
      <c r="Z959" s="98"/>
    </row>
    <row r="960" ht="9.75" customHeight="1">
      <c r="A960" s="106"/>
      <c r="B960" s="107"/>
      <c r="C960" s="108"/>
      <c r="D960" s="108"/>
      <c r="E960" s="109"/>
      <c r="F960" s="108"/>
      <c r="G960" s="108"/>
      <c r="H960" s="98"/>
      <c r="I960" s="98"/>
      <c r="J960" s="98"/>
      <c r="K960" s="98"/>
      <c r="L960" s="98"/>
      <c r="M960" s="98"/>
      <c r="N960" s="98"/>
      <c r="O960" s="98"/>
      <c r="P960" s="98"/>
      <c r="Q960" s="98"/>
      <c r="R960" s="98"/>
      <c r="S960" s="98"/>
      <c r="T960" s="98"/>
      <c r="U960" s="98"/>
      <c r="V960" s="98"/>
      <c r="W960" s="98"/>
      <c r="X960" s="98"/>
      <c r="Y960" s="98"/>
      <c r="Z960" s="98"/>
    </row>
    <row r="961" ht="9.75" customHeight="1">
      <c r="A961" s="106"/>
      <c r="B961" s="107"/>
      <c r="C961" s="108"/>
      <c r="D961" s="108"/>
      <c r="E961" s="109"/>
      <c r="F961" s="108"/>
      <c r="G961" s="108"/>
      <c r="H961" s="98"/>
      <c r="I961" s="98"/>
      <c r="J961" s="98"/>
      <c r="K961" s="98"/>
      <c r="L961" s="98"/>
      <c r="M961" s="98"/>
      <c r="N961" s="98"/>
      <c r="O961" s="98"/>
      <c r="P961" s="98"/>
      <c r="Q961" s="98"/>
      <c r="R961" s="98"/>
      <c r="S961" s="98"/>
      <c r="T961" s="98"/>
      <c r="U961" s="98"/>
      <c r="V961" s="98"/>
      <c r="W961" s="98"/>
      <c r="X961" s="98"/>
      <c r="Y961" s="98"/>
      <c r="Z961" s="98"/>
    </row>
    <row r="962" ht="9.75" customHeight="1">
      <c r="A962" s="106"/>
      <c r="B962" s="107"/>
      <c r="C962" s="108"/>
      <c r="D962" s="108"/>
      <c r="E962" s="109"/>
      <c r="F962" s="108"/>
      <c r="G962" s="108"/>
      <c r="H962" s="98"/>
      <c r="I962" s="98"/>
      <c r="J962" s="98"/>
      <c r="K962" s="98"/>
      <c r="L962" s="98"/>
      <c r="M962" s="98"/>
      <c r="N962" s="98"/>
      <c r="O962" s="98"/>
      <c r="P962" s="98"/>
      <c r="Q962" s="98"/>
      <c r="R962" s="98"/>
      <c r="S962" s="98"/>
      <c r="T962" s="98"/>
      <c r="U962" s="98"/>
      <c r="V962" s="98"/>
      <c r="W962" s="98"/>
      <c r="X962" s="98"/>
      <c r="Y962" s="98"/>
      <c r="Z962" s="98"/>
    </row>
    <row r="963" ht="9.75" customHeight="1">
      <c r="A963" s="106"/>
      <c r="B963" s="107"/>
      <c r="C963" s="108"/>
      <c r="D963" s="108"/>
      <c r="E963" s="109"/>
      <c r="F963" s="108"/>
      <c r="G963" s="108"/>
      <c r="H963" s="98"/>
      <c r="I963" s="98"/>
      <c r="J963" s="98"/>
      <c r="K963" s="98"/>
      <c r="L963" s="98"/>
      <c r="M963" s="98"/>
      <c r="N963" s="98"/>
      <c r="O963" s="98"/>
      <c r="P963" s="98"/>
      <c r="Q963" s="98"/>
      <c r="R963" s="98"/>
      <c r="S963" s="98"/>
      <c r="T963" s="98"/>
      <c r="U963" s="98"/>
      <c r="V963" s="98"/>
      <c r="W963" s="98"/>
      <c r="X963" s="98"/>
      <c r="Y963" s="98"/>
      <c r="Z963" s="98"/>
    </row>
    <row r="964" ht="9.75" customHeight="1">
      <c r="A964" s="106"/>
      <c r="B964" s="107"/>
      <c r="C964" s="108"/>
      <c r="D964" s="108"/>
      <c r="E964" s="109"/>
      <c r="F964" s="108"/>
      <c r="G964" s="108"/>
      <c r="H964" s="98"/>
      <c r="I964" s="98"/>
      <c r="J964" s="98"/>
      <c r="K964" s="98"/>
      <c r="L964" s="98"/>
      <c r="M964" s="98"/>
      <c r="N964" s="98"/>
      <c r="O964" s="98"/>
      <c r="P964" s="98"/>
      <c r="Q964" s="98"/>
      <c r="R964" s="98"/>
      <c r="S964" s="98"/>
      <c r="T964" s="98"/>
      <c r="U964" s="98"/>
      <c r="V964" s="98"/>
      <c r="W964" s="98"/>
      <c r="X964" s="98"/>
      <c r="Y964" s="98"/>
      <c r="Z964" s="98"/>
    </row>
    <row r="965" ht="9.75" customHeight="1">
      <c r="A965" s="106"/>
      <c r="B965" s="107"/>
      <c r="C965" s="108"/>
      <c r="D965" s="108"/>
      <c r="E965" s="109"/>
      <c r="F965" s="108"/>
      <c r="G965" s="108"/>
      <c r="H965" s="98"/>
      <c r="I965" s="98"/>
      <c r="J965" s="98"/>
      <c r="K965" s="98"/>
      <c r="L965" s="98"/>
      <c r="M965" s="98"/>
      <c r="N965" s="98"/>
      <c r="O965" s="98"/>
      <c r="P965" s="98"/>
      <c r="Q965" s="98"/>
      <c r="R965" s="98"/>
      <c r="S965" s="98"/>
      <c r="T965" s="98"/>
      <c r="U965" s="98"/>
      <c r="V965" s="98"/>
      <c r="W965" s="98"/>
      <c r="X965" s="98"/>
      <c r="Y965" s="98"/>
      <c r="Z965" s="98"/>
    </row>
    <row r="966" ht="9.75" customHeight="1">
      <c r="A966" s="106"/>
      <c r="B966" s="107"/>
      <c r="C966" s="108"/>
      <c r="D966" s="108"/>
      <c r="E966" s="109"/>
      <c r="F966" s="108"/>
      <c r="G966" s="108"/>
      <c r="H966" s="98"/>
      <c r="I966" s="98"/>
      <c r="J966" s="98"/>
      <c r="K966" s="98"/>
      <c r="L966" s="98"/>
      <c r="M966" s="98"/>
      <c r="N966" s="98"/>
      <c r="O966" s="98"/>
      <c r="P966" s="98"/>
      <c r="Q966" s="98"/>
      <c r="R966" s="98"/>
      <c r="S966" s="98"/>
      <c r="T966" s="98"/>
      <c r="U966" s="98"/>
      <c r="V966" s="98"/>
      <c r="W966" s="98"/>
      <c r="X966" s="98"/>
      <c r="Y966" s="98"/>
      <c r="Z966" s="98"/>
    </row>
    <row r="967" ht="9.75" customHeight="1">
      <c r="A967" s="106"/>
      <c r="B967" s="107"/>
      <c r="C967" s="108"/>
      <c r="D967" s="108"/>
      <c r="E967" s="109"/>
      <c r="F967" s="108"/>
      <c r="G967" s="108"/>
      <c r="H967" s="98"/>
      <c r="I967" s="98"/>
      <c r="J967" s="98"/>
      <c r="K967" s="98"/>
      <c r="L967" s="98"/>
      <c r="M967" s="98"/>
      <c r="N967" s="98"/>
      <c r="O967" s="98"/>
      <c r="P967" s="98"/>
      <c r="Q967" s="98"/>
      <c r="R967" s="98"/>
      <c r="S967" s="98"/>
      <c r="T967" s="98"/>
      <c r="U967" s="98"/>
      <c r="V967" s="98"/>
      <c r="W967" s="98"/>
      <c r="X967" s="98"/>
      <c r="Y967" s="98"/>
      <c r="Z967" s="98"/>
    </row>
    <row r="968" ht="9.75" customHeight="1">
      <c r="A968" s="106"/>
      <c r="B968" s="107"/>
      <c r="C968" s="108"/>
      <c r="D968" s="108"/>
      <c r="E968" s="109"/>
      <c r="F968" s="108"/>
      <c r="G968" s="108"/>
      <c r="H968" s="98"/>
      <c r="I968" s="98"/>
      <c r="J968" s="98"/>
      <c r="K968" s="98"/>
      <c r="L968" s="98"/>
      <c r="M968" s="98"/>
      <c r="N968" s="98"/>
      <c r="O968" s="98"/>
      <c r="P968" s="98"/>
      <c r="Q968" s="98"/>
      <c r="R968" s="98"/>
      <c r="S968" s="98"/>
      <c r="T968" s="98"/>
      <c r="U968" s="98"/>
      <c r="V968" s="98"/>
      <c r="W968" s="98"/>
      <c r="X968" s="98"/>
      <c r="Y968" s="98"/>
      <c r="Z968" s="98"/>
    </row>
    <row r="969" ht="9.75" customHeight="1">
      <c r="A969" s="106"/>
      <c r="B969" s="107"/>
      <c r="C969" s="108"/>
      <c r="D969" s="108"/>
      <c r="E969" s="109"/>
      <c r="F969" s="108"/>
      <c r="G969" s="108"/>
      <c r="H969" s="98"/>
      <c r="I969" s="98"/>
      <c r="J969" s="98"/>
      <c r="K969" s="98"/>
      <c r="L969" s="98"/>
      <c r="M969" s="98"/>
      <c r="N969" s="98"/>
      <c r="O969" s="98"/>
      <c r="P969" s="98"/>
      <c r="Q969" s="98"/>
      <c r="R969" s="98"/>
      <c r="S969" s="98"/>
      <c r="T969" s="98"/>
      <c r="U969" s="98"/>
      <c r="V969" s="98"/>
      <c r="W969" s="98"/>
      <c r="X969" s="98"/>
      <c r="Y969" s="98"/>
      <c r="Z969" s="98"/>
    </row>
    <row r="970" ht="9.75" customHeight="1">
      <c r="A970" s="106"/>
      <c r="B970" s="107"/>
      <c r="C970" s="108"/>
      <c r="D970" s="108"/>
      <c r="E970" s="109"/>
      <c r="F970" s="108"/>
      <c r="G970" s="108"/>
      <c r="H970" s="98"/>
      <c r="I970" s="98"/>
      <c r="J970" s="98"/>
      <c r="K970" s="98"/>
      <c r="L970" s="98"/>
      <c r="M970" s="98"/>
      <c r="N970" s="98"/>
      <c r="O970" s="98"/>
      <c r="P970" s="98"/>
      <c r="Q970" s="98"/>
      <c r="R970" s="98"/>
      <c r="S970" s="98"/>
      <c r="T970" s="98"/>
      <c r="U970" s="98"/>
      <c r="V970" s="98"/>
      <c r="W970" s="98"/>
      <c r="X970" s="98"/>
      <c r="Y970" s="98"/>
      <c r="Z970" s="98"/>
    </row>
    <row r="971" ht="9.75" customHeight="1">
      <c r="A971" s="106"/>
      <c r="B971" s="107"/>
      <c r="C971" s="108"/>
      <c r="D971" s="108"/>
      <c r="E971" s="109"/>
      <c r="F971" s="108"/>
      <c r="G971" s="108"/>
      <c r="H971" s="98"/>
      <c r="I971" s="98"/>
      <c r="J971" s="98"/>
      <c r="K971" s="98"/>
      <c r="L971" s="98"/>
      <c r="M971" s="98"/>
      <c r="N971" s="98"/>
      <c r="O971" s="98"/>
      <c r="P971" s="98"/>
      <c r="Q971" s="98"/>
      <c r="R971" s="98"/>
      <c r="S971" s="98"/>
      <c r="T971" s="98"/>
      <c r="U971" s="98"/>
      <c r="V971" s="98"/>
      <c r="W971" s="98"/>
      <c r="X971" s="98"/>
      <c r="Y971" s="98"/>
      <c r="Z971" s="98"/>
    </row>
    <row r="972" ht="9.75" customHeight="1">
      <c r="A972" s="106"/>
      <c r="B972" s="107"/>
      <c r="C972" s="108"/>
      <c r="D972" s="108"/>
      <c r="E972" s="109"/>
      <c r="F972" s="108"/>
      <c r="G972" s="108"/>
      <c r="H972" s="98"/>
      <c r="I972" s="98"/>
      <c r="J972" s="98"/>
      <c r="K972" s="98"/>
      <c r="L972" s="98"/>
      <c r="M972" s="98"/>
      <c r="N972" s="98"/>
      <c r="O972" s="98"/>
      <c r="P972" s="98"/>
      <c r="Q972" s="98"/>
      <c r="R972" s="98"/>
      <c r="S972" s="98"/>
      <c r="T972" s="98"/>
      <c r="U972" s="98"/>
      <c r="V972" s="98"/>
      <c r="W972" s="98"/>
      <c r="X972" s="98"/>
      <c r="Y972" s="98"/>
      <c r="Z972" s="98"/>
    </row>
    <row r="973" ht="9.75" customHeight="1">
      <c r="A973" s="106"/>
      <c r="B973" s="107"/>
      <c r="C973" s="108"/>
      <c r="D973" s="108"/>
      <c r="E973" s="109"/>
      <c r="F973" s="108"/>
      <c r="G973" s="108"/>
      <c r="H973" s="98"/>
      <c r="I973" s="98"/>
      <c r="J973" s="98"/>
      <c r="K973" s="98"/>
      <c r="L973" s="98"/>
      <c r="M973" s="98"/>
      <c r="N973" s="98"/>
      <c r="O973" s="98"/>
      <c r="P973" s="98"/>
      <c r="Q973" s="98"/>
      <c r="R973" s="98"/>
      <c r="S973" s="98"/>
      <c r="T973" s="98"/>
      <c r="U973" s="98"/>
      <c r="V973" s="98"/>
      <c r="W973" s="98"/>
      <c r="X973" s="98"/>
      <c r="Y973" s="98"/>
      <c r="Z973" s="98"/>
    </row>
    <row r="974" ht="9.75" customHeight="1">
      <c r="A974" s="106"/>
      <c r="B974" s="107"/>
      <c r="C974" s="108"/>
      <c r="D974" s="108"/>
      <c r="E974" s="109"/>
      <c r="F974" s="108"/>
      <c r="G974" s="108"/>
      <c r="H974" s="98"/>
      <c r="I974" s="98"/>
      <c r="J974" s="98"/>
      <c r="K974" s="98"/>
      <c r="L974" s="98"/>
      <c r="M974" s="98"/>
      <c r="N974" s="98"/>
      <c r="O974" s="98"/>
      <c r="P974" s="98"/>
      <c r="Q974" s="98"/>
      <c r="R974" s="98"/>
      <c r="S974" s="98"/>
      <c r="T974" s="98"/>
      <c r="U974" s="98"/>
      <c r="V974" s="98"/>
      <c r="W974" s="98"/>
      <c r="X974" s="98"/>
      <c r="Y974" s="98"/>
      <c r="Z974" s="98"/>
    </row>
    <row r="975" ht="9.75" customHeight="1">
      <c r="A975" s="106"/>
      <c r="B975" s="107"/>
      <c r="C975" s="108"/>
      <c r="D975" s="108"/>
      <c r="E975" s="109"/>
      <c r="F975" s="108"/>
      <c r="G975" s="108"/>
      <c r="H975" s="98"/>
      <c r="I975" s="98"/>
      <c r="J975" s="98"/>
      <c r="K975" s="98"/>
      <c r="L975" s="98"/>
      <c r="M975" s="98"/>
      <c r="N975" s="98"/>
      <c r="O975" s="98"/>
      <c r="P975" s="98"/>
      <c r="Q975" s="98"/>
      <c r="R975" s="98"/>
      <c r="S975" s="98"/>
      <c r="T975" s="98"/>
      <c r="U975" s="98"/>
      <c r="V975" s="98"/>
      <c r="W975" s="98"/>
      <c r="X975" s="98"/>
      <c r="Y975" s="98"/>
      <c r="Z975" s="98"/>
    </row>
    <row r="976" ht="9.75" customHeight="1">
      <c r="A976" s="106"/>
      <c r="B976" s="107"/>
      <c r="C976" s="108"/>
      <c r="D976" s="108"/>
      <c r="E976" s="109"/>
      <c r="F976" s="108"/>
      <c r="G976" s="108"/>
      <c r="H976" s="98"/>
      <c r="I976" s="98"/>
      <c r="J976" s="98"/>
      <c r="K976" s="98"/>
      <c r="L976" s="98"/>
      <c r="M976" s="98"/>
      <c r="N976" s="98"/>
      <c r="O976" s="98"/>
      <c r="P976" s="98"/>
      <c r="Q976" s="98"/>
      <c r="R976" s="98"/>
      <c r="S976" s="98"/>
      <c r="T976" s="98"/>
      <c r="U976" s="98"/>
      <c r="V976" s="98"/>
      <c r="W976" s="98"/>
      <c r="X976" s="98"/>
      <c r="Y976" s="98"/>
      <c r="Z976" s="98"/>
    </row>
    <row r="977" ht="9.75" customHeight="1">
      <c r="A977" s="106"/>
      <c r="B977" s="107"/>
      <c r="C977" s="108"/>
      <c r="D977" s="108"/>
      <c r="E977" s="109"/>
      <c r="F977" s="108"/>
      <c r="G977" s="108"/>
      <c r="H977" s="98"/>
      <c r="I977" s="98"/>
      <c r="J977" s="98"/>
      <c r="K977" s="98"/>
      <c r="L977" s="98"/>
      <c r="M977" s="98"/>
      <c r="N977" s="98"/>
      <c r="O977" s="98"/>
      <c r="P977" s="98"/>
      <c r="Q977" s="98"/>
      <c r="R977" s="98"/>
      <c r="S977" s="98"/>
      <c r="T977" s="98"/>
      <c r="U977" s="98"/>
      <c r="V977" s="98"/>
      <c r="W977" s="98"/>
      <c r="X977" s="98"/>
      <c r="Y977" s="98"/>
      <c r="Z977" s="98"/>
    </row>
    <row r="978" ht="9.75" customHeight="1">
      <c r="A978" s="106"/>
      <c r="B978" s="107"/>
      <c r="C978" s="108"/>
      <c r="D978" s="108"/>
      <c r="E978" s="109"/>
      <c r="F978" s="108"/>
      <c r="G978" s="108"/>
      <c r="H978" s="98"/>
      <c r="I978" s="98"/>
      <c r="J978" s="98"/>
      <c r="K978" s="98"/>
      <c r="L978" s="98"/>
      <c r="M978" s="98"/>
      <c r="N978" s="98"/>
      <c r="O978" s="98"/>
      <c r="P978" s="98"/>
      <c r="Q978" s="98"/>
      <c r="R978" s="98"/>
      <c r="S978" s="98"/>
      <c r="T978" s="98"/>
      <c r="U978" s="98"/>
      <c r="V978" s="98"/>
      <c r="W978" s="98"/>
      <c r="X978" s="98"/>
      <c r="Y978" s="98"/>
      <c r="Z978" s="98"/>
    </row>
    <row r="979" ht="9.75" customHeight="1">
      <c r="A979" s="106"/>
      <c r="B979" s="107"/>
      <c r="C979" s="108"/>
      <c r="D979" s="108"/>
      <c r="E979" s="109"/>
      <c r="F979" s="108"/>
      <c r="G979" s="108"/>
      <c r="H979" s="98"/>
      <c r="I979" s="98"/>
      <c r="J979" s="98"/>
      <c r="K979" s="98"/>
      <c r="L979" s="98"/>
      <c r="M979" s="98"/>
      <c r="N979" s="98"/>
      <c r="O979" s="98"/>
      <c r="P979" s="98"/>
      <c r="Q979" s="98"/>
      <c r="R979" s="98"/>
      <c r="S979" s="98"/>
      <c r="T979" s="98"/>
      <c r="U979" s="98"/>
      <c r="V979" s="98"/>
      <c r="W979" s="98"/>
      <c r="X979" s="98"/>
      <c r="Y979" s="98"/>
      <c r="Z979" s="98"/>
    </row>
    <row r="980" ht="9.75" customHeight="1">
      <c r="A980" s="106"/>
      <c r="B980" s="107"/>
      <c r="C980" s="108"/>
      <c r="D980" s="108"/>
      <c r="E980" s="109"/>
      <c r="F980" s="108"/>
      <c r="G980" s="108"/>
      <c r="H980" s="98"/>
      <c r="I980" s="98"/>
      <c r="J980" s="98"/>
      <c r="K980" s="98"/>
      <c r="L980" s="98"/>
      <c r="M980" s="98"/>
      <c r="N980" s="98"/>
      <c r="O980" s="98"/>
      <c r="P980" s="98"/>
      <c r="Q980" s="98"/>
      <c r="R980" s="98"/>
      <c r="S980" s="98"/>
      <c r="T980" s="98"/>
      <c r="U980" s="98"/>
      <c r="V980" s="98"/>
      <c r="W980" s="98"/>
      <c r="X980" s="98"/>
      <c r="Y980" s="98"/>
      <c r="Z980" s="98"/>
    </row>
    <row r="981" ht="9.75" customHeight="1">
      <c r="A981" s="106"/>
      <c r="B981" s="107"/>
      <c r="C981" s="108"/>
      <c r="D981" s="108"/>
      <c r="E981" s="109"/>
      <c r="F981" s="108"/>
      <c r="G981" s="108"/>
      <c r="H981" s="98"/>
      <c r="I981" s="98"/>
      <c r="J981" s="98"/>
      <c r="K981" s="98"/>
      <c r="L981" s="98"/>
      <c r="M981" s="98"/>
      <c r="N981" s="98"/>
      <c r="O981" s="98"/>
      <c r="P981" s="98"/>
      <c r="Q981" s="98"/>
      <c r="R981" s="98"/>
      <c r="S981" s="98"/>
      <c r="T981" s="98"/>
      <c r="U981" s="98"/>
      <c r="V981" s="98"/>
      <c r="W981" s="98"/>
      <c r="X981" s="98"/>
      <c r="Y981" s="98"/>
      <c r="Z981" s="98"/>
    </row>
    <row r="982" ht="9.75" customHeight="1">
      <c r="A982" s="106"/>
      <c r="B982" s="107"/>
      <c r="C982" s="108"/>
      <c r="D982" s="108"/>
      <c r="E982" s="109"/>
      <c r="F982" s="108"/>
      <c r="G982" s="108"/>
      <c r="H982" s="98"/>
      <c r="I982" s="98"/>
      <c r="J982" s="98"/>
      <c r="K982" s="98"/>
      <c r="L982" s="98"/>
      <c r="M982" s="98"/>
      <c r="N982" s="98"/>
      <c r="O982" s="98"/>
      <c r="P982" s="98"/>
      <c r="Q982" s="98"/>
      <c r="R982" s="98"/>
      <c r="S982" s="98"/>
      <c r="T982" s="98"/>
      <c r="U982" s="98"/>
      <c r="V982" s="98"/>
      <c r="W982" s="98"/>
      <c r="X982" s="98"/>
      <c r="Y982" s="98"/>
      <c r="Z982" s="98"/>
    </row>
    <row r="983" ht="9.75" customHeight="1">
      <c r="A983" s="106"/>
      <c r="B983" s="107"/>
      <c r="C983" s="108"/>
      <c r="D983" s="108"/>
      <c r="E983" s="109"/>
      <c r="F983" s="108"/>
      <c r="G983" s="108"/>
      <c r="H983" s="98"/>
      <c r="I983" s="98"/>
      <c r="J983" s="98"/>
      <c r="K983" s="98"/>
      <c r="L983" s="98"/>
      <c r="M983" s="98"/>
      <c r="N983" s="98"/>
      <c r="O983" s="98"/>
      <c r="P983" s="98"/>
      <c r="Q983" s="98"/>
      <c r="R983" s="98"/>
      <c r="S983" s="98"/>
      <c r="T983" s="98"/>
      <c r="U983" s="98"/>
      <c r="V983" s="98"/>
      <c r="W983" s="98"/>
      <c r="X983" s="98"/>
      <c r="Y983" s="98"/>
      <c r="Z983" s="98"/>
    </row>
    <row r="984" ht="9.75" customHeight="1">
      <c r="A984" s="106"/>
      <c r="B984" s="107"/>
      <c r="C984" s="108"/>
      <c r="D984" s="108"/>
      <c r="E984" s="109"/>
      <c r="F984" s="108"/>
      <c r="G984" s="108"/>
      <c r="H984" s="98"/>
      <c r="I984" s="98"/>
      <c r="J984" s="98"/>
      <c r="K984" s="98"/>
      <c r="L984" s="98"/>
      <c r="M984" s="98"/>
      <c r="N984" s="98"/>
      <c r="O984" s="98"/>
      <c r="P984" s="98"/>
      <c r="Q984" s="98"/>
      <c r="R984" s="98"/>
      <c r="S984" s="98"/>
      <c r="T984" s="98"/>
      <c r="U984" s="98"/>
      <c r="V984" s="98"/>
      <c r="W984" s="98"/>
      <c r="X984" s="98"/>
      <c r="Y984" s="98"/>
      <c r="Z984" s="98"/>
    </row>
    <row r="985" ht="9.75" customHeight="1">
      <c r="A985" s="106"/>
      <c r="B985" s="107"/>
      <c r="C985" s="108"/>
      <c r="D985" s="108"/>
      <c r="E985" s="109"/>
      <c r="F985" s="108"/>
      <c r="G985" s="108"/>
      <c r="H985" s="98"/>
      <c r="I985" s="98"/>
      <c r="J985" s="98"/>
      <c r="K985" s="98"/>
      <c r="L985" s="98"/>
      <c r="M985" s="98"/>
      <c r="N985" s="98"/>
      <c r="O985" s="98"/>
      <c r="P985" s="98"/>
      <c r="Q985" s="98"/>
      <c r="R985" s="98"/>
      <c r="S985" s="98"/>
      <c r="T985" s="98"/>
      <c r="U985" s="98"/>
      <c r="V985" s="98"/>
      <c r="W985" s="98"/>
      <c r="X985" s="98"/>
      <c r="Y985" s="98"/>
      <c r="Z985" s="98"/>
    </row>
    <row r="986" ht="9.75" customHeight="1">
      <c r="A986" s="106"/>
      <c r="B986" s="107"/>
      <c r="C986" s="108"/>
      <c r="D986" s="108"/>
      <c r="E986" s="109"/>
      <c r="F986" s="108"/>
      <c r="G986" s="108"/>
      <c r="H986" s="98"/>
      <c r="I986" s="98"/>
      <c r="J986" s="98"/>
      <c r="K986" s="98"/>
      <c r="L986" s="98"/>
      <c r="M986" s="98"/>
      <c r="N986" s="98"/>
      <c r="O986" s="98"/>
      <c r="P986" s="98"/>
      <c r="Q986" s="98"/>
      <c r="R986" s="98"/>
      <c r="S986" s="98"/>
      <c r="T986" s="98"/>
      <c r="U986" s="98"/>
      <c r="V986" s="98"/>
      <c r="W986" s="98"/>
      <c r="X986" s="98"/>
      <c r="Y986" s="98"/>
      <c r="Z986" s="98"/>
    </row>
    <row r="987" ht="9.75" customHeight="1">
      <c r="A987" s="106"/>
      <c r="B987" s="107"/>
      <c r="C987" s="108"/>
      <c r="D987" s="108"/>
      <c r="E987" s="109"/>
      <c r="F987" s="108"/>
      <c r="G987" s="108"/>
      <c r="H987" s="98"/>
      <c r="I987" s="98"/>
      <c r="J987" s="98"/>
      <c r="K987" s="98"/>
      <c r="L987" s="98"/>
      <c r="M987" s="98"/>
      <c r="N987" s="98"/>
      <c r="O987" s="98"/>
      <c r="P987" s="98"/>
      <c r="Q987" s="98"/>
      <c r="R987" s="98"/>
      <c r="S987" s="98"/>
      <c r="T987" s="98"/>
      <c r="U987" s="98"/>
      <c r="V987" s="98"/>
      <c r="W987" s="98"/>
      <c r="X987" s="98"/>
      <c r="Y987" s="98"/>
      <c r="Z987" s="98"/>
    </row>
    <row r="988" ht="9.75" customHeight="1">
      <c r="A988" s="106"/>
      <c r="B988" s="107"/>
      <c r="C988" s="108"/>
      <c r="D988" s="108"/>
      <c r="E988" s="109"/>
      <c r="F988" s="108"/>
      <c r="G988" s="108"/>
      <c r="H988" s="98"/>
      <c r="I988" s="98"/>
      <c r="J988" s="98"/>
      <c r="K988" s="98"/>
      <c r="L988" s="98"/>
      <c r="M988" s="98"/>
      <c r="N988" s="98"/>
      <c r="O988" s="98"/>
      <c r="P988" s="98"/>
      <c r="Q988" s="98"/>
      <c r="R988" s="98"/>
      <c r="S988" s="98"/>
      <c r="T988" s="98"/>
      <c r="U988" s="98"/>
      <c r="V988" s="98"/>
      <c r="W988" s="98"/>
      <c r="X988" s="98"/>
      <c r="Y988" s="98"/>
      <c r="Z988" s="98"/>
    </row>
    <row r="989" ht="9.75" customHeight="1">
      <c r="A989" s="106"/>
      <c r="B989" s="107"/>
      <c r="C989" s="108"/>
      <c r="D989" s="108"/>
      <c r="E989" s="109"/>
      <c r="F989" s="108"/>
      <c r="G989" s="108"/>
      <c r="H989" s="98"/>
      <c r="I989" s="98"/>
      <c r="J989" s="98"/>
      <c r="K989" s="98"/>
      <c r="L989" s="98"/>
      <c r="M989" s="98"/>
      <c r="N989" s="98"/>
      <c r="O989" s="98"/>
      <c r="P989" s="98"/>
      <c r="Q989" s="98"/>
      <c r="R989" s="98"/>
      <c r="S989" s="98"/>
      <c r="T989" s="98"/>
      <c r="U989" s="98"/>
      <c r="V989" s="98"/>
      <c r="W989" s="98"/>
      <c r="X989" s="98"/>
      <c r="Y989" s="98"/>
      <c r="Z989" s="98"/>
    </row>
    <row r="990" ht="9.75" customHeight="1">
      <c r="A990" s="106"/>
      <c r="B990" s="107"/>
      <c r="C990" s="108"/>
      <c r="D990" s="108"/>
      <c r="E990" s="109"/>
      <c r="F990" s="108"/>
      <c r="G990" s="108"/>
      <c r="H990" s="98"/>
      <c r="I990" s="98"/>
      <c r="J990" s="98"/>
      <c r="K990" s="98"/>
      <c r="L990" s="98"/>
      <c r="M990" s="98"/>
      <c r="N990" s="98"/>
      <c r="O990" s="98"/>
      <c r="P990" s="98"/>
      <c r="Q990" s="98"/>
      <c r="R990" s="98"/>
      <c r="S990" s="98"/>
      <c r="T990" s="98"/>
      <c r="U990" s="98"/>
      <c r="V990" s="98"/>
      <c r="W990" s="98"/>
      <c r="X990" s="98"/>
      <c r="Y990" s="98"/>
      <c r="Z990" s="98"/>
    </row>
    <row r="991" ht="9.75" customHeight="1">
      <c r="A991" s="106"/>
      <c r="B991" s="107"/>
      <c r="C991" s="108"/>
      <c r="D991" s="108"/>
      <c r="E991" s="109"/>
      <c r="F991" s="108"/>
      <c r="G991" s="108"/>
      <c r="H991" s="98"/>
      <c r="I991" s="98"/>
      <c r="J991" s="98"/>
      <c r="K991" s="98"/>
      <c r="L991" s="98"/>
      <c r="M991" s="98"/>
      <c r="N991" s="98"/>
      <c r="O991" s="98"/>
      <c r="P991" s="98"/>
      <c r="Q991" s="98"/>
      <c r="R991" s="98"/>
      <c r="S991" s="98"/>
      <c r="T991" s="98"/>
      <c r="U991" s="98"/>
      <c r="V991" s="98"/>
      <c r="W991" s="98"/>
      <c r="X991" s="98"/>
      <c r="Y991" s="98"/>
      <c r="Z991" s="98"/>
    </row>
    <row r="992" ht="9.75" customHeight="1">
      <c r="A992" s="106"/>
      <c r="B992" s="107"/>
      <c r="C992" s="108"/>
      <c r="D992" s="108"/>
      <c r="E992" s="109"/>
      <c r="F992" s="108"/>
      <c r="G992" s="108"/>
      <c r="H992" s="98"/>
      <c r="I992" s="98"/>
      <c r="J992" s="98"/>
      <c r="K992" s="98"/>
      <c r="L992" s="98"/>
      <c r="M992" s="98"/>
      <c r="N992" s="98"/>
      <c r="O992" s="98"/>
      <c r="P992" s="98"/>
      <c r="Q992" s="98"/>
      <c r="R992" s="98"/>
      <c r="S992" s="98"/>
      <c r="T992" s="98"/>
      <c r="U992" s="98"/>
      <c r="V992" s="98"/>
      <c r="W992" s="98"/>
      <c r="X992" s="98"/>
      <c r="Y992" s="98"/>
      <c r="Z992" s="98"/>
    </row>
    <row r="993" ht="9.75" customHeight="1">
      <c r="A993" s="106"/>
      <c r="B993" s="107"/>
      <c r="C993" s="108"/>
      <c r="D993" s="108"/>
      <c r="E993" s="109"/>
      <c r="F993" s="108"/>
      <c r="G993" s="108"/>
      <c r="H993" s="98"/>
      <c r="I993" s="98"/>
      <c r="J993" s="98"/>
      <c r="K993" s="98"/>
      <c r="L993" s="98"/>
      <c r="M993" s="98"/>
      <c r="N993" s="98"/>
      <c r="O993" s="98"/>
      <c r="P993" s="98"/>
      <c r="Q993" s="98"/>
      <c r="R993" s="98"/>
      <c r="S993" s="98"/>
      <c r="T993" s="98"/>
      <c r="U993" s="98"/>
      <c r="V993" s="98"/>
      <c r="W993" s="98"/>
      <c r="X993" s="98"/>
      <c r="Y993" s="98"/>
      <c r="Z993" s="98"/>
    </row>
    <row r="994" ht="9.75" customHeight="1">
      <c r="A994" s="106"/>
      <c r="B994" s="107"/>
      <c r="C994" s="108"/>
      <c r="D994" s="108"/>
      <c r="E994" s="109"/>
      <c r="F994" s="108"/>
      <c r="G994" s="108"/>
      <c r="H994" s="98"/>
      <c r="I994" s="98"/>
      <c r="J994" s="98"/>
      <c r="K994" s="98"/>
      <c r="L994" s="98"/>
      <c r="M994" s="98"/>
      <c r="N994" s="98"/>
      <c r="O994" s="98"/>
      <c r="P994" s="98"/>
      <c r="Q994" s="98"/>
      <c r="R994" s="98"/>
      <c r="S994" s="98"/>
      <c r="T994" s="98"/>
      <c r="U994" s="98"/>
      <c r="V994" s="98"/>
      <c r="W994" s="98"/>
      <c r="X994" s="98"/>
      <c r="Y994" s="98"/>
      <c r="Z994" s="98"/>
    </row>
    <row r="995" ht="9.75" customHeight="1">
      <c r="A995" s="106"/>
      <c r="B995" s="107"/>
      <c r="C995" s="108"/>
      <c r="D995" s="108"/>
      <c r="E995" s="109"/>
      <c r="F995" s="108"/>
      <c r="G995" s="108"/>
      <c r="H995" s="98"/>
      <c r="I995" s="98"/>
      <c r="J995" s="98"/>
      <c r="K995" s="98"/>
      <c r="L995" s="98"/>
      <c r="M995" s="98"/>
      <c r="N995" s="98"/>
      <c r="O995" s="98"/>
      <c r="P995" s="98"/>
      <c r="Q995" s="98"/>
      <c r="R995" s="98"/>
      <c r="S995" s="98"/>
      <c r="T995" s="98"/>
      <c r="U995" s="98"/>
      <c r="V995" s="98"/>
      <c r="W995" s="98"/>
      <c r="X995" s="98"/>
      <c r="Y995" s="98"/>
      <c r="Z995" s="98"/>
    </row>
    <row r="996" ht="9.75" customHeight="1">
      <c r="A996" s="106"/>
      <c r="B996" s="107"/>
      <c r="C996" s="108"/>
      <c r="D996" s="108"/>
      <c r="E996" s="109"/>
      <c r="F996" s="108"/>
      <c r="G996" s="108"/>
      <c r="H996" s="98"/>
      <c r="I996" s="98"/>
      <c r="J996" s="98"/>
      <c r="K996" s="98"/>
      <c r="L996" s="98"/>
      <c r="M996" s="98"/>
      <c r="N996" s="98"/>
      <c r="O996" s="98"/>
      <c r="P996" s="98"/>
      <c r="Q996" s="98"/>
      <c r="R996" s="98"/>
      <c r="S996" s="98"/>
      <c r="T996" s="98"/>
      <c r="U996" s="98"/>
      <c r="V996" s="98"/>
      <c r="W996" s="98"/>
      <c r="X996" s="98"/>
      <c r="Y996" s="98"/>
      <c r="Z996" s="98"/>
    </row>
    <row r="997" ht="9.75" customHeight="1">
      <c r="A997" s="106"/>
      <c r="B997" s="107"/>
      <c r="C997" s="108"/>
      <c r="D997" s="108"/>
      <c r="E997" s="109"/>
      <c r="F997" s="108"/>
      <c r="G997" s="108"/>
      <c r="H997" s="98"/>
      <c r="I997" s="98"/>
      <c r="J997" s="98"/>
      <c r="K997" s="98"/>
      <c r="L997" s="98"/>
      <c r="M997" s="98"/>
      <c r="N997" s="98"/>
      <c r="O997" s="98"/>
      <c r="P997" s="98"/>
      <c r="Q997" s="98"/>
      <c r="R997" s="98"/>
      <c r="S997" s="98"/>
      <c r="T997" s="98"/>
      <c r="U997" s="98"/>
      <c r="V997" s="98"/>
      <c r="W997" s="98"/>
      <c r="X997" s="98"/>
      <c r="Y997" s="98"/>
      <c r="Z997" s="98"/>
    </row>
    <row r="998" ht="9.75" customHeight="1">
      <c r="A998" s="106"/>
      <c r="B998" s="107"/>
      <c r="C998" s="108"/>
      <c r="D998" s="108"/>
      <c r="E998" s="109"/>
      <c r="F998" s="108"/>
      <c r="G998" s="108"/>
      <c r="H998" s="98"/>
      <c r="I998" s="98"/>
      <c r="J998" s="98"/>
      <c r="K998" s="98"/>
      <c r="L998" s="98"/>
      <c r="M998" s="98"/>
      <c r="N998" s="98"/>
      <c r="O998" s="98"/>
      <c r="P998" s="98"/>
      <c r="Q998" s="98"/>
      <c r="R998" s="98"/>
      <c r="S998" s="98"/>
      <c r="T998" s="98"/>
      <c r="U998" s="98"/>
      <c r="V998" s="98"/>
      <c r="W998" s="98"/>
      <c r="X998" s="98"/>
      <c r="Y998" s="98"/>
      <c r="Z998" s="98"/>
    </row>
    <row r="999" ht="9.75" customHeight="1">
      <c r="A999" s="106"/>
      <c r="B999" s="107"/>
      <c r="C999" s="108"/>
      <c r="D999" s="108"/>
      <c r="E999" s="109"/>
      <c r="F999" s="108"/>
      <c r="G999" s="108"/>
      <c r="H999" s="98"/>
      <c r="I999" s="98"/>
      <c r="J999" s="98"/>
      <c r="K999" s="98"/>
      <c r="L999" s="98"/>
      <c r="M999" s="98"/>
      <c r="N999" s="98"/>
      <c r="O999" s="98"/>
      <c r="P999" s="98"/>
      <c r="Q999" s="98"/>
      <c r="R999" s="98"/>
      <c r="S999" s="98"/>
      <c r="T999" s="98"/>
      <c r="U999" s="98"/>
      <c r="V999" s="98"/>
      <c r="W999" s="98"/>
      <c r="X999" s="98"/>
      <c r="Y999" s="98"/>
      <c r="Z999" s="98"/>
    </row>
    <row r="1000" ht="9.75" customHeight="1">
      <c r="A1000" s="106"/>
      <c r="B1000" s="107"/>
      <c r="C1000" s="108"/>
      <c r="D1000" s="108"/>
      <c r="E1000" s="109"/>
      <c r="F1000" s="108"/>
      <c r="G1000" s="108"/>
      <c r="H1000" s="98"/>
      <c r="I1000" s="98"/>
      <c r="J1000" s="98"/>
      <c r="K1000" s="98"/>
      <c r="L1000" s="98"/>
      <c r="M1000" s="98"/>
      <c r="N1000" s="98"/>
      <c r="O1000" s="98"/>
      <c r="P1000" s="98"/>
      <c r="Q1000" s="98"/>
      <c r="R1000" s="98"/>
      <c r="S1000" s="98"/>
      <c r="T1000" s="98"/>
      <c r="U1000" s="98"/>
      <c r="V1000" s="98"/>
      <c r="W1000" s="98"/>
      <c r="X1000" s="98"/>
      <c r="Y1000" s="98"/>
      <c r="Z1000" s="98"/>
    </row>
    <row r="1001" ht="9.75" customHeight="1">
      <c r="A1001" s="106"/>
      <c r="B1001" s="107"/>
      <c r="C1001" s="108"/>
      <c r="D1001" s="108"/>
      <c r="E1001" s="109"/>
      <c r="F1001" s="108"/>
      <c r="G1001" s="108"/>
      <c r="H1001" s="98"/>
      <c r="I1001" s="98"/>
      <c r="J1001" s="98"/>
      <c r="K1001" s="98"/>
      <c r="L1001" s="98"/>
      <c r="M1001" s="98"/>
      <c r="N1001" s="98"/>
      <c r="O1001" s="98"/>
      <c r="P1001" s="98"/>
      <c r="Q1001" s="98"/>
      <c r="R1001" s="98"/>
      <c r="S1001" s="98"/>
      <c r="T1001" s="98"/>
      <c r="U1001" s="98"/>
      <c r="V1001" s="98"/>
      <c r="W1001" s="98"/>
      <c r="X1001" s="98"/>
      <c r="Y1001" s="98"/>
      <c r="Z1001" s="98"/>
    </row>
  </sheetData>
  <mergeCells count="3">
    <mergeCell ref="A1:B1"/>
    <mergeCell ref="C1:E1"/>
    <mergeCell ref="F1:G1"/>
  </mergeCells>
  <printOptions horizontalCentered="1"/>
  <pageMargins bottom="0.787401575" footer="0.0" header="0.0" left="0.511811024" right="0.511811024" top="0.787401575"/>
  <pageSetup paperSize="9"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6.83" defaultRowHeight="15.0"/>
  <cols>
    <col customWidth="1" min="1" max="6" width="8.83"/>
  </cols>
  <sheetData>
    <row r="1" ht="9.75" customHeight="1">
      <c r="A1" s="110" t="s">
        <v>155</v>
      </c>
      <c r="B1" s="110" t="s">
        <v>156</v>
      </c>
    </row>
    <row r="2" ht="9.75" customHeight="1">
      <c r="A2" s="110" t="s">
        <v>157</v>
      </c>
      <c r="B2" s="110">
        <v>52.4592774925033</v>
      </c>
    </row>
    <row r="3" ht="9.75" customHeight="1">
      <c r="A3" s="110" t="s">
        <v>157</v>
      </c>
      <c r="B3" s="110">
        <v>54.3607302682662</v>
      </c>
    </row>
    <row r="4" ht="9.75" customHeight="1">
      <c r="A4" s="110" t="s">
        <v>157</v>
      </c>
      <c r="B4" s="110">
        <v>41.466884434807</v>
      </c>
    </row>
    <row r="5" ht="9.75" customHeight="1">
      <c r="A5" s="110" t="s">
        <v>157</v>
      </c>
      <c r="B5" s="110">
        <v>38.1891570018028</v>
      </c>
    </row>
    <row r="6" ht="9.75" customHeight="1">
      <c r="A6" s="110" t="s">
        <v>157</v>
      </c>
      <c r="B6" s="110">
        <v>44.8338887469591</v>
      </c>
    </row>
    <row r="7" ht="9.75" customHeight="1">
      <c r="A7" s="110" t="s">
        <v>157</v>
      </c>
      <c r="B7" s="110">
        <v>37.4094380420796</v>
      </c>
    </row>
    <row r="8" ht="9.75" customHeight="1">
      <c r="A8" s="110" t="s">
        <v>157</v>
      </c>
      <c r="B8" s="110">
        <v>38.4642437336567</v>
      </c>
    </row>
    <row r="9" ht="9.75" customHeight="1">
      <c r="A9" s="110" t="s">
        <v>157</v>
      </c>
      <c r="B9" s="110">
        <v>47.6547417694956</v>
      </c>
    </row>
    <row r="10" ht="9.75" customHeight="1">
      <c r="A10" s="110" t="s">
        <v>157</v>
      </c>
      <c r="B10" s="110">
        <v>51.4134224416962</v>
      </c>
    </row>
    <row r="11" ht="9.75" customHeight="1">
      <c r="A11" s="110" t="s">
        <v>157</v>
      </c>
      <c r="B11" s="110">
        <v>47.7471659422005</v>
      </c>
    </row>
    <row r="12" ht="9.75" customHeight="1">
      <c r="A12" s="110" t="s">
        <v>157</v>
      </c>
      <c r="B12" s="110">
        <v>65.3698116077562</v>
      </c>
    </row>
    <row r="13" ht="9.75" customHeight="1">
      <c r="A13" s="110" t="s">
        <v>157</v>
      </c>
      <c r="B13" s="110">
        <v>55.6971741448243</v>
      </c>
    </row>
    <row r="14" ht="9.75" customHeight="1">
      <c r="A14" s="110" t="s">
        <v>157</v>
      </c>
      <c r="B14" s="110">
        <v>54.3360315378436</v>
      </c>
    </row>
    <row r="15" ht="9.75" customHeight="1">
      <c r="A15" s="110" t="s">
        <v>157</v>
      </c>
      <c r="B15" s="110">
        <v>58.7015601039037</v>
      </c>
    </row>
    <row r="16" ht="9.75" customHeight="1">
      <c r="A16" s="110" t="s">
        <v>157</v>
      </c>
      <c r="B16" s="110">
        <v>51.1605290647976</v>
      </c>
    </row>
    <row r="17" ht="9.75" customHeight="1">
      <c r="A17" s="110" t="s">
        <v>157</v>
      </c>
      <c r="B17" s="110">
        <v>49.4065165533194</v>
      </c>
    </row>
    <row r="18" ht="9.75" customHeight="1">
      <c r="A18" s="110" t="s">
        <v>157</v>
      </c>
      <c r="B18" s="110">
        <v>51.1772105825208</v>
      </c>
    </row>
    <row r="19" ht="9.75" customHeight="1">
      <c r="A19" s="110" t="s">
        <v>157</v>
      </c>
      <c r="B19" s="110">
        <v>50.0691695431173</v>
      </c>
    </row>
    <row r="20" ht="9.75" customHeight="1">
      <c r="A20" s="110" t="s">
        <v>157</v>
      </c>
      <c r="B20" s="110">
        <v>36.3156048532295</v>
      </c>
    </row>
    <row r="21" ht="9.75" customHeight="1">
      <c r="A21" s="110" t="s">
        <v>157</v>
      </c>
      <c r="B21" s="110"/>
    </row>
    <row r="22" ht="9.75" customHeight="1">
      <c r="A22" s="110" t="s">
        <v>157</v>
      </c>
      <c r="B22" s="110">
        <v>43.6557306843464</v>
      </c>
    </row>
    <row r="23" ht="9.75" customHeight="1">
      <c r="A23" s="110" t="s">
        <v>157</v>
      </c>
      <c r="B23" s="110">
        <v>51.3631773309635</v>
      </c>
    </row>
    <row r="24" ht="9.75" customHeight="1">
      <c r="A24" s="110" t="s">
        <v>157</v>
      </c>
      <c r="B24" s="110"/>
    </row>
    <row r="25" ht="9.75" customHeight="1">
      <c r="A25" s="110" t="s">
        <v>157</v>
      </c>
      <c r="B25" s="110">
        <v>51.5523053165254</v>
      </c>
    </row>
    <row r="26" ht="9.75" customHeight="1">
      <c r="A26" s="110" t="s">
        <v>157</v>
      </c>
      <c r="B26" s="110">
        <v>42.2985485492987</v>
      </c>
    </row>
    <row r="27" ht="9.75" customHeight="1">
      <c r="A27" s="110" t="s">
        <v>157</v>
      </c>
      <c r="B27" s="110">
        <v>53.1229881350339</v>
      </c>
    </row>
    <row r="28" ht="9.75" customHeight="1">
      <c r="A28" s="110" t="s">
        <v>157</v>
      </c>
      <c r="B28" s="110"/>
    </row>
    <row r="29" ht="9.75" customHeight="1">
      <c r="A29" s="110" t="s">
        <v>157</v>
      </c>
      <c r="B29" s="110">
        <v>50.4859957008714</v>
      </c>
    </row>
    <row r="30" ht="9.75" customHeight="1">
      <c r="A30" s="110" t="s">
        <v>157</v>
      </c>
      <c r="B30" s="110">
        <v>39.3444608813861</v>
      </c>
    </row>
    <row r="31" ht="9.75" customHeight="1">
      <c r="A31" s="110" t="s">
        <v>157</v>
      </c>
      <c r="B31" s="110"/>
    </row>
    <row r="32" ht="9.75" customHeight="1">
      <c r="A32" s="110" t="s">
        <v>157</v>
      </c>
      <c r="B32" s="110"/>
    </row>
    <row r="33" ht="9.75" customHeight="1">
      <c r="A33" s="110" t="s">
        <v>157</v>
      </c>
      <c r="B33" s="110"/>
    </row>
    <row r="34" ht="9.75" customHeight="1">
      <c r="A34" s="110" t="s">
        <v>157</v>
      </c>
      <c r="B34" s="110">
        <v>35.734431911037</v>
      </c>
    </row>
    <row r="35" ht="9.75" customHeight="1">
      <c r="A35" s="110" t="s">
        <v>157</v>
      </c>
      <c r="B35" s="110">
        <v>73.1168006027671</v>
      </c>
    </row>
    <row r="36" ht="9.75" customHeight="1">
      <c r="A36" s="110" t="s">
        <v>157</v>
      </c>
      <c r="B36" s="110">
        <v>55.0639171134377</v>
      </c>
    </row>
    <row r="37" ht="9.75" customHeight="1">
      <c r="A37" s="110" t="s">
        <v>157</v>
      </c>
      <c r="B37" s="110">
        <v>50.9475334430923</v>
      </c>
    </row>
    <row r="38" ht="9.75" customHeight="1">
      <c r="A38" s="110" t="s">
        <v>157</v>
      </c>
      <c r="B38" s="110"/>
    </row>
    <row r="39" ht="9.75" customHeight="1">
      <c r="A39" s="110" t="s">
        <v>157</v>
      </c>
      <c r="B39" s="110">
        <v>55.3873133065646</v>
      </c>
    </row>
    <row r="40" ht="9.75" customHeight="1">
      <c r="A40" s="110" t="s">
        <v>157</v>
      </c>
      <c r="B40" s="110">
        <v>40.3335090481244</v>
      </c>
    </row>
    <row r="41" ht="9.75" customHeight="1">
      <c r="A41" s="110" t="s">
        <v>157</v>
      </c>
      <c r="B41" s="110">
        <v>42.2466540567305</v>
      </c>
    </row>
    <row r="42" ht="9.75" customHeight="1">
      <c r="A42" s="110" t="s">
        <v>157</v>
      </c>
      <c r="B42" s="110">
        <v>64.3937881155099</v>
      </c>
    </row>
    <row r="43" ht="9.75" customHeight="1">
      <c r="A43" s="110" t="s">
        <v>157</v>
      </c>
      <c r="B43" s="110"/>
    </row>
    <row r="44" ht="9.75" customHeight="1">
      <c r="A44" s="110" t="s">
        <v>157</v>
      </c>
      <c r="B44" s="110">
        <v>36.6521092801689</v>
      </c>
    </row>
    <row r="45" ht="9.75" customHeight="1">
      <c r="A45" s="110" t="s">
        <v>157</v>
      </c>
      <c r="B45" s="110">
        <v>40.155880169313</v>
      </c>
    </row>
    <row r="46" ht="9.75" customHeight="1">
      <c r="A46" s="110" t="s">
        <v>157</v>
      </c>
      <c r="B46" s="110"/>
    </row>
    <row r="47" ht="9.75" customHeight="1">
      <c r="A47" s="110" t="s">
        <v>157</v>
      </c>
      <c r="B47" s="110">
        <v>53.2399392724121</v>
      </c>
    </row>
    <row r="48" ht="9.75" customHeight="1">
      <c r="A48" s="110" t="s">
        <v>157</v>
      </c>
      <c r="B48" s="110">
        <v>43.7234096062674</v>
      </c>
    </row>
    <row r="49" ht="9.75" customHeight="1">
      <c r="A49" s="110" t="s">
        <v>157</v>
      </c>
      <c r="B49" s="110">
        <v>43.3038997988618</v>
      </c>
    </row>
    <row r="50" ht="9.75" customHeight="1">
      <c r="A50" s="110" t="s">
        <v>157</v>
      </c>
      <c r="B50" s="110">
        <v>45.2169654972422</v>
      </c>
    </row>
    <row r="51" ht="9.75" customHeight="1">
      <c r="A51" s="110" t="s">
        <v>157</v>
      </c>
      <c r="B51" s="110">
        <v>59.4708171257158</v>
      </c>
    </row>
    <row r="52" ht="9.75" customHeight="1">
      <c r="A52" s="110" t="s">
        <v>157</v>
      </c>
      <c r="B52" s="110">
        <v>45.3643503788513</v>
      </c>
    </row>
    <row r="53" ht="9.75" customHeight="1">
      <c r="A53" s="110" t="s">
        <v>157</v>
      </c>
      <c r="B53" s="110">
        <v>45.7776356138275</v>
      </c>
    </row>
    <row r="54" ht="9.75" customHeight="1">
      <c r="A54" s="110" t="s">
        <v>157</v>
      </c>
      <c r="B54" s="110">
        <v>46.2194862765886</v>
      </c>
    </row>
    <row r="55" ht="9.75" customHeight="1">
      <c r="A55" s="110" t="s">
        <v>157</v>
      </c>
      <c r="B55" s="110">
        <v>53.9989440343745</v>
      </c>
    </row>
    <row r="56" ht="9.75" customHeight="1">
      <c r="A56" s="110" t="s">
        <v>157</v>
      </c>
      <c r="B56" s="110">
        <v>44.9628402251036</v>
      </c>
    </row>
    <row r="57" ht="9.75" customHeight="1">
      <c r="A57" s="110" t="s">
        <v>157</v>
      </c>
      <c r="B57" s="110">
        <v>49.1653237844284</v>
      </c>
    </row>
    <row r="58" ht="9.75" customHeight="1">
      <c r="A58" s="110" t="s">
        <v>157</v>
      </c>
      <c r="B58" s="110">
        <v>51.3811335161995</v>
      </c>
    </row>
    <row r="59" ht="9.75" customHeight="1">
      <c r="A59" s="110" t="s">
        <v>157</v>
      </c>
      <c r="B59" s="110">
        <v>70.6993467153123</v>
      </c>
    </row>
    <row r="60" ht="9.75" customHeight="1">
      <c r="A60" s="110" t="s">
        <v>157</v>
      </c>
      <c r="B60" s="110">
        <v>36.2507276255843</v>
      </c>
    </row>
    <row r="61" ht="9.75" customHeight="1">
      <c r="A61" s="110" t="s">
        <v>157</v>
      </c>
      <c r="B61" s="110">
        <v>45.6666504123074</v>
      </c>
    </row>
    <row r="62" ht="9.75" customHeight="1">
      <c r="A62" s="110" t="s">
        <v>157</v>
      </c>
      <c r="B62" s="110">
        <v>46.7258388147616</v>
      </c>
    </row>
    <row r="63" ht="9.75" customHeight="1">
      <c r="A63" s="110" t="s">
        <v>157</v>
      </c>
      <c r="B63" s="110"/>
    </row>
    <row r="64" ht="9.75" customHeight="1">
      <c r="A64" s="110" t="s">
        <v>157</v>
      </c>
      <c r="B64" s="110"/>
    </row>
    <row r="65" ht="9.75" customHeight="1">
      <c r="A65" s="110" t="s">
        <v>157</v>
      </c>
      <c r="B65" s="110">
        <v>44.2584747402397</v>
      </c>
    </row>
    <row r="66" ht="9.75" customHeight="1">
      <c r="A66" s="110" t="s">
        <v>157</v>
      </c>
      <c r="B66" s="110"/>
    </row>
    <row r="67" ht="9.75" customHeight="1">
      <c r="A67" s="110" t="s">
        <v>157</v>
      </c>
      <c r="B67" s="110">
        <v>40.0666480668486</v>
      </c>
    </row>
    <row r="68" ht="9.75" customHeight="1">
      <c r="A68" s="110" t="s">
        <v>157</v>
      </c>
      <c r="B68" s="110">
        <v>39.4546804407</v>
      </c>
    </row>
    <row r="69" ht="9.75" customHeight="1">
      <c r="A69" s="110" t="s">
        <v>157</v>
      </c>
      <c r="B69" s="110"/>
    </row>
    <row r="70" ht="9.75" customHeight="1">
      <c r="A70" s="110" t="s">
        <v>157</v>
      </c>
      <c r="B70" s="110">
        <v>42.4905153960389</v>
      </c>
    </row>
    <row r="71" ht="9.75" customHeight="1">
      <c r="A71" s="110" t="s">
        <v>157</v>
      </c>
      <c r="B71" s="110">
        <v>32.0923965375974</v>
      </c>
    </row>
    <row r="72" ht="9.75" customHeight="1">
      <c r="A72" s="110" t="s">
        <v>157</v>
      </c>
      <c r="B72" s="110"/>
    </row>
    <row r="73" ht="9.75" customHeight="1">
      <c r="A73" s="110" t="s">
        <v>157</v>
      </c>
      <c r="B73" s="110"/>
    </row>
    <row r="74" ht="9.75" customHeight="1">
      <c r="A74" s="110" t="s">
        <v>157</v>
      </c>
      <c r="B74" s="110">
        <v>51.8130560786091</v>
      </c>
    </row>
    <row r="75" ht="9.75" customHeight="1">
      <c r="A75" s="110" t="s">
        <v>157</v>
      </c>
      <c r="B75" s="110">
        <v>45.8378480199497</v>
      </c>
    </row>
    <row r="76" ht="9.75" customHeight="1">
      <c r="A76" s="110" t="s">
        <v>157</v>
      </c>
      <c r="B76" s="110"/>
    </row>
    <row r="77" ht="9.75" customHeight="1">
      <c r="A77" s="110" t="s">
        <v>157</v>
      </c>
      <c r="B77" s="110">
        <v>47.3033207115815</v>
      </c>
    </row>
    <row r="78" ht="9.75" customHeight="1">
      <c r="A78" s="110" t="s">
        <v>157</v>
      </c>
      <c r="B78" s="110"/>
    </row>
    <row r="79" ht="9.75" customHeight="1">
      <c r="A79" s="110" t="s">
        <v>157</v>
      </c>
      <c r="B79" s="110">
        <v>54.438275993297</v>
      </c>
    </row>
    <row r="80" ht="9.75" customHeight="1">
      <c r="A80" s="110" t="s">
        <v>157</v>
      </c>
      <c r="B80" s="110"/>
    </row>
    <row r="81" ht="9.75" customHeight="1">
      <c r="A81" s="110" t="s">
        <v>157</v>
      </c>
      <c r="B81" s="110"/>
    </row>
    <row r="82" ht="9.75" customHeight="1">
      <c r="A82" s="110" t="s">
        <v>157</v>
      </c>
      <c r="B82" s="110"/>
    </row>
    <row r="83" ht="9.75" customHeight="1">
      <c r="A83" s="110" t="s">
        <v>157</v>
      </c>
      <c r="B83" s="110">
        <v>46.472596625584</v>
      </c>
    </row>
    <row r="84" ht="9.75" customHeight="1">
      <c r="A84" s="110" t="s">
        <v>157</v>
      </c>
      <c r="B84" s="110">
        <v>47.3033207115815</v>
      </c>
    </row>
    <row r="85" ht="9.75" customHeight="1">
      <c r="A85" s="110" t="s">
        <v>157</v>
      </c>
      <c r="B85" s="110">
        <v>54.639714521212</v>
      </c>
    </row>
    <row r="86" ht="9.75" customHeight="1">
      <c r="A86" s="110" t="s">
        <v>157</v>
      </c>
      <c r="B86" s="110"/>
    </row>
    <row r="87" ht="9.75" customHeight="1">
      <c r="A87" s="110" t="s">
        <v>157</v>
      </c>
      <c r="B87" s="110">
        <v>41.3262588541088</v>
      </c>
    </row>
    <row r="88" ht="9.75" customHeight="1">
      <c r="A88" s="110" t="s">
        <v>157</v>
      </c>
      <c r="B88" s="110">
        <v>45.1050020536409</v>
      </c>
    </row>
    <row r="89" ht="9.75" customHeight="1">
      <c r="A89" s="110" t="s">
        <v>157</v>
      </c>
      <c r="B89" s="110"/>
    </row>
    <row r="90" ht="9.75" customHeight="1">
      <c r="A90" s="110" t="s">
        <v>157</v>
      </c>
      <c r="B90" s="110">
        <v>41.7339655539939</v>
      </c>
    </row>
    <row r="91" ht="9.75" customHeight="1">
      <c r="A91" s="110" t="s">
        <v>157</v>
      </c>
      <c r="B91" s="110">
        <v>30.6359162636608</v>
      </c>
    </row>
    <row r="92" ht="9.75" customHeight="1">
      <c r="A92" s="110" t="s">
        <v>157</v>
      </c>
      <c r="B92" s="110">
        <v>46.0793136793458</v>
      </c>
    </row>
    <row r="93" ht="9.75" customHeight="1">
      <c r="A93" s="110" t="s">
        <v>157</v>
      </c>
      <c r="B93" s="110"/>
    </row>
    <row r="94" ht="9.75" customHeight="1">
      <c r="A94" s="110" t="s">
        <v>157</v>
      </c>
      <c r="B94" s="110"/>
    </row>
    <row r="95" ht="9.75" customHeight="1">
      <c r="A95" s="110" t="s">
        <v>157</v>
      </c>
      <c r="B95" s="110">
        <v>47.4531952072208</v>
      </c>
    </row>
    <row r="96" ht="9.75" customHeight="1">
      <c r="A96" s="110" t="s">
        <v>157</v>
      </c>
      <c r="B96" s="110"/>
    </row>
    <row r="97" ht="9.75" customHeight="1">
      <c r="A97" s="110" t="s">
        <v>157</v>
      </c>
      <c r="B97" s="110"/>
    </row>
    <row r="98" ht="9.75" customHeight="1">
      <c r="A98" s="110" t="s">
        <v>157</v>
      </c>
      <c r="B98" s="110"/>
    </row>
    <row r="99" ht="9.75" customHeight="1">
      <c r="A99" s="110" t="s">
        <v>157</v>
      </c>
      <c r="B99" s="110"/>
    </row>
    <row r="100" ht="9.75" customHeight="1">
      <c r="A100" s="110" t="s">
        <v>157</v>
      </c>
      <c r="B100" s="110">
        <v>38.3611053393646</v>
      </c>
    </row>
    <row r="101" ht="9.75" customHeight="1">
      <c r="A101" s="110" t="s">
        <v>157</v>
      </c>
      <c r="B101" s="110">
        <v>42.2657604164904</v>
      </c>
    </row>
    <row r="102" ht="9.75" customHeight="1">
      <c r="A102" s="110" t="s">
        <v>157</v>
      </c>
      <c r="B102" s="110"/>
    </row>
    <row r="103" ht="9.75" customHeight="1">
      <c r="A103" s="110" t="s">
        <v>157</v>
      </c>
      <c r="B103" s="110">
        <v>58.7225070008275</v>
      </c>
    </row>
    <row r="104" ht="9.75" customHeight="1">
      <c r="A104" s="110" t="s">
        <v>157</v>
      </c>
      <c r="B104" s="110">
        <v>39.7917667116633</v>
      </c>
    </row>
    <row r="105" ht="9.75" customHeight="1">
      <c r="A105" s="110" t="s">
        <v>157</v>
      </c>
      <c r="B105" s="110">
        <v>51.0075483727989</v>
      </c>
    </row>
    <row r="106" ht="9.75" customHeight="1">
      <c r="A106" s="110" t="s">
        <v>157</v>
      </c>
      <c r="B106" s="110">
        <v>65.5708738299549</v>
      </c>
    </row>
    <row r="107" ht="9.75" customHeight="1">
      <c r="A107" s="110" t="s">
        <v>157</v>
      </c>
      <c r="B107" s="110">
        <v>42.635494169718</v>
      </c>
    </row>
    <row r="108" ht="9.75" customHeight="1">
      <c r="A108" s="110" t="s">
        <v>157</v>
      </c>
      <c r="B108" s="110">
        <v>49.9963593732302</v>
      </c>
    </row>
    <row r="109" ht="9.75" customHeight="1">
      <c r="A109" s="110" t="s">
        <v>157</v>
      </c>
      <c r="B109" s="110"/>
    </row>
    <row r="110" ht="9.75" customHeight="1">
      <c r="A110" s="110" t="s">
        <v>157</v>
      </c>
      <c r="B110" s="110">
        <v>51.5976752987248</v>
      </c>
    </row>
    <row r="111" ht="9.75" customHeight="1">
      <c r="A111" s="110" t="s">
        <v>157</v>
      </c>
      <c r="B111" s="110"/>
    </row>
    <row r="112" ht="9.75" customHeight="1">
      <c r="A112" s="110" t="s">
        <v>157</v>
      </c>
      <c r="B112" s="110"/>
    </row>
    <row r="113" ht="9.75" customHeight="1">
      <c r="A113" s="110" t="s">
        <v>157</v>
      </c>
      <c r="B113" s="110">
        <v>32.9416921800296</v>
      </c>
    </row>
    <row r="114" ht="9.75" customHeight="1">
      <c r="A114" s="110" t="s">
        <v>157</v>
      </c>
      <c r="B114" s="110"/>
    </row>
    <row r="115" ht="9.75" customHeight="1">
      <c r="A115" s="110" t="s">
        <v>157</v>
      </c>
      <c r="B115" s="110"/>
    </row>
    <row r="116" ht="9.75" customHeight="1">
      <c r="A116" s="110" t="s">
        <v>157</v>
      </c>
      <c r="B116" s="110"/>
    </row>
    <row r="117" ht="9.75" customHeight="1">
      <c r="A117" s="110" t="s">
        <v>157</v>
      </c>
      <c r="B117" s="110"/>
    </row>
    <row r="118" ht="9.75" customHeight="1">
      <c r="A118" s="110" t="s">
        <v>157</v>
      </c>
      <c r="B118" s="110"/>
    </row>
    <row r="119" ht="9.75" customHeight="1">
      <c r="A119" s="110" t="s">
        <v>157</v>
      </c>
      <c r="B119" s="110"/>
    </row>
    <row r="120" ht="9.75" customHeight="1">
      <c r="A120" s="110" t="s">
        <v>157</v>
      </c>
      <c r="B120" s="110"/>
    </row>
    <row r="121" ht="9.75" customHeight="1">
      <c r="A121" s="110" t="s">
        <v>157</v>
      </c>
      <c r="B121" s="110"/>
    </row>
    <row r="122" ht="9.75" customHeight="1">
      <c r="A122" s="110" t="s">
        <v>157</v>
      </c>
      <c r="B122" s="110"/>
    </row>
    <row r="123" ht="9.75" customHeight="1">
      <c r="A123" s="110" t="s">
        <v>157</v>
      </c>
      <c r="B123" s="110"/>
    </row>
    <row r="124" ht="9.75" customHeight="1">
      <c r="A124" s="110" t="s">
        <v>157</v>
      </c>
      <c r="B124" s="110">
        <v>42.3056513404879</v>
      </c>
    </row>
    <row r="125" ht="9.75" customHeight="1">
      <c r="A125" s="110" t="s">
        <v>157</v>
      </c>
      <c r="B125" s="110"/>
    </row>
    <row r="126" ht="9.75" customHeight="1">
      <c r="A126" s="110" t="s">
        <v>157</v>
      </c>
      <c r="B126" s="110"/>
    </row>
    <row r="127" ht="9.75" customHeight="1">
      <c r="A127" s="110" t="s">
        <v>157</v>
      </c>
      <c r="B127" s="110">
        <v>46.3415249310949</v>
      </c>
    </row>
    <row r="128" ht="9.75" customHeight="1">
      <c r="A128" s="110" t="s">
        <v>157</v>
      </c>
      <c r="B128" s="110"/>
    </row>
    <row r="129" ht="9.75" customHeight="1">
      <c r="A129" s="110" t="s">
        <v>157</v>
      </c>
      <c r="B129" s="110">
        <v>49.6603094150275</v>
      </c>
    </row>
    <row r="130" ht="9.75" customHeight="1">
      <c r="A130" s="110" t="s">
        <v>157</v>
      </c>
      <c r="B130" s="110"/>
    </row>
    <row r="131" ht="9.75" customHeight="1">
      <c r="A131" s="110" t="s">
        <v>157</v>
      </c>
      <c r="B131" s="110">
        <v>46.2117772776539</v>
      </c>
    </row>
    <row r="132" ht="9.75" customHeight="1">
      <c r="A132" s="110" t="s">
        <v>157</v>
      </c>
      <c r="B132" s="110"/>
    </row>
    <row r="133" ht="9.75" customHeight="1">
      <c r="A133" s="110" t="s">
        <v>157</v>
      </c>
      <c r="B133" s="110"/>
    </row>
    <row r="134" ht="9.75" customHeight="1">
      <c r="A134" s="110" t="s">
        <v>157</v>
      </c>
      <c r="B134" s="110">
        <v>43.6979860950278</v>
      </c>
    </row>
    <row r="135" ht="9.75" customHeight="1">
      <c r="A135" s="110" t="s">
        <v>157</v>
      </c>
      <c r="B135" s="110">
        <v>38.5726306807611</v>
      </c>
    </row>
    <row r="136" ht="9.75" customHeight="1">
      <c r="A136" s="110" t="s">
        <v>157</v>
      </c>
      <c r="B136" s="110">
        <v>49.9695957308604</v>
      </c>
    </row>
    <row r="137" ht="9.75" customHeight="1">
      <c r="A137" s="110" t="s">
        <v>157</v>
      </c>
      <c r="B137" s="110">
        <v>58.0663141067359</v>
      </c>
    </row>
    <row r="138" ht="9.75" customHeight="1">
      <c r="A138" s="110" t="s">
        <v>157</v>
      </c>
      <c r="B138" s="110">
        <v>53.6836145950199</v>
      </c>
    </row>
    <row r="139" ht="9.75" customHeight="1">
      <c r="A139" s="110" t="s">
        <v>157</v>
      </c>
      <c r="B139" s="110">
        <v>54.5271502235497</v>
      </c>
    </row>
    <row r="140" ht="9.75" customHeight="1">
      <c r="A140" s="110" t="s">
        <v>157</v>
      </c>
      <c r="B140" s="110">
        <v>55.1584171770068</v>
      </c>
    </row>
    <row r="141" ht="9.75" customHeight="1">
      <c r="A141" s="110" t="s">
        <v>157</v>
      </c>
      <c r="B141" s="110">
        <v>61.3523203542994</v>
      </c>
    </row>
    <row r="142" ht="9.75" customHeight="1">
      <c r="A142" s="110" t="s">
        <v>157</v>
      </c>
      <c r="B142" s="110">
        <v>70.1329780866528</v>
      </c>
    </row>
    <row r="143" ht="9.75" customHeight="1">
      <c r="A143" s="110" t="s">
        <v>157</v>
      </c>
      <c r="B143" s="110">
        <v>52.9654884973956</v>
      </c>
    </row>
    <row r="144" ht="9.75" customHeight="1">
      <c r="A144" s="110" t="s">
        <v>157</v>
      </c>
      <c r="B144" s="110">
        <v>59.3567162172824</v>
      </c>
    </row>
    <row r="145" ht="9.75" customHeight="1">
      <c r="A145" s="110" t="s">
        <v>157</v>
      </c>
      <c r="B145" s="110">
        <v>61.5100328976361</v>
      </c>
    </row>
    <row r="146" ht="9.75" customHeight="1">
      <c r="A146" s="110" t="s">
        <v>157</v>
      </c>
      <c r="B146" s="110">
        <v>49.1906319134887</v>
      </c>
    </row>
    <row r="147" ht="9.75" customHeight="1">
      <c r="A147" s="110" t="s">
        <v>157</v>
      </c>
      <c r="B147" s="110">
        <v>41.7688858233975</v>
      </c>
    </row>
    <row r="148" ht="9.75" customHeight="1">
      <c r="A148" s="110" t="s">
        <v>157</v>
      </c>
      <c r="B148" s="110">
        <v>41.4606915447695</v>
      </c>
    </row>
    <row r="149" ht="9.75" customHeight="1">
      <c r="A149" s="110" t="s">
        <v>157</v>
      </c>
      <c r="B149" s="110">
        <v>42.0642034798874</v>
      </c>
    </row>
    <row r="150" ht="9.75" customHeight="1">
      <c r="A150" s="110" t="s">
        <v>157</v>
      </c>
      <c r="B150" s="110"/>
    </row>
    <row r="151" ht="9.75" customHeight="1">
      <c r="A151" s="110" t="s">
        <v>157</v>
      </c>
      <c r="B151" s="110">
        <v>42.646006581871</v>
      </c>
    </row>
    <row r="152" ht="9.75" customHeight="1">
      <c r="A152" s="110" t="s">
        <v>157</v>
      </c>
      <c r="B152" s="110">
        <v>53.7705660039695</v>
      </c>
    </row>
    <row r="153" ht="9.75" customHeight="1">
      <c r="A153" s="110" t="s">
        <v>157</v>
      </c>
      <c r="B153" s="110">
        <v>40.5759998366278</v>
      </c>
    </row>
    <row r="154" ht="9.75" customHeight="1">
      <c r="A154" s="110" t="s">
        <v>157</v>
      </c>
      <c r="B154" s="110">
        <v>39.8928862759351</v>
      </c>
    </row>
    <row r="155" ht="9.75" customHeight="1">
      <c r="A155" s="110" t="s">
        <v>157</v>
      </c>
      <c r="B155" s="110">
        <v>46.2298778335719</v>
      </c>
    </row>
    <row r="156" ht="9.75" customHeight="1">
      <c r="A156" s="110" t="s">
        <v>157</v>
      </c>
      <c r="B156" s="110">
        <v>41.719954995565</v>
      </c>
    </row>
    <row r="157" ht="9.75" customHeight="1">
      <c r="A157" s="110" t="s">
        <v>157</v>
      </c>
      <c r="B157" s="110">
        <v>41.9484618504135</v>
      </c>
    </row>
    <row r="158" ht="9.75" customHeight="1">
      <c r="A158" s="110" t="s">
        <v>157</v>
      </c>
      <c r="B158" s="110">
        <v>54.3336109401465</v>
      </c>
    </row>
    <row r="159" ht="9.75" customHeight="1">
      <c r="A159" s="110" t="s">
        <v>157</v>
      </c>
      <c r="B159" s="110">
        <v>44.5502358613096</v>
      </c>
    </row>
    <row r="160" ht="9.75" customHeight="1">
      <c r="A160" s="110" t="s">
        <v>157</v>
      </c>
      <c r="B160" s="110">
        <v>48.3371047631695</v>
      </c>
    </row>
    <row r="161" ht="9.75" customHeight="1">
      <c r="A161" s="110" t="s">
        <v>157</v>
      </c>
      <c r="B161" s="110">
        <v>48.7625728258149</v>
      </c>
    </row>
    <row r="162" ht="9.75" customHeight="1">
      <c r="A162" s="110" t="s">
        <v>157</v>
      </c>
      <c r="B162" s="110">
        <v>39.7771989358556</v>
      </c>
    </row>
    <row r="163" ht="9.75" customHeight="1">
      <c r="A163" s="110" t="s">
        <v>157</v>
      </c>
      <c r="B163" s="110">
        <v>52.1147102165842</v>
      </c>
    </row>
    <row r="164" ht="9.75" customHeight="1">
      <c r="A164" s="110" t="s">
        <v>157</v>
      </c>
      <c r="B164" s="110">
        <v>59.0283789488383</v>
      </c>
    </row>
    <row r="165" ht="9.75" customHeight="1">
      <c r="A165" s="110" t="s">
        <v>157</v>
      </c>
      <c r="B165" s="110">
        <v>43.644564083456</v>
      </c>
    </row>
    <row r="166" ht="9.75" customHeight="1">
      <c r="A166" s="110" t="s">
        <v>157</v>
      </c>
      <c r="B166" s="110">
        <v>61.5756577612812</v>
      </c>
    </row>
    <row r="167" ht="9.75" customHeight="1">
      <c r="A167" s="110" t="s">
        <v>157</v>
      </c>
      <c r="B167" s="110">
        <v>46.632621698795</v>
      </c>
    </row>
    <row r="168" ht="9.75" customHeight="1">
      <c r="A168" s="110" t="s">
        <v>157</v>
      </c>
      <c r="B168" s="110">
        <v>53.0336764056167</v>
      </c>
    </row>
    <row r="169" ht="9.75" customHeight="1">
      <c r="A169" s="110" t="s">
        <v>157</v>
      </c>
      <c r="B169" s="110">
        <v>56.3049424134472</v>
      </c>
    </row>
    <row r="170" ht="9.75" customHeight="1">
      <c r="A170" s="110" t="s">
        <v>157</v>
      </c>
      <c r="B170" s="110">
        <v>60.5717740347863</v>
      </c>
    </row>
    <row r="171" ht="9.75" customHeight="1">
      <c r="A171" s="110" t="s">
        <v>157</v>
      </c>
      <c r="B171" s="110">
        <v>49.3271338466037</v>
      </c>
    </row>
    <row r="172" ht="9.75" customHeight="1">
      <c r="A172" s="110" t="s">
        <v>157</v>
      </c>
      <c r="B172" s="110"/>
    </row>
    <row r="173" ht="9.75" customHeight="1">
      <c r="A173" s="110" t="s">
        <v>157</v>
      </c>
      <c r="B173" s="110">
        <v>55.9434998039181</v>
      </c>
    </row>
    <row r="174" ht="9.75" customHeight="1">
      <c r="A174" s="110" t="s">
        <v>157</v>
      </c>
      <c r="B174" s="110">
        <v>46.7467601127464</v>
      </c>
    </row>
    <row r="175" ht="9.75" customHeight="1">
      <c r="A175" s="110" t="s">
        <v>157</v>
      </c>
      <c r="B175" s="110">
        <v>39.1582947353633</v>
      </c>
    </row>
    <row r="176" ht="9.75" customHeight="1">
      <c r="A176" s="110" t="s">
        <v>157</v>
      </c>
      <c r="B176" s="110">
        <v>45.2904793050594</v>
      </c>
    </row>
    <row r="177" ht="9.75" customHeight="1">
      <c r="A177" s="110" t="s">
        <v>157</v>
      </c>
      <c r="B177" s="110">
        <v>39.2707591741541</v>
      </c>
    </row>
    <row r="178" ht="9.75" customHeight="1">
      <c r="A178" s="110" t="s">
        <v>157</v>
      </c>
      <c r="B178" s="110">
        <v>55.0323944826154</v>
      </c>
    </row>
    <row r="179" ht="9.75" customHeight="1">
      <c r="A179" s="110" t="s">
        <v>157</v>
      </c>
      <c r="B179" s="110"/>
    </row>
    <row r="180" ht="9.75" customHeight="1">
      <c r="A180" s="110" t="s">
        <v>157</v>
      </c>
      <c r="B180" s="110">
        <v>45.8205881798575</v>
      </c>
    </row>
    <row r="181" ht="9.75" customHeight="1">
      <c r="A181" s="110" t="s">
        <v>157</v>
      </c>
      <c r="B181" s="110">
        <v>35.7146307037689</v>
      </c>
    </row>
    <row r="182" ht="9.75" customHeight="1">
      <c r="A182" s="110" t="s">
        <v>157</v>
      </c>
      <c r="B182" s="110">
        <v>40.0795986916319</v>
      </c>
    </row>
    <row r="183" ht="9.75" customHeight="1">
      <c r="A183" s="110" t="s">
        <v>157</v>
      </c>
      <c r="B183" s="110">
        <v>53.0615543116338</v>
      </c>
    </row>
    <row r="184" ht="9.75" customHeight="1">
      <c r="A184" s="110" t="s">
        <v>157</v>
      </c>
      <c r="B184" s="110">
        <v>49.2841801205072</v>
      </c>
    </row>
    <row r="185" ht="9.75" customHeight="1">
      <c r="A185" s="110" t="s">
        <v>157</v>
      </c>
      <c r="B185" s="110"/>
    </row>
    <row r="186" ht="9.75" customHeight="1">
      <c r="A186" s="110" t="s">
        <v>157</v>
      </c>
      <c r="B186" s="110">
        <v>45.8945420254482</v>
      </c>
    </row>
    <row r="187" ht="9.75" customHeight="1">
      <c r="A187" s="110" t="s">
        <v>157</v>
      </c>
      <c r="B187" s="110">
        <v>47.0505639674496</v>
      </c>
    </row>
    <row r="188" ht="9.75" customHeight="1">
      <c r="A188" s="110" t="s">
        <v>157</v>
      </c>
      <c r="B188" s="110">
        <v>39.5982718032625</v>
      </c>
    </row>
    <row r="189" ht="9.75" customHeight="1">
      <c r="A189" s="110" t="s">
        <v>157</v>
      </c>
      <c r="B189" s="110">
        <v>53.5121331012752</v>
      </c>
    </row>
    <row r="190" ht="9.75" customHeight="1">
      <c r="A190" s="110" t="s">
        <v>157</v>
      </c>
      <c r="B190" s="110">
        <v>54.8455271661041</v>
      </c>
    </row>
    <row r="191" ht="9.75" customHeight="1">
      <c r="A191" s="110" t="s">
        <v>157</v>
      </c>
      <c r="B191" s="110">
        <v>39.2956684748054</v>
      </c>
    </row>
    <row r="192" ht="9.75" customHeight="1">
      <c r="A192" s="110" t="s">
        <v>157</v>
      </c>
      <c r="B192" s="110">
        <v>57.0660471623088</v>
      </c>
    </row>
    <row r="193" ht="9.75" customHeight="1">
      <c r="A193" s="110" t="s">
        <v>157</v>
      </c>
      <c r="B193" s="110">
        <v>45.1032216086213</v>
      </c>
    </row>
    <row r="194" ht="9.75" customHeight="1">
      <c r="A194" s="110" t="s">
        <v>157</v>
      </c>
      <c r="B194" s="110">
        <v>43.33010889698</v>
      </c>
    </row>
    <row r="195" ht="9.75" customHeight="1">
      <c r="A195" s="110" t="s">
        <v>157</v>
      </c>
      <c r="B195" s="110">
        <v>36.6875106294138</v>
      </c>
    </row>
    <row r="196" ht="9.75" customHeight="1">
      <c r="A196" s="110" t="s">
        <v>157</v>
      </c>
      <c r="B196" s="110">
        <v>36.0054603681355</v>
      </c>
    </row>
    <row r="197" ht="9.75" customHeight="1">
      <c r="A197" s="110" t="s">
        <v>157</v>
      </c>
      <c r="B197" s="110">
        <v>47.8890355658885</v>
      </c>
    </row>
    <row r="198" ht="9.75" customHeight="1">
      <c r="A198" s="110" t="s">
        <v>157</v>
      </c>
      <c r="B198" s="110">
        <v>50.6789473539103</v>
      </c>
    </row>
    <row r="199" ht="9.75" customHeight="1">
      <c r="A199" s="110" t="s">
        <v>157</v>
      </c>
      <c r="B199" s="110">
        <v>44.5189295057373</v>
      </c>
    </row>
    <row r="200" ht="9.75" customHeight="1">
      <c r="A200" s="110" t="s">
        <v>157</v>
      </c>
      <c r="B200" s="110">
        <v>47.0545890969805</v>
      </c>
    </row>
    <row r="201" ht="9.75" customHeight="1">
      <c r="A201" s="110" t="s">
        <v>157</v>
      </c>
      <c r="B201" s="110">
        <v>57.7342249074798</v>
      </c>
    </row>
    <row r="202" ht="9.75" customHeight="1">
      <c r="A202" s="110" t="s">
        <v>157</v>
      </c>
      <c r="B202" s="110">
        <v>49.1863052865898</v>
      </c>
    </row>
    <row r="203" ht="9.75" customHeight="1">
      <c r="A203" s="110" t="s">
        <v>157</v>
      </c>
      <c r="B203" s="110">
        <v>52.7134695960983</v>
      </c>
    </row>
    <row r="204" ht="9.75" customHeight="1">
      <c r="A204" s="110" t="s">
        <v>157</v>
      </c>
      <c r="B204" s="110">
        <v>54.0333174257842</v>
      </c>
    </row>
    <row r="205" ht="9.75" customHeight="1">
      <c r="A205" s="110" t="s">
        <v>157</v>
      </c>
      <c r="B205" s="110">
        <v>46.3044389530302</v>
      </c>
    </row>
    <row r="206" ht="9.75" customHeight="1">
      <c r="A206" s="110" t="s">
        <v>157</v>
      </c>
      <c r="B206" s="110">
        <v>31.8226323097906</v>
      </c>
    </row>
    <row r="207" ht="9.75" customHeight="1">
      <c r="A207" s="110" t="s">
        <v>157</v>
      </c>
      <c r="B207" s="110"/>
    </row>
    <row r="208" ht="9.75" customHeight="1">
      <c r="A208" s="110" t="s">
        <v>157</v>
      </c>
      <c r="B208" s="110">
        <v>40.6090710483285</v>
      </c>
    </row>
    <row r="209" ht="9.75" customHeight="1">
      <c r="A209" s="110" t="s">
        <v>157</v>
      </c>
      <c r="B209" s="110">
        <v>44.1266691989284</v>
      </c>
    </row>
    <row r="210" ht="9.75" customHeight="1">
      <c r="A210" s="110" t="s">
        <v>157</v>
      </c>
      <c r="B210" s="110">
        <v>65.7524721308498</v>
      </c>
    </row>
    <row r="211" ht="9.75" customHeight="1">
      <c r="A211" s="110" t="s">
        <v>157</v>
      </c>
      <c r="B211" s="110">
        <v>39.8928862759351</v>
      </c>
    </row>
    <row r="212" ht="9.75" customHeight="1">
      <c r="A212" s="110" t="s">
        <v>157</v>
      </c>
      <c r="B212" s="110">
        <v>60.5121161310658</v>
      </c>
    </row>
    <row r="213" ht="9.75" customHeight="1">
      <c r="A213" s="110" t="s">
        <v>157</v>
      </c>
      <c r="B213" s="110">
        <v>57.56835916751</v>
      </c>
    </row>
    <row r="214" ht="9.75" customHeight="1">
      <c r="A214" s="110" t="s">
        <v>157</v>
      </c>
      <c r="B214" s="110">
        <v>45.8205881798575</v>
      </c>
    </row>
    <row r="215" ht="9.75" customHeight="1">
      <c r="A215" s="110" t="s">
        <v>157</v>
      </c>
      <c r="B215" s="110">
        <v>47.3020918832004</v>
      </c>
    </row>
    <row r="216" ht="9.75" customHeight="1">
      <c r="A216" s="110" t="s">
        <v>157</v>
      </c>
      <c r="B216" s="110"/>
    </row>
    <row r="217" ht="9.75" customHeight="1">
      <c r="A217" s="110" t="s">
        <v>157</v>
      </c>
      <c r="B217" s="110">
        <v>44.5993111661865</v>
      </c>
    </row>
    <row r="218" ht="9.75" customHeight="1">
      <c r="A218" s="110" t="s">
        <v>157</v>
      </c>
      <c r="B218" s="110">
        <v>42.4355660929662</v>
      </c>
    </row>
    <row r="219" ht="9.75" customHeight="1">
      <c r="A219" s="110" t="s">
        <v>157</v>
      </c>
      <c r="B219" s="110">
        <v>49.0656059953214</v>
      </c>
    </row>
    <row r="220" ht="9.75" customHeight="1">
      <c r="A220" s="110" t="s">
        <v>157</v>
      </c>
      <c r="B220" s="110"/>
    </row>
    <row r="221" ht="9.75" customHeight="1">
      <c r="A221" s="110" t="s">
        <v>157</v>
      </c>
      <c r="B221" s="110">
        <v>36.6974270397549</v>
      </c>
    </row>
    <row r="222" ht="9.75" customHeight="1">
      <c r="A222" s="110" t="s">
        <v>157</v>
      </c>
      <c r="B222" s="110">
        <v>40.1796197345881</v>
      </c>
    </row>
    <row r="223" ht="9.75" customHeight="1">
      <c r="A223" s="110" t="s">
        <v>157</v>
      </c>
      <c r="B223" s="110">
        <v>35.2493748299518</v>
      </c>
    </row>
    <row r="224" ht="9.75" customHeight="1">
      <c r="A224" s="110" t="s">
        <v>157</v>
      </c>
      <c r="B224" s="110">
        <v>44.821398424617</v>
      </c>
    </row>
    <row r="225" ht="9.75" customHeight="1">
      <c r="A225" s="110" t="s">
        <v>157</v>
      </c>
      <c r="B225" s="110"/>
    </row>
    <row r="226" ht="9.75" customHeight="1">
      <c r="A226" s="110" t="s">
        <v>157</v>
      </c>
      <c r="B226" s="110"/>
    </row>
    <row r="227" ht="9.75" customHeight="1">
      <c r="A227" s="110" t="s">
        <v>157</v>
      </c>
      <c r="B227" s="110">
        <v>39.2707591741541</v>
      </c>
    </row>
    <row r="228" ht="9.75" customHeight="1">
      <c r="A228" s="110" t="s">
        <v>157</v>
      </c>
      <c r="B228" s="110"/>
    </row>
    <row r="229" ht="9.75" customHeight="1">
      <c r="A229" s="110" t="s">
        <v>157</v>
      </c>
      <c r="B229" s="110">
        <v>46.5300584889781</v>
      </c>
    </row>
    <row r="230" ht="9.75" customHeight="1">
      <c r="A230" s="110" t="s">
        <v>157</v>
      </c>
      <c r="B230" s="110">
        <v>46.1543968275999</v>
      </c>
    </row>
    <row r="231" ht="9.75" customHeight="1">
      <c r="A231" s="110" t="s">
        <v>157</v>
      </c>
      <c r="B231" s="110">
        <v>39.1050470473122</v>
      </c>
    </row>
    <row r="232" ht="9.75" customHeight="1">
      <c r="A232" s="110" t="s">
        <v>157</v>
      </c>
      <c r="B232" s="110">
        <v>48.0429665966896</v>
      </c>
    </row>
    <row r="233" ht="9.75" customHeight="1">
      <c r="A233" s="110" t="s">
        <v>157</v>
      </c>
      <c r="B233" s="110">
        <v>66.3978040151328</v>
      </c>
    </row>
    <row r="234" ht="9.75" customHeight="1">
      <c r="A234" s="110" t="s">
        <v>157</v>
      </c>
      <c r="B234" s="110">
        <v>53.8902907133223</v>
      </c>
    </row>
    <row r="235" ht="9.75" customHeight="1">
      <c r="A235" s="110" t="s">
        <v>157</v>
      </c>
      <c r="B235" s="110">
        <v>33.1320370931468</v>
      </c>
    </row>
    <row r="236" ht="9.75" customHeight="1">
      <c r="A236" s="110" t="s">
        <v>157</v>
      </c>
      <c r="B236" s="110">
        <v>39.4003762667578</v>
      </c>
    </row>
    <row r="237" ht="9.75" customHeight="1">
      <c r="A237" s="110" t="s">
        <v>157</v>
      </c>
      <c r="B237" s="110">
        <v>51.6192021128446</v>
      </c>
    </row>
    <row r="238" ht="9.75" customHeight="1">
      <c r="A238" s="110" t="s">
        <v>157</v>
      </c>
      <c r="B238" s="110"/>
    </row>
    <row r="239" ht="9.75" customHeight="1">
      <c r="A239" s="110" t="s">
        <v>157</v>
      </c>
      <c r="B239" s="110">
        <v>50.3713848835107</v>
      </c>
    </row>
    <row r="240" ht="9.75" customHeight="1">
      <c r="A240" s="110" t="s">
        <v>157</v>
      </c>
      <c r="B240" s="110"/>
    </row>
    <row r="241" ht="9.75" customHeight="1">
      <c r="A241" s="110" t="s">
        <v>157</v>
      </c>
      <c r="B241" s="110">
        <v>47.8346028682886</v>
      </c>
    </row>
    <row r="242" ht="9.75" customHeight="1">
      <c r="A242" s="110" t="s">
        <v>157</v>
      </c>
      <c r="B242" s="110">
        <v>47.3033207115815</v>
      </c>
    </row>
    <row r="243" ht="9.75" customHeight="1">
      <c r="A243" s="110" t="s">
        <v>157</v>
      </c>
      <c r="B243" s="110">
        <v>41.3009825439643</v>
      </c>
    </row>
    <row r="244" ht="9.75" customHeight="1">
      <c r="A244" s="110" t="s">
        <v>157</v>
      </c>
      <c r="B244" s="110">
        <v>49.0684020466798</v>
      </c>
    </row>
    <row r="245" ht="9.75" customHeight="1">
      <c r="A245" s="110" t="s">
        <v>157</v>
      </c>
      <c r="B245" s="110">
        <v>45.8408958215215</v>
      </c>
    </row>
    <row r="246" ht="9.75" customHeight="1">
      <c r="A246" s="110" t="s">
        <v>157</v>
      </c>
      <c r="B246" s="110">
        <v>48.1708158061256</v>
      </c>
    </row>
    <row r="247" ht="9.75" customHeight="1">
      <c r="A247" s="110" t="s">
        <v>157</v>
      </c>
      <c r="B247" s="110">
        <v>42.6533297259785</v>
      </c>
    </row>
    <row r="248" ht="9.75" customHeight="1">
      <c r="A248" s="110" t="s">
        <v>157</v>
      </c>
      <c r="B248" s="110">
        <v>43.2385532621019</v>
      </c>
    </row>
    <row r="249" ht="9.75" customHeight="1">
      <c r="A249" s="110" t="s">
        <v>157</v>
      </c>
      <c r="B249" s="110">
        <v>40.5452762311314</v>
      </c>
    </row>
    <row r="250" ht="9.75" customHeight="1">
      <c r="A250" s="110" t="s">
        <v>157</v>
      </c>
      <c r="B250" s="110">
        <v>49.8057243782946</v>
      </c>
    </row>
    <row r="251" ht="9.75" customHeight="1">
      <c r="A251" s="110" t="s">
        <v>157</v>
      </c>
      <c r="B251" s="110">
        <v>49.7537417920096</v>
      </c>
    </row>
    <row r="252" ht="9.75" customHeight="1">
      <c r="A252" s="110" t="s">
        <v>157</v>
      </c>
      <c r="B252" s="110">
        <v>40.7583879865799</v>
      </c>
    </row>
    <row r="253" ht="9.75" customHeight="1">
      <c r="A253" s="110" t="s">
        <v>157</v>
      </c>
      <c r="B253" s="110">
        <v>47.8479088326123</v>
      </c>
    </row>
    <row r="254" ht="9.75" customHeight="1">
      <c r="A254" s="110" t="s">
        <v>157</v>
      </c>
      <c r="B254" s="110">
        <v>48.3075756205878</v>
      </c>
    </row>
    <row r="255" ht="9.75" customHeight="1">
      <c r="A255" s="110" t="s">
        <v>157</v>
      </c>
      <c r="B255" s="110">
        <v>48.3546080446327</v>
      </c>
    </row>
    <row r="256" ht="9.75" customHeight="1">
      <c r="A256" s="110" t="s">
        <v>157</v>
      </c>
      <c r="B256" s="110">
        <v>47.7197052352979</v>
      </c>
    </row>
    <row r="257" ht="9.75" customHeight="1">
      <c r="A257" s="110" t="s">
        <v>157</v>
      </c>
      <c r="B257" s="110">
        <v>54.2500554798189</v>
      </c>
    </row>
    <row r="258" ht="9.75" customHeight="1">
      <c r="A258" s="110" t="s">
        <v>157</v>
      </c>
      <c r="B258" s="110">
        <v>47.5328798147838</v>
      </c>
    </row>
    <row r="259" ht="9.75" customHeight="1">
      <c r="A259" s="110" t="s">
        <v>157</v>
      </c>
      <c r="B259" s="110">
        <v>38.6548292453345</v>
      </c>
    </row>
    <row r="260" ht="9.75" customHeight="1">
      <c r="A260" s="110" t="s">
        <v>157</v>
      </c>
      <c r="B260" s="110">
        <v>36.6875106294138</v>
      </c>
    </row>
    <row r="261" ht="9.75" customHeight="1">
      <c r="A261" s="110" t="s">
        <v>157</v>
      </c>
      <c r="B261" s="110">
        <v>40.3426639437753</v>
      </c>
    </row>
    <row r="262" ht="9.75" customHeight="1">
      <c r="A262" s="110" t="s">
        <v>157</v>
      </c>
      <c r="B262" s="110">
        <v>47.5328798147838</v>
      </c>
    </row>
    <row r="263" ht="9.75" customHeight="1">
      <c r="A263" s="110" t="s">
        <v>157</v>
      </c>
      <c r="B263" s="110">
        <v>32.9416921800296</v>
      </c>
    </row>
    <row r="264" ht="9.75" customHeight="1">
      <c r="A264" s="110" t="s">
        <v>157</v>
      </c>
      <c r="B264" s="110">
        <v>53.2320024715654</v>
      </c>
    </row>
    <row r="265" ht="9.75" customHeight="1">
      <c r="A265" s="110" t="s">
        <v>157</v>
      </c>
      <c r="B265" s="110">
        <v>49.4420348696465</v>
      </c>
    </row>
    <row r="266" ht="9.75" customHeight="1">
      <c r="A266" s="110" t="s">
        <v>157</v>
      </c>
      <c r="B266" s="110">
        <v>55.5686705417567</v>
      </c>
    </row>
    <row r="267" ht="9.75" customHeight="1">
      <c r="A267" s="110" t="s">
        <v>157</v>
      </c>
      <c r="B267" s="110">
        <v>45.6691973505179</v>
      </c>
    </row>
    <row r="268" ht="9.75" customHeight="1">
      <c r="A268" s="110" t="s">
        <v>157</v>
      </c>
      <c r="B268" s="110">
        <v>52.3558688253269</v>
      </c>
    </row>
    <row r="269" ht="9.75" customHeight="1">
      <c r="A269" s="110" t="s">
        <v>157</v>
      </c>
      <c r="B269" s="110">
        <v>61.7999398749395</v>
      </c>
    </row>
    <row r="270" ht="9.75" customHeight="1">
      <c r="A270" s="110" t="s">
        <v>157</v>
      </c>
      <c r="B270" s="110">
        <v>40.452118560501</v>
      </c>
    </row>
    <row r="271" ht="9.75" customHeight="1">
      <c r="A271" s="110" t="s">
        <v>157</v>
      </c>
      <c r="B271" s="110">
        <v>47.5203860431276</v>
      </c>
    </row>
    <row r="272" ht="9.75" customHeight="1">
      <c r="A272" s="110" t="s">
        <v>157</v>
      </c>
      <c r="B272" s="110"/>
    </row>
    <row r="273" ht="9.75" customHeight="1">
      <c r="A273" s="110" t="s">
        <v>157</v>
      </c>
      <c r="B273" s="110"/>
    </row>
    <row r="274" ht="9.75" customHeight="1">
      <c r="A274" s="110" t="s">
        <v>157</v>
      </c>
      <c r="B274" s="110">
        <v>53.0881167344883</v>
      </c>
    </row>
    <row r="275" ht="9.75" customHeight="1">
      <c r="A275" s="110" t="s">
        <v>157</v>
      </c>
      <c r="B275" s="110">
        <v>59.588961278304</v>
      </c>
    </row>
    <row r="276" ht="9.75" customHeight="1">
      <c r="A276" s="110" t="s">
        <v>157</v>
      </c>
      <c r="B276" s="110">
        <v>66.3665959332278</v>
      </c>
    </row>
    <row r="277" ht="9.75" customHeight="1">
      <c r="A277" s="110" t="s">
        <v>157</v>
      </c>
      <c r="B277" s="110">
        <v>61.5756577612812</v>
      </c>
    </row>
    <row r="278" ht="9.75" customHeight="1">
      <c r="A278" s="110" t="s">
        <v>157</v>
      </c>
      <c r="B278" s="110"/>
    </row>
    <row r="279" ht="9.75" customHeight="1">
      <c r="A279" s="110" t="s">
        <v>157</v>
      </c>
      <c r="B279" s="110">
        <v>47.8814713066323</v>
      </c>
    </row>
    <row r="280" ht="9.75" customHeight="1">
      <c r="A280" s="110" t="s">
        <v>157</v>
      </c>
      <c r="B280" s="110">
        <v>59.390800726707</v>
      </c>
    </row>
    <row r="281" ht="9.75" customHeight="1">
      <c r="A281" s="110" t="s">
        <v>157</v>
      </c>
      <c r="B281" s="110">
        <v>44.5502358613096</v>
      </c>
    </row>
    <row r="282" ht="9.75" customHeight="1">
      <c r="A282" s="110" t="s">
        <v>157</v>
      </c>
      <c r="B282" s="110">
        <v>46.476758688994</v>
      </c>
    </row>
    <row r="283" ht="9.75" customHeight="1">
      <c r="A283" s="110" t="s">
        <v>157</v>
      </c>
      <c r="B283" s="110">
        <v>29.960062573551</v>
      </c>
    </row>
    <row r="284" ht="9.75" customHeight="1">
      <c r="A284" s="110" t="s">
        <v>157</v>
      </c>
      <c r="B284" s="110">
        <v>45.9339988442522</v>
      </c>
    </row>
    <row r="285" ht="9.75" customHeight="1">
      <c r="A285" s="110" t="s">
        <v>157</v>
      </c>
      <c r="B285" s="110">
        <v>52.730013287231</v>
      </c>
    </row>
    <row r="286" ht="9.75" customHeight="1">
      <c r="A286" s="110" t="s">
        <v>157</v>
      </c>
      <c r="B286" s="110">
        <v>47.5939119510082</v>
      </c>
    </row>
    <row r="287" ht="9.75" customHeight="1">
      <c r="A287" s="110" t="s">
        <v>157</v>
      </c>
      <c r="B287" s="110">
        <v>58.1943170272358</v>
      </c>
    </row>
    <row r="288" ht="9.75" customHeight="1">
      <c r="A288" s="110" t="s">
        <v>157</v>
      </c>
      <c r="B288" s="110">
        <v>45.3594392560168</v>
      </c>
    </row>
    <row r="289" ht="9.75" customHeight="1">
      <c r="A289" s="110" t="s">
        <v>157</v>
      </c>
      <c r="B289" s="110">
        <v>44.5443996921909</v>
      </c>
    </row>
    <row r="290" ht="9.75" customHeight="1">
      <c r="A290" s="110" t="s">
        <v>157</v>
      </c>
      <c r="B290" s="110">
        <v>39.2018540533735</v>
      </c>
    </row>
    <row r="291" ht="9.75" customHeight="1">
      <c r="A291" s="110" t="s">
        <v>157</v>
      </c>
      <c r="B291" s="110"/>
    </row>
    <row r="292" ht="9.75" customHeight="1">
      <c r="A292" s="110" t="s">
        <v>157</v>
      </c>
      <c r="B292" s="110">
        <v>59.2246055076498</v>
      </c>
    </row>
    <row r="293" ht="9.75" customHeight="1">
      <c r="A293" s="110" t="s">
        <v>157</v>
      </c>
      <c r="B293" s="110"/>
    </row>
    <row r="294" ht="9.75" customHeight="1">
      <c r="A294" s="110" t="s">
        <v>157</v>
      </c>
      <c r="B294" s="110">
        <v>40.6731836972675</v>
      </c>
    </row>
    <row r="295" ht="9.75" customHeight="1">
      <c r="A295" s="110" t="s">
        <v>157</v>
      </c>
      <c r="B295" s="110">
        <v>40.6138679485401</v>
      </c>
    </row>
    <row r="296" ht="9.75" customHeight="1">
      <c r="A296" s="110" t="s">
        <v>157</v>
      </c>
      <c r="B296" s="110">
        <v>45.501348851558</v>
      </c>
    </row>
    <row r="297" ht="9.75" customHeight="1">
      <c r="A297" s="110" t="s">
        <v>157</v>
      </c>
      <c r="B297" s="110">
        <v>46.5223995887001</v>
      </c>
    </row>
    <row r="298" ht="9.75" customHeight="1">
      <c r="A298" s="110" t="s">
        <v>157</v>
      </c>
      <c r="B298" s="110">
        <v>47.3153176311893</v>
      </c>
    </row>
    <row r="299" ht="9.75" customHeight="1">
      <c r="A299" s="110" t="s">
        <v>157</v>
      </c>
      <c r="B299" s="110">
        <v>46.8560334088862</v>
      </c>
    </row>
    <row r="300" ht="9.75" customHeight="1">
      <c r="A300" s="110" t="s">
        <v>157</v>
      </c>
      <c r="B300" s="110">
        <v>44.6088584294274</v>
      </c>
    </row>
    <row r="301" ht="9.75" customHeight="1">
      <c r="A301" s="110" t="s">
        <v>157</v>
      </c>
      <c r="B301" s="110">
        <v>42.364586838171</v>
      </c>
    </row>
    <row r="302" ht="9.75" customHeight="1">
      <c r="A302" s="110" t="s">
        <v>157</v>
      </c>
      <c r="B302" s="110">
        <v>55.7911638839392</v>
      </c>
    </row>
    <row r="303" ht="9.75" customHeight="1">
      <c r="A303" s="110" t="s">
        <v>157</v>
      </c>
      <c r="B303" s="110">
        <v>43.6151472684281</v>
      </c>
    </row>
    <row r="304" ht="9.75" customHeight="1">
      <c r="A304" s="110" t="s">
        <v>157</v>
      </c>
      <c r="B304" s="110">
        <v>56.818389087857</v>
      </c>
    </row>
    <row r="305" ht="9.75" customHeight="1">
      <c r="A305" s="110" t="s">
        <v>157</v>
      </c>
      <c r="B305" s="110">
        <v>39.9249525511812</v>
      </c>
    </row>
    <row r="306" ht="9.75" customHeight="1">
      <c r="A306" s="110" t="s">
        <v>157</v>
      </c>
      <c r="B306" s="110">
        <v>45.7076790136056</v>
      </c>
    </row>
    <row r="307" ht="9.75" customHeight="1">
      <c r="A307" s="110" t="s">
        <v>157</v>
      </c>
      <c r="B307" s="110">
        <v>51.6403405044674</v>
      </c>
    </row>
    <row r="308" ht="9.75" customHeight="1">
      <c r="A308" s="110" t="s">
        <v>157</v>
      </c>
      <c r="B308" s="110">
        <v>46.2285244820215</v>
      </c>
    </row>
    <row r="309" ht="9.75" customHeight="1">
      <c r="A309" s="110" t="s">
        <v>157</v>
      </c>
      <c r="B309" s="110">
        <v>42.7418701594338</v>
      </c>
    </row>
    <row r="310" ht="9.75" customHeight="1">
      <c r="A310" s="110" t="s">
        <v>157</v>
      </c>
      <c r="B310" s="110">
        <v>38.3239910724567</v>
      </c>
    </row>
    <row r="311" ht="9.75" customHeight="1">
      <c r="A311" s="110" t="s">
        <v>157</v>
      </c>
      <c r="B311" s="110">
        <v>36.6875106294138</v>
      </c>
    </row>
    <row r="312" ht="9.75" customHeight="1">
      <c r="A312" s="110" t="s">
        <v>157</v>
      </c>
      <c r="B312" s="110"/>
    </row>
    <row r="313" ht="9.75" customHeight="1">
      <c r="A313" s="110" t="s">
        <v>157</v>
      </c>
      <c r="B313" s="110">
        <v>43.7292253080765</v>
      </c>
    </row>
    <row r="314" ht="9.75" customHeight="1">
      <c r="A314" s="110" t="s">
        <v>157</v>
      </c>
      <c r="B314" s="110">
        <v>38.486230845189</v>
      </c>
    </row>
    <row r="315" ht="9.75" customHeight="1">
      <c r="A315" s="110" t="s">
        <v>157</v>
      </c>
      <c r="B315" s="110">
        <v>43.9534917527181</v>
      </c>
    </row>
    <row r="316" ht="9.75" customHeight="1">
      <c r="A316" s="110" t="s">
        <v>157</v>
      </c>
      <c r="B316" s="110">
        <v>49.7307871236228</v>
      </c>
    </row>
    <row r="317" ht="9.75" customHeight="1">
      <c r="A317" s="110" t="s">
        <v>157</v>
      </c>
      <c r="B317" s="110">
        <v>46.6092316050377</v>
      </c>
    </row>
    <row r="318" ht="9.75" customHeight="1">
      <c r="A318" s="110" t="s">
        <v>157</v>
      </c>
      <c r="B318" s="110">
        <v>48.7046179282221</v>
      </c>
    </row>
    <row r="319" ht="9.75" customHeight="1">
      <c r="A319" s="110" t="s">
        <v>157</v>
      </c>
      <c r="B319" s="110">
        <v>42.1103306387635</v>
      </c>
    </row>
    <row r="320" ht="9.75" customHeight="1">
      <c r="A320" s="110" t="s">
        <v>157</v>
      </c>
      <c r="B320" s="110"/>
    </row>
    <row r="321" ht="9.75" customHeight="1">
      <c r="A321" s="110" t="s">
        <v>157</v>
      </c>
      <c r="B321" s="110">
        <v>44.8869770016047</v>
      </c>
    </row>
    <row r="322" ht="9.75" customHeight="1">
      <c r="A322" s="110" t="s">
        <v>157</v>
      </c>
      <c r="B322" s="110">
        <v>38.3239910724567</v>
      </c>
    </row>
    <row r="323" ht="9.75" customHeight="1">
      <c r="A323" s="110" t="s">
        <v>157</v>
      </c>
      <c r="B323" s="110">
        <v>35.7146307037689</v>
      </c>
    </row>
    <row r="324" ht="9.75" customHeight="1">
      <c r="A324" s="110" t="s">
        <v>157</v>
      </c>
      <c r="B324" s="110">
        <v>35.2493748299518</v>
      </c>
    </row>
    <row r="325" ht="9.75" customHeight="1">
      <c r="A325" s="110" t="s">
        <v>157</v>
      </c>
      <c r="B325" s="110"/>
    </row>
    <row r="326" ht="9.75" customHeight="1">
      <c r="A326" s="110" t="s">
        <v>157</v>
      </c>
      <c r="B326" s="110"/>
    </row>
    <row r="327" ht="9.75" customHeight="1">
      <c r="A327" s="110" t="s">
        <v>157</v>
      </c>
      <c r="B327" s="110">
        <v>62.0040140740629</v>
      </c>
    </row>
    <row r="328" ht="9.75" customHeight="1">
      <c r="A328" s="110" t="s">
        <v>157</v>
      </c>
      <c r="B328" s="110"/>
    </row>
    <row r="329" ht="9.75" customHeight="1">
      <c r="A329" s="110" t="s">
        <v>157</v>
      </c>
      <c r="B329" s="110"/>
    </row>
    <row r="330" ht="9.75" customHeight="1">
      <c r="A330" s="110" t="s">
        <v>157</v>
      </c>
      <c r="B330" s="110">
        <v>50.5818723071865</v>
      </c>
    </row>
    <row r="331" ht="9.75" customHeight="1">
      <c r="A331" s="110" t="s">
        <v>157</v>
      </c>
      <c r="B331" s="110">
        <v>38.0680035289589</v>
      </c>
    </row>
    <row r="332" ht="9.75" customHeight="1">
      <c r="A332" s="110" t="s">
        <v>157</v>
      </c>
      <c r="B332" s="110">
        <v>37.8253586890742</v>
      </c>
    </row>
    <row r="333" ht="9.75" customHeight="1">
      <c r="A333" s="110" t="s">
        <v>157</v>
      </c>
      <c r="B333" s="110"/>
    </row>
    <row r="334" ht="9.75" customHeight="1">
      <c r="A334" s="110" t="s">
        <v>157</v>
      </c>
      <c r="B334" s="110">
        <v>53.0332144085007</v>
      </c>
    </row>
    <row r="335" ht="9.75" customHeight="1">
      <c r="A335" s="110" t="s">
        <v>157</v>
      </c>
      <c r="B335" s="110">
        <v>46.8492410928232</v>
      </c>
    </row>
    <row r="336" ht="9.75" customHeight="1">
      <c r="A336" s="110" t="s">
        <v>157</v>
      </c>
      <c r="B336" s="110"/>
    </row>
    <row r="337" ht="9.75" customHeight="1">
      <c r="A337" s="110" t="s">
        <v>157</v>
      </c>
      <c r="B337" s="110"/>
    </row>
    <row r="338" ht="9.75" customHeight="1">
      <c r="A338" s="110" t="s">
        <v>157</v>
      </c>
      <c r="B338" s="110"/>
    </row>
    <row r="339" ht="9.75" customHeight="1">
      <c r="A339" s="110" t="s">
        <v>157</v>
      </c>
      <c r="B339" s="110"/>
    </row>
    <row r="340" ht="9.75" customHeight="1">
      <c r="A340" s="110" t="s">
        <v>157</v>
      </c>
      <c r="B340" s="110">
        <v>42.7217583781692</v>
      </c>
    </row>
    <row r="341" ht="9.75" customHeight="1">
      <c r="A341" s="110" t="s">
        <v>157</v>
      </c>
      <c r="B341" s="110">
        <v>57.8502882489469</v>
      </c>
    </row>
    <row r="342" ht="9.75" customHeight="1">
      <c r="A342" s="110" t="s">
        <v>157</v>
      </c>
      <c r="B342" s="110"/>
    </row>
    <row r="343" ht="9.75" customHeight="1">
      <c r="A343" s="110" t="s">
        <v>157</v>
      </c>
      <c r="B343" s="110"/>
    </row>
    <row r="344" ht="9.75" customHeight="1">
      <c r="A344" s="110" t="s">
        <v>157</v>
      </c>
      <c r="B344" s="110">
        <v>39.8092477359668</v>
      </c>
    </row>
    <row r="345" ht="9.75" customHeight="1">
      <c r="A345" s="110" t="s">
        <v>157</v>
      </c>
      <c r="B345" s="110">
        <v>50.9550118450181</v>
      </c>
    </row>
    <row r="346" ht="9.75" customHeight="1">
      <c r="A346" s="110" t="s">
        <v>157</v>
      </c>
      <c r="B346" s="110"/>
    </row>
    <row r="347" ht="9.75" customHeight="1">
      <c r="A347" s="110" t="s">
        <v>157</v>
      </c>
      <c r="B347" s="110"/>
    </row>
    <row r="348" ht="9.75" customHeight="1">
      <c r="A348" s="110" t="s">
        <v>157</v>
      </c>
      <c r="B348" s="110"/>
    </row>
    <row r="349" ht="9.75" customHeight="1">
      <c r="A349" s="110" t="s">
        <v>157</v>
      </c>
      <c r="B349" s="110"/>
    </row>
    <row r="350" ht="9.75" customHeight="1">
      <c r="A350" s="110" t="s">
        <v>157</v>
      </c>
      <c r="B350" s="110"/>
    </row>
    <row r="351" ht="9.75" customHeight="1">
      <c r="A351" s="110" t="s">
        <v>157</v>
      </c>
      <c r="B351" s="110"/>
    </row>
    <row r="352" ht="9.75" customHeight="1">
      <c r="A352" s="110" t="s">
        <v>157</v>
      </c>
      <c r="B352" s="110"/>
    </row>
    <row r="353" ht="9.75" customHeight="1">
      <c r="A353" s="110" t="s">
        <v>157</v>
      </c>
      <c r="B353" s="110"/>
    </row>
    <row r="354" ht="9.75" customHeight="1">
      <c r="A354" s="110" t="s">
        <v>157</v>
      </c>
      <c r="B354" s="110"/>
    </row>
    <row r="355" ht="9.75" customHeight="1">
      <c r="A355" s="110" t="s">
        <v>157</v>
      </c>
      <c r="B355" s="110"/>
    </row>
    <row r="356" ht="9.75" customHeight="1">
      <c r="A356" s="110" t="s">
        <v>157</v>
      </c>
      <c r="B356" s="110"/>
    </row>
    <row r="357" ht="9.75" customHeight="1">
      <c r="A357" s="110" t="s">
        <v>157</v>
      </c>
      <c r="B357" s="110"/>
    </row>
    <row r="358" ht="9.75" customHeight="1">
      <c r="A358" s="110" t="s">
        <v>157</v>
      </c>
      <c r="B358" s="110">
        <v>44.5731951183607</v>
      </c>
    </row>
    <row r="359" ht="9.75" customHeight="1">
      <c r="A359" s="110" t="s">
        <v>157</v>
      </c>
      <c r="B359" s="110"/>
    </row>
    <row r="360" ht="9.75" customHeight="1">
      <c r="A360" s="110" t="s">
        <v>157</v>
      </c>
      <c r="B360" s="110"/>
    </row>
    <row r="361" ht="9.75" customHeight="1">
      <c r="A361" s="110" t="s">
        <v>157</v>
      </c>
      <c r="B361" s="110"/>
    </row>
    <row r="362" ht="9.75" customHeight="1">
      <c r="A362" s="110" t="s">
        <v>157</v>
      </c>
      <c r="B362" s="110"/>
    </row>
    <row r="363" ht="9.75" customHeight="1">
      <c r="A363" s="110" t="s">
        <v>157</v>
      </c>
      <c r="B363" s="110">
        <v>39.6933628898752</v>
      </c>
    </row>
    <row r="364" ht="9.75" customHeight="1">
      <c r="A364" s="110" t="s">
        <v>157</v>
      </c>
      <c r="B364" s="110"/>
    </row>
    <row r="365" ht="9.75" customHeight="1">
      <c r="A365" s="110" t="s">
        <v>157</v>
      </c>
      <c r="B365" s="110"/>
    </row>
    <row r="366" ht="9.75" customHeight="1">
      <c r="A366" s="110" t="s">
        <v>157</v>
      </c>
      <c r="B366" s="110"/>
    </row>
    <row r="367" ht="9.75" customHeight="1">
      <c r="A367" s="110" t="s">
        <v>157</v>
      </c>
      <c r="B367" s="110"/>
    </row>
    <row r="368" ht="9.75" customHeight="1">
      <c r="A368" s="110" t="s">
        <v>157</v>
      </c>
      <c r="B368" s="110"/>
    </row>
    <row r="369" ht="9.75" customHeight="1">
      <c r="A369" s="110" t="s">
        <v>157</v>
      </c>
      <c r="B369" s="110"/>
    </row>
    <row r="370" ht="9.75" customHeight="1">
      <c r="A370" s="110" t="s">
        <v>157</v>
      </c>
      <c r="B370" s="110"/>
    </row>
    <row r="371" ht="9.75" customHeight="1">
      <c r="A371" s="110" t="s">
        <v>157</v>
      </c>
      <c r="B371" s="110">
        <v>29.2701140169079</v>
      </c>
    </row>
    <row r="372" ht="9.75" customHeight="1">
      <c r="A372" s="110" t="s">
        <v>157</v>
      </c>
      <c r="B372" s="110">
        <v>48.8513681422073</v>
      </c>
    </row>
    <row r="373" ht="9.75" customHeight="1">
      <c r="A373" s="110" t="s">
        <v>157</v>
      </c>
      <c r="B373" s="110">
        <v>39.5413483359961</v>
      </c>
    </row>
    <row r="374" ht="9.75" customHeight="1">
      <c r="A374" s="110" t="s">
        <v>157</v>
      </c>
      <c r="B374" s="110">
        <v>50.2511364614128</v>
      </c>
    </row>
    <row r="375" ht="9.75" customHeight="1">
      <c r="A375" s="110" t="s">
        <v>157</v>
      </c>
      <c r="B375" s="110"/>
    </row>
    <row r="376" ht="9.75" customHeight="1">
      <c r="A376" s="110" t="s">
        <v>157</v>
      </c>
      <c r="B376" s="110">
        <v>47.1912384517998</v>
      </c>
    </row>
    <row r="377" ht="9.75" customHeight="1">
      <c r="A377" s="110" t="s">
        <v>157</v>
      </c>
      <c r="B377" s="110"/>
    </row>
    <row r="378" ht="9.75" customHeight="1">
      <c r="A378" s="110" t="s">
        <v>157</v>
      </c>
      <c r="B378" s="110"/>
    </row>
    <row r="379" ht="9.75" customHeight="1">
      <c r="A379" s="110" t="s">
        <v>157</v>
      </c>
      <c r="B379" s="110"/>
    </row>
    <row r="380" ht="9.75" customHeight="1">
      <c r="A380" s="110" t="s">
        <v>157</v>
      </c>
      <c r="B380" s="110"/>
    </row>
    <row r="381" ht="9.75" customHeight="1">
      <c r="A381" s="110" t="s">
        <v>157</v>
      </c>
      <c r="B381" s="110"/>
    </row>
    <row r="382" ht="9.75" customHeight="1">
      <c r="A382" s="110" t="s">
        <v>157</v>
      </c>
      <c r="B382" s="110">
        <v>62.2224575420521</v>
      </c>
    </row>
    <row r="383" ht="9.75" customHeight="1">
      <c r="A383" s="110" t="s">
        <v>157</v>
      </c>
      <c r="B383" s="110">
        <v>52.7726449117952</v>
      </c>
    </row>
    <row r="384" ht="9.75" customHeight="1">
      <c r="A384" s="110" t="s">
        <v>157</v>
      </c>
      <c r="B384" s="110"/>
    </row>
    <row r="385" ht="9.75" customHeight="1">
      <c r="A385" s="110" t="s">
        <v>157</v>
      </c>
      <c r="B385" s="110"/>
    </row>
    <row r="386" ht="9.75" customHeight="1">
      <c r="A386" s="110" t="s">
        <v>157</v>
      </c>
      <c r="B386" s="110"/>
    </row>
    <row r="387" ht="9.75" customHeight="1">
      <c r="A387" s="110" t="s">
        <v>157</v>
      </c>
      <c r="B387" s="110"/>
    </row>
    <row r="388" ht="9.75" customHeight="1">
      <c r="A388" s="110" t="s">
        <v>157</v>
      </c>
      <c r="B388" s="110"/>
    </row>
    <row r="389" ht="9.75" customHeight="1">
      <c r="A389" s="110" t="s">
        <v>157</v>
      </c>
      <c r="B389" s="110"/>
    </row>
    <row r="390" ht="9.75" customHeight="1">
      <c r="A390" s="110" t="s">
        <v>157</v>
      </c>
      <c r="B390" s="110"/>
    </row>
    <row r="391" ht="9.75" customHeight="1">
      <c r="A391" s="110" t="s">
        <v>157</v>
      </c>
      <c r="B391" s="110"/>
    </row>
    <row r="392" ht="9.75" customHeight="1">
      <c r="A392" s="110" t="s">
        <v>157</v>
      </c>
      <c r="B392" s="110"/>
    </row>
    <row r="393" ht="9.75" customHeight="1">
      <c r="A393" s="110" t="s">
        <v>157</v>
      </c>
      <c r="B393" s="110"/>
    </row>
    <row r="394" ht="9.75" customHeight="1">
      <c r="A394" s="110" t="s">
        <v>157</v>
      </c>
      <c r="B394" s="110"/>
    </row>
    <row r="395" ht="9.75" customHeight="1">
      <c r="A395" s="110" t="s">
        <v>157</v>
      </c>
      <c r="B395" s="110"/>
    </row>
    <row r="396" ht="9.75" customHeight="1">
      <c r="A396" s="110" t="s">
        <v>157</v>
      </c>
      <c r="B396" s="110"/>
    </row>
    <row r="397" ht="9.75" customHeight="1">
      <c r="A397" s="110" t="s">
        <v>157</v>
      </c>
      <c r="B397" s="110"/>
    </row>
    <row r="398" ht="9.75" customHeight="1">
      <c r="A398" s="110" t="s">
        <v>157</v>
      </c>
      <c r="B398" s="110"/>
    </row>
    <row r="399" ht="9.75" customHeight="1">
      <c r="A399" s="110" t="s">
        <v>157</v>
      </c>
      <c r="B399" s="110"/>
    </row>
    <row r="400" ht="9.75" customHeight="1">
      <c r="A400" s="110" t="s">
        <v>157</v>
      </c>
      <c r="B400" s="110"/>
    </row>
    <row r="401" ht="9.75" customHeight="1">
      <c r="A401" s="110" t="s">
        <v>157</v>
      </c>
      <c r="B401" s="110"/>
    </row>
    <row r="402" ht="9.75" customHeight="1">
      <c r="A402" s="110" t="s">
        <v>157</v>
      </c>
      <c r="B402" s="110"/>
    </row>
    <row r="403" ht="9.75" customHeight="1">
      <c r="A403" s="110" t="s">
        <v>157</v>
      </c>
      <c r="B403" s="110"/>
    </row>
    <row r="404" ht="9.75" customHeight="1">
      <c r="A404" s="110" t="s">
        <v>157</v>
      </c>
      <c r="B404" s="110"/>
    </row>
    <row r="405" ht="9.75" customHeight="1">
      <c r="A405" s="110" t="s">
        <v>157</v>
      </c>
      <c r="B405" s="110"/>
    </row>
    <row r="406" ht="9.75" customHeight="1">
      <c r="A406" s="110" t="s">
        <v>157</v>
      </c>
      <c r="B406" s="110"/>
    </row>
    <row r="407" ht="9.75" customHeight="1">
      <c r="A407" s="110" t="s">
        <v>157</v>
      </c>
      <c r="B407" s="110"/>
    </row>
    <row r="408" ht="9.75" customHeight="1">
      <c r="A408" s="110" t="s">
        <v>157</v>
      </c>
      <c r="B408" s="110"/>
    </row>
    <row r="409" ht="9.75" customHeight="1">
      <c r="A409" s="110" t="s">
        <v>157</v>
      </c>
      <c r="B409" s="110"/>
    </row>
    <row r="410" ht="9.75" customHeight="1">
      <c r="A410" s="110" t="s">
        <v>157</v>
      </c>
      <c r="B410" s="110"/>
    </row>
    <row r="411" ht="9.75" customHeight="1">
      <c r="A411" s="110" t="s">
        <v>157</v>
      </c>
      <c r="B411" s="110"/>
    </row>
    <row r="412" ht="9.75" customHeight="1">
      <c r="A412" s="110" t="s">
        <v>157</v>
      </c>
      <c r="B412" s="110"/>
    </row>
    <row r="413" ht="9.75" customHeight="1">
      <c r="A413" s="110" t="s">
        <v>157</v>
      </c>
      <c r="B413" s="110"/>
    </row>
    <row r="414" ht="9.75" customHeight="1">
      <c r="A414" s="110" t="s">
        <v>157</v>
      </c>
      <c r="B414" s="110"/>
    </row>
    <row r="415" ht="9.75" customHeight="1">
      <c r="A415" s="110" t="s">
        <v>157</v>
      </c>
      <c r="B415" s="110"/>
    </row>
    <row r="416" ht="9.75" customHeight="1">
      <c r="A416" s="110" t="s">
        <v>157</v>
      </c>
      <c r="B416" s="110"/>
    </row>
    <row r="417" ht="9.75" customHeight="1">
      <c r="A417" s="110" t="s">
        <v>157</v>
      </c>
      <c r="B417" s="110"/>
    </row>
    <row r="418" ht="9.75" customHeight="1">
      <c r="A418" s="110" t="s">
        <v>157</v>
      </c>
      <c r="B418" s="110"/>
    </row>
    <row r="419" ht="9.75" customHeight="1">
      <c r="A419" s="110" t="s">
        <v>157</v>
      </c>
      <c r="B419" s="110"/>
    </row>
    <row r="420" ht="9.75" customHeight="1">
      <c r="A420" s="110" t="s">
        <v>157</v>
      </c>
      <c r="B420" s="110"/>
    </row>
    <row r="421" ht="9.75" customHeight="1">
      <c r="A421" s="110" t="s">
        <v>157</v>
      </c>
      <c r="B421" s="110"/>
    </row>
    <row r="422" ht="9.75" customHeight="1">
      <c r="A422" s="110" t="s">
        <v>157</v>
      </c>
      <c r="B422" s="110"/>
    </row>
    <row r="423" ht="9.75" customHeight="1">
      <c r="A423" s="110" t="s">
        <v>157</v>
      </c>
      <c r="B423" s="110"/>
    </row>
    <row r="424" ht="9.75" customHeight="1">
      <c r="A424" s="110" t="s">
        <v>157</v>
      </c>
      <c r="B424" s="110">
        <v>68.3865421704089</v>
      </c>
    </row>
    <row r="425" ht="9.75" customHeight="1">
      <c r="A425" s="110" t="s">
        <v>157</v>
      </c>
      <c r="B425" s="110">
        <v>50.5436119050221</v>
      </c>
    </row>
    <row r="426" ht="9.75" customHeight="1">
      <c r="A426" s="110" t="s">
        <v>157</v>
      </c>
      <c r="B426" s="110">
        <v>50.3713848835107</v>
      </c>
    </row>
    <row r="427" ht="9.75" customHeight="1">
      <c r="A427" s="110" t="s">
        <v>157</v>
      </c>
      <c r="B427" s="110">
        <v>45.181862443795</v>
      </c>
    </row>
    <row r="428" ht="9.75" customHeight="1">
      <c r="A428" s="110" t="s">
        <v>157</v>
      </c>
      <c r="B428" s="110">
        <v>43.4081221163267</v>
      </c>
    </row>
    <row r="429" ht="9.75" customHeight="1">
      <c r="A429" s="110" t="s">
        <v>157</v>
      </c>
      <c r="B429" s="110">
        <v>37.2811633599404</v>
      </c>
    </row>
    <row r="430" ht="9.75" customHeight="1">
      <c r="A430" s="110" t="s">
        <v>157</v>
      </c>
      <c r="B430" s="110">
        <v>71.927936717733</v>
      </c>
    </row>
    <row r="431" ht="9.75" customHeight="1">
      <c r="A431" s="110" t="s">
        <v>157</v>
      </c>
      <c r="B431" s="110">
        <v>41.8401193443913</v>
      </c>
    </row>
    <row r="432" ht="9.75" customHeight="1">
      <c r="A432" s="110" t="s">
        <v>157</v>
      </c>
      <c r="B432" s="110"/>
    </row>
    <row r="433" ht="9.75" customHeight="1">
      <c r="A433" s="110" t="s">
        <v>157</v>
      </c>
      <c r="B433" s="110"/>
    </row>
    <row r="434" ht="9.75" customHeight="1">
      <c r="A434" s="110" t="s">
        <v>157</v>
      </c>
      <c r="B434" s="110">
        <v>47.2067401441235</v>
      </c>
    </row>
    <row r="435" ht="9.75" customHeight="1">
      <c r="A435" s="110" t="s">
        <v>157</v>
      </c>
      <c r="B435" s="110">
        <v>46.2908610173674</v>
      </c>
    </row>
    <row r="436" ht="9.75" customHeight="1">
      <c r="A436" s="110" t="s">
        <v>157</v>
      </c>
      <c r="B436" s="110">
        <v>54.0976446746492</v>
      </c>
    </row>
    <row r="437" ht="9.75" customHeight="1">
      <c r="A437" s="110" t="s">
        <v>157</v>
      </c>
      <c r="B437" s="110"/>
    </row>
    <row r="438" ht="9.75" customHeight="1">
      <c r="A438" s="110" t="s">
        <v>157</v>
      </c>
      <c r="B438" s="110">
        <v>44.9061670441755</v>
      </c>
    </row>
    <row r="439" ht="9.75" customHeight="1">
      <c r="A439" s="110" t="s">
        <v>157</v>
      </c>
      <c r="B439" s="110">
        <v>49.6617252880178</v>
      </c>
    </row>
    <row r="440" ht="9.75" customHeight="1">
      <c r="A440" s="110" t="s">
        <v>157</v>
      </c>
      <c r="B440" s="110">
        <v>40.5222041747556</v>
      </c>
    </row>
    <row r="441" ht="9.75" customHeight="1">
      <c r="A441" s="110" t="s">
        <v>157</v>
      </c>
      <c r="B441" s="110">
        <v>40.8153001246975</v>
      </c>
    </row>
    <row r="442" ht="9.75" customHeight="1">
      <c r="A442" s="110" t="s">
        <v>157</v>
      </c>
      <c r="B442" s="110"/>
    </row>
    <row r="443" ht="9.75" customHeight="1">
      <c r="A443" s="110" t="s">
        <v>157</v>
      </c>
      <c r="B443" s="110">
        <v>43.6727784349192</v>
      </c>
    </row>
    <row r="444" ht="9.75" customHeight="1">
      <c r="A444" s="110" t="s">
        <v>157</v>
      </c>
      <c r="B444" s="110">
        <v>37.4094380420796</v>
      </c>
    </row>
    <row r="445" ht="9.75" customHeight="1">
      <c r="A445" s="110" t="s">
        <v>157</v>
      </c>
      <c r="B445" s="110">
        <v>45.8912533535095</v>
      </c>
    </row>
    <row r="446" ht="9.75" customHeight="1">
      <c r="A446" s="110" t="s">
        <v>157</v>
      </c>
      <c r="B446" s="110">
        <v>62.7088618897894</v>
      </c>
    </row>
    <row r="447" ht="9.75" customHeight="1">
      <c r="A447" s="110" t="s">
        <v>157</v>
      </c>
      <c r="B447" s="110">
        <v>56.7581783788979</v>
      </c>
    </row>
    <row r="448" ht="9.75" customHeight="1">
      <c r="A448" s="110" t="s">
        <v>157</v>
      </c>
      <c r="B448" s="110">
        <v>42.189178845983</v>
      </c>
    </row>
    <row r="449" ht="9.75" customHeight="1">
      <c r="A449" s="110" t="s">
        <v>157</v>
      </c>
      <c r="B449" s="110">
        <v>44.9410907611284</v>
      </c>
    </row>
    <row r="450" ht="9.75" customHeight="1">
      <c r="A450" s="110" t="s">
        <v>157</v>
      </c>
      <c r="B450" s="110"/>
    </row>
    <row r="451" ht="9.75" customHeight="1">
      <c r="A451" s="110" t="s">
        <v>157</v>
      </c>
      <c r="B451" s="110">
        <v>49.0999263972766</v>
      </c>
    </row>
    <row r="452" ht="9.75" customHeight="1">
      <c r="A452" s="110" t="s">
        <v>157</v>
      </c>
      <c r="B452" s="110">
        <v>53.7705660039695</v>
      </c>
    </row>
    <row r="453" ht="9.75" customHeight="1">
      <c r="A453" s="110" t="s">
        <v>157</v>
      </c>
      <c r="B453" s="110">
        <v>54.3602287817292</v>
      </c>
    </row>
    <row r="454" ht="9.75" customHeight="1">
      <c r="A454" s="110" t="s">
        <v>157</v>
      </c>
      <c r="B454" s="110">
        <v>58.4087205195495</v>
      </c>
    </row>
    <row r="455" ht="9.75" customHeight="1">
      <c r="A455" s="110" t="s">
        <v>157</v>
      </c>
      <c r="B455" s="110"/>
    </row>
    <row r="456" ht="9.75" customHeight="1">
      <c r="A456" s="110" t="s">
        <v>157</v>
      </c>
      <c r="B456" s="110">
        <v>41.0437183923224</v>
      </c>
    </row>
    <row r="457" ht="9.75" customHeight="1">
      <c r="A457" s="110" t="s">
        <v>157</v>
      </c>
      <c r="B457" s="110">
        <v>36.6875106294138</v>
      </c>
    </row>
    <row r="458" ht="9.75" customHeight="1">
      <c r="A458" s="110" t="s">
        <v>157</v>
      </c>
      <c r="B458" s="110">
        <v>47.0804898210468</v>
      </c>
    </row>
    <row r="459" ht="9.75" customHeight="1">
      <c r="A459" s="110" t="s">
        <v>157</v>
      </c>
      <c r="B459" s="110">
        <v>56.3993909684083</v>
      </c>
    </row>
    <row r="460" ht="9.75" customHeight="1">
      <c r="A460" s="110" t="s">
        <v>157</v>
      </c>
      <c r="B460" s="110">
        <v>42.5098971450551</v>
      </c>
    </row>
    <row r="461" ht="9.75" customHeight="1">
      <c r="A461" s="110" t="s">
        <v>157</v>
      </c>
      <c r="B461" s="110">
        <v>47.1218557731683</v>
      </c>
    </row>
    <row r="462" ht="9.75" customHeight="1">
      <c r="A462" s="110" t="s">
        <v>157</v>
      </c>
      <c r="B462" s="110">
        <v>36.8420478318266</v>
      </c>
    </row>
    <row r="463" ht="9.75" customHeight="1">
      <c r="A463" s="110" t="s">
        <v>157</v>
      </c>
      <c r="B463" s="110">
        <v>49.7064949787697</v>
      </c>
    </row>
    <row r="464" ht="9.75" customHeight="1">
      <c r="A464" s="110" t="s">
        <v>157</v>
      </c>
      <c r="B464" s="110"/>
    </row>
    <row r="465" ht="9.75" customHeight="1">
      <c r="A465" s="110" t="s">
        <v>157</v>
      </c>
      <c r="B465" s="110">
        <v>48.7651334950705</v>
      </c>
    </row>
    <row r="466" ht="9.75" customHeight="1">
      <c r="A466" s="110" t="s">
        <v>157</v>
      </c>
      <c r="B466" s="110">
        <v>42.5849892739919</v>
      </c>
    </row>
    <row r="467" ht="9.75" customHeight="1">
      <c r="A467" s="110" t="s">
        <v>157</v>
      </c>
      <c r="B467" s="110">
        <v>51.2001764346614</v>
      </c>
    </row>
    <row r="468" ht="9.75" customHeight="1">
      <c r="A468" s="110" t="s">
        <v>157</v>
      </c>
      <c r="B468" s="110">
        <v>51.1772105825208</v>
      </c>
    </row>
    <row r="469" ht="9.75" customHeight="1">
      <c r="A469" s="110" t="s">
        <v>157</v>
      </c>
      <c r="B469" s="110"/>
    </row>
    <row r="470" ht="9.75" customHeight="1">
      <c r="A470" s="110" t="s">
        <v>157</v>
      </c>
      <c r="B470" s="110">
        <v>35.8170500396042</v>
      </c>
    </row>
    <row r="471" ht="9.75" customHeight="1">
      <c r="A471" s="110" t="s">
        <v>157</v>
      </c>
      <c r="B471" s="110">
        <v>46.8864598545708</v>
      </c>
    </row>
    <row r="472" ht="9.75" customHeight="1">
      <c r="A472" s="110" t="s">
        <v>157</v>
      </c>
      <c r="B472" s="110">
        <v>56.9935766898652</v>
      </c>
    </row>
    <row r="473" ht="9.75" customHeight="1">
      <c r="A473" s="110" t="s">
        <v>157</v>
      </c>
      <c r="B473" s="110"/>
    </row>
    <row r="474" ht="9.75" customHeight="1">
      <c r="A474" s="110" t="s">
        <v>157</v>
      </c>
      <c r="B474" s="110"/>
    </row>
    <row r="475" ht="9.75" customHeight="1">
      <c r="A475" s="110" t="s">
        <v>157</v>
      </c>
      <c r="B475" s="110">
        <v>49.4420348696465</v>
      </c>
    </row>
    <row r="476" ht="9.75" customHeight="1">
      <c r="A476" s="110" t="s">
        <v>157</v>
      </c>
      <c r="B476" s="110">
        <v>50.3884390176534</v>
      </c>
    </row>
    <row r="477" ht="9.75" customHeight="1">
      <c r="A477" s="110" t="s">
        <v>157</v>
      </c>
      <c r="B477" s="110"/>
    </row>
    <row r="478" ht="9.75" customHeight="1">
      <c r="A478" s="110" t="s">
        <v>157</v>
      </c>
      <c r="B478" s="110">
        <v>44.2309751402283</v>
      </c>
    </row>
    <row r="479" ht="9.75" customHeight="1">
      <c r="A479" s="110" t="s">
        <v>157</v>
      </c>
      <c r="B479" s="110">
        <v>45.7660469196246</v>
      </c>
    </row>
    <row r="480" ht="9.75" customHeight="1">
      <c r="A480" s="110" t="s">
        <v>157</v>
      </c>
      <c r="B480" s="110">
        <v>48.7915385339567</v>
      </c>
    </row>
    <row r="481" ht="9.75" customHeight="1">
      <c r="A481" s="110" t="s">
        <v>157</v>
      </c>
      <c r="B481" s="110">
        <v>39.5098902029281</v>
      </c>
    </row>
    <row r="482" ht="9.75" customHeight="1">
      <c r="A482" s="110" t="s">
        <v>157</v>
      </c>
      <c r="B482" s="110">
        <v>51.8121684835618</v>
      </c>
    </row>
    <row r="483" ht="9.75" customHeight="1">
      <c r="A483" s="110" t="s">
        <v>157</v>
      </c>
      <c r="B483" s="110">
        <v>38.8839542542202</v>
      </c>
    </row>
    <row r="484" ht="9.75" customHeight="1">
      <c r="A484" s="110" t="s">
        <v>157</v>
      </c>
      <c r="B484" s="110"/>
    </row>
    <row r="485" ht="9.75" customHeight="1">
      <c r="A485" s="110" t="s">
        <v>157</v>
      </c>
      <c r="B485" s="110">
        <v>42.3493978827995</v>
      </c>
    </row>
    <row r="486" ht="9.75" customHeight="1">
      <c r="A486" s="110" t="s">
        <v>157</v>
      </c>
      <c r="B486" s="110">
        <v>33.5042962578979</v>
      </c>
    </row>
    <row r="487" ht="9.75" customHeight="1">
      <c r="A487" s="110" t="s">
        <v>157</v>
      </c>
      <c r="B487" s="110">
        <v>34.6316521383393</v>
      </c>
    </row>
    <row r="488" ht="9.75" customHeight="1">
      <c r="A488" s="110" t="s">
        <v>157</v>
      </c>
      <c r="B488" s="110"/>
    </row>
    <row r="489" ht="9.75" customHeight="1">
      <c r="A489" s="110" t="s">
        <v>157</v>
      </c>
      <c r="B489" s="110"/>
    </row>
    <row r="490" ht="9.75" customHeight="1">
      <c r="A490" s="110" t="s">
        <v>157</v>
      </c>
      <c r="B490" s="110"/>
    </row>
    <row r="491" ht="9.75" customHeight="1">
      <c r="A491" s="110" t="s">
        <v>157</v>
      </c>
      <c r="B491" s="110"/>
    </row>
    <row r="492" ht="9.75" customHeight="1">
      <c r="A492" s="110" t="s">
        <v>157</v>
      </c>
      <c r="B492" s="110">
        <v>42.0027829958147</v>
      </c>
    </row>
    <row r="493" ht="9.75" customHeight="1">
      <c r="A493" s="110" t="s">
        <v>157</v>
      </c>
      <c r="B493" s="110">
        <v>35.5240384516253</v>
      </c>
    </row>
    <row r="494" ht="9.75" customHeight="1">
      <c r="A494" s="110" t="s">
        <v>157</v>
      </c>
      <c r="B494" s="110"/>
    </row>
    <row r="495" ht="9.75" customHeight="1">
      <c r="A495" s="110" t="s">
        <v>157</v>
      </c>
      <c r="B495" s="110"/>
    </row>
    <row r="496" ht="9.75" customHeight="1">
      <c r="A496" s="110" t="s">
        <v>157</v>
      </c>
      <c r="B496" s="110">
        <v>39.4296330373106</v>
      </c>
    </row>
    <row r="497" ht="9.75" customHeight="1">
      <c r="A497" s="110" t="s">
        <v>157</v>
      </c>
      <c r="B497" s="110"/>
    </row>
    <row r="498" ht="9.75" customHeight="1">
      <c r="A498" s="110" t="s">
        <v>157</v>
      </c>
      <c r="B498" s="110"/>
    </row>
    <row r="499" ht="9.75" customHeight="1">
      <c r="A499" s="110" t="s">
        <v>157</v>
      </c>
      <c r="B499" s="110">
        <v>43.9893311655687</v>
      </c>
    </row>
    <row r="500" ht="9.75" customHeight="1">
      <c r="A500" s="110" t="s">
        <v>157</v>
      </c>
      <c r="B500" s="110">
        <v>43.2464534941503</v>
      </c>
    </row>
    <row r="501" ht="9.75" customHeight="1">
      <c r="A501" s="110" t="s">
        <v>157</v>
      </c>
      <c r="B501" s="110"/>
    </row>
    <row r="502" ht="9.75" customHeight="1">
      <c r="A502" s="110" t="s">
        <v>157</v>
      </c>
      <c r="B502" s="110"/>
    </row>
    <row r="503" ht="9.75" customHeight="1">
      <c r="A503" s="110" t="s">
        <v>157</v>
      </c>
      <c r="B503" s="110">
        <v>43.6335835091559</v>
      </c>
    </row>
    <row r="504" ht="9.75" customHeight="1">
      <c r="A504" s="110" t="s">
        <v>157</v>
      </c>
      <c r="B504" s="110">
        <v>44.0534131092948</v>
      </c>
    </row>
    <row r="505" ht="9.75" customHeight="1">
      <c r="A505" s="110" t="s">
        <v>157</v>
      </c>
      <c r="B505" s="110">
        <v>50.7222317522882</v>
      </c>
    </row>
    <row r="506" ht="9.75" customHeight="1">
      <c r="A506" s="110" t="s">
        <v>157</v>
      </c>
      <c r="B506" s="110">
        <v>46.3981515330465</v>
      </c>
    </row>
    <row r="507" ht="9.75" customHeight="1">
      <c r="A507" s="110" t="s">
        <v>157</v>
      </c>
      <c r="B507" s="110">
        <v>41.3341114759659</v>
      </c>
    </row>
    <row r="508" ht="9.75" customHeight="1">
      <c r="A508" s="110" t="s">
        <v>157</v>
      </c>
      <c r="B508" s="110">
        <v>41.7758109198803</v>
      </c>
    </row>
    <row r="509" ht="9.75" customHeight="1">
      <c r="A509" s="110" t="s">
        <v>157</v>
      </c>
      <c r="B509" s="110">
        <v>40.8501314803199</v>
      </c>
    </row>
    <row r="510" ht="9.75" customHeight="1">
      <c r="A510" s="110" t="s">
        <v>157</v>
      </c>
      <c r="B510" s="110">
        <v>50.8216789462977</v>
      </c>
    </row>
    <row r="511" ht="9.75" customHeight="1">
      <c r="A511" s="110" t="s">
        <v>157</v>
      </c>
      <c r="B511" s="110"/>
    </row>
    <row r="512" ht="9.75" customHeight="1">
      <c r="A512" s="110" t="s">
        <v>157</v>
      </c>
      <c r="B512" s="110">
        <v>36.1983653780228</v>
      </c>
    </row>
    <row r="513" ht="9.75" customHeight="1">
      <c r="A513" s="110" t="s">
        <v>157</v>
      </c>
      <c r="B513" s="110">
        <v>74.1902584990279</v>
      </c>
    </row>
    <row r="514" ht="9.75" customHeight="1">
      <c r="A514" s="110" t="s">
        <v>157</v>
      </c>
      <c r="B514" s="110">
        <v>35.9396588612641</v>
      </c>
    </row>
    <row r="515" ht="9.75" customHeight="1">
      <c r="A515" s="110" t="s">
        <v>157</v>
      </c>
      <c r="B515" s="110">
        <v>48.045186985599</v>
      </c>
    </row>
    <row r="516" ht="9.75" customHeight="1">
      <c r="A516" s="110" t="s">
        <v>157</v>
      </c>
      <c r="B516" s="110">
        <v>49.5579741299186</v>
      </c>
    </row>
    <row r="517" ht="9.75" customHeight="1">
      <c r="A517" s="110" t="s">
        <v>157</v>
      </c>
      <c r="B517" s="110">
        <v>58.1597673599277</v>
      </c>
    </row>
    <row r="518" ht="9.75" customHeight="1">
      <c r="A518" s="110" t="s">
        <v>157</v>
      </c>
      <c r="B518" s="110">
        <v>55.1278021024022</v>
      </c>
    </row>
    <row r="519" ht="9.75" customHeight="1">
      <c r="A519" s="110" t="s">
        <v>157</v>
      </c>
      <c r="B519" s="110">
        <v>41.9386836336742</v>
      </c>
    </row>
    <row r="520" ht="9.75" customHeight="1">
      <c r="A520" s="110" t="s">
        <v>157</v>
      </c>
      <c r="B520" s="110">
        <v>41.9386836336742</v>
      </c>
    </row>
    <row r="521" ht="9.75" customHeight="1">
      <c r="A521" s="110" t="s">
        <v>157</v>
      </c>
      <c r="B521" s="110">
        <v>47.0033913221232</v>
      </c>
    </row>
    <row r="522" ht="9.75" customHeight="1">
      <c r="A522" s="110" t="s">
        <v>157</v>
      </c>
      <c r="B522" s="110">
        <v>32.8447159819658</v>
      </c>
    </row>
    <row r="523" ht="9.75" customHeight="1">
      <c r="A523" s="110" t="s">
        <v>157</v>
      </c>
      <c r="B523" s="110">
        <v>43.7199316370847</v>
      </c>
    </row>
    <row r="524" ht="9.75" customHeight="1">
      <c r="A524" s="110" t="s">
        <v>157</v>
      </c>
      <c r="B524" s="110">
        <v>50.8209128316043</v>
      </c>
    </row>
    <row r="525" ht="9.75" customHeight="1">
      <c r="A525" s="110" t="s">
        <v>157</v>
      </c>
      <c r="B525" s="110">
        <v>38.2445956004088</v>
      </c>
    </row>
    <row r="526" ht="9.75" customHeight="1">
      <c r="A526" s="110" t="s">
        <v>157</v>
      </c>
      <c r="B526" s="110">
        <v>50.6635763403974</v>
      </c>
    </row>
    <row r="527" ht="9.75" customHeight="1">
      <c r="A527" s="110" t="s">
        <v>157</v>
      </c>
      <c r="B527" s="110">
        <v>40.7784516779262</v>
      </c>
    </row>
    <row r="528" ht="9.75" customHeight="1">
      <c r="A528" s="110" t="s">
        <v>157</v>
      </c>
      <c r="B528" s="110">
        <v>52.368117044153</v>
      </c>
    </row>
    <row r="529" ht="9.75" customHeight="1">
      <c r="A529" s="110" t="s">
        <v>157</v>
      </c>
      <c r="B529" s="110">
        <v>45.1050020536409</v>
      </c>
    </row>
    <row r="530" ht="9.75" customHeight="1">
      <c r="A530" s="110" t="s">
        <v>157</v>
      </c>
      <c r="B530" s="110">
        <v>39.4296330373106</v>
      </c>
    </row>
    <row r="531" ht="9.75" customHeight="1">
      <c r="A531" s="110" t="s">
        <v>157</v>
      </c>
      <c r="B531" s="110">
        <v>43.1539791947418</v>
      </c>
    </row>
    <row r="532" ht="9.75" customHeight="1">
      <c r="A532" s="110" t="s">
        <v>157</v>
      </c>
      <c r="B532" s="110">
        <v>42.5745299207123</v>
      </c>
    </row>
    <row r="533" ht="9.75" customHeight="1">
      <c r="A533" s="110" t="s">
        <v>157</v>
      </c>
      <c r="B533" s="110"/>
    </row>
    <row r="534" ht="9.75" customHeight="1">
      <c r="A534" s="110" t="s">
        <v>157</v>
      </c>
      <c r="B534" s="110">
        <v>49.9851380154588</v>
      </c>
    </row>
    <row r="535" ht="9.75" customHeight="1">
      <c r="A535" s="110" t="s">
        <v>157</v>
      </c>
      <c r="B535" s="110">
        <v>42.2466540567305</v>
      </c>
    </row>
    <row r="536" ht="9.75" customHeight="1">
      <c r="A536" s="110" t="s">
        <v>157</v>
      </c>
      <c r="B536" s="110">
        <v>38.793455920141</v>
      </c>
    </row>
    <row r="537" ht="9.75" customHeight="1">
      <c r="A537" s="110" t="s">
        <v>157</v>
      </c>
      <c r="B537" s="110"/>
    </row>
    <row r="538" ht="9.75" customHeight="1">
      <c r="A538" s="110" t="s">
        <v>157</v>
      </c>
      <c r="B538" s="110">
        <v>53.1672158534393</v>
      </c>
    </row>
    <row r="539" ht="9.75" customHeight="1">
      <c r="A539" s="110" t="s">
        <v>157</v>
      </c>
      <c r="B539" s="110">
        <v>41.4650497940384</v>
      </c>
    </row>
    <row r="540" ht="9.75" customHeight="1">
      <c r="A540" s="110" t="s">
        <v>157</v>
      </c>
      <c r="B540" s="110">
        <v>49.3514909684483</v>
      </c>
    </row>
    <row r="541" ht="9.75" customHeight="1">
      <c r="A541" s="110" t="s">
        <v>157</v>
      </c>
      <c r="B541" s="110">
        <v>42.1054165032875</v>
      </c>
    </row>
    <row r="542" ht="9.75" customHeight="1">
      <c r="A542" s="110" t="s">
        <v>157</v>
      </c>
      <c r="B542" s="110">
        <v>37.4393969766002</v>
      </c>
    </row>
    <row r="543" ht="9.75" customHeight="1">
      <c r="A543" s="110" t="s">
        <v>157</v>
      </c>
      <c r="B543" s="110">
        <v>45.8205881798575</v>
      </c>
    </row>
    <row r="544" ht="9.75" customHeight="1">
      <c r="A544" s="110" t="s">
        <v>157</v>
      </c>
      <c r="B544" s="110">
        <v>34.3665331780467</v>
      </c>
    </row>
    <row r="545" ht="9.75" customHeight="1">
      <c r="A545" s="110" t="s">
        <v>157</v>
      </c>
      <c r="B545" s="110">
        <v>47.9112978879124</v>
      </c>
    </row>
    <row r="546" ht="9.75" customHeight="1">
      <c r="A546" s="110" t="s">
        <v>157</v>
      </c>
      <c r="B546" s="110">
        <v>44.73265372381</v>
      </c>
    </row>
    <row r="547" ht="9.75" customHeight="1">
      <c r="A547" s="110" t="s">
        <v>157</v>
      </c>
      <c r="B547" s="110">
        <v>47.3246143035438</v>
      </c>
    </row>
    <row r="548" ht="9.75" customHeight="1">
      <c r="A548" s="110" t="s">
        <v>157</v>
      </c>
      <c r="B548" s="110">
        <v>57.4961098729374</v>
      </c>
    </row>
    <row r="549" ht="9.75" customHeight="1">
      <c r="A549" s="110" t="s">
        <v>157</v>
      </c>
      <c r="B549" s="110">
        <v>45.82277378052</v>
      </c>
    </row>
    <row r="550" ht="9.75" customHeight="1">
      <c r="A550" s="110" t="s">
        <v>157</v>
      </c>
      <c r="B550" s="110">
        <v>36.9194871979452</v>
      </c>
    </row>
    <row r="551" ht="9.75" customHeight="1">
      <c r="A551" s="110" t="s">
        <v>157</v>
      </c>
      <c r="B551" s="110">
        <v>49.9821065824281</v>
      </c>
    </row>
    <row r="552" ht="9.75" customHeight="1">
      <c r="A552" s="110" t="s">
        <v>157</v>
      </c>
      <c r="B552" s="110">
        <v>48.7708224844667</v>
      </c>
    </row>
    <row r="553" ht="9.75" customHeight="1">
      <c r="A553" s="110" t="s">
        <v>157</v>
      </c>
      <c r="B553" s="110">
        <v>53.7705660039695</v>
      </c>
    </row>
    <row r="554" ht="9.75" customHeight="1">
      <c r="A554" s="110" t="s">
        <v>157</v>
      </c>
      <c r="B554" s="110">
        <v>51.0853348615176</v>
      </c>
    </row>
    <row r="555" ht="9.75" customHeight="1">
      <c r="A555" s="110" t="s">
        <v>157</v>
      </c>
      <c r="B555" s="110">
        <v>41.1082098135438</v>
      </c>
    </row>
    <row r="556" ht="9.75" customHeight="1">
      <c r="A556" s="110" t="s">
        <v>157</v>
      </c>
      <c r="B556" s="110">
        <v>60.0479252366878</v>
      </c>
    </row>
    <row r="557" ht="9.75" customHeight="1">
      <c r="A557" s="110" t="s">
        <v>157</v>
      </c>
      <c r="B557" s="110">
        <v>41.2793538608717</v>
      </c>
    </row>
    <row r="558" ht="9.75" customHeight="1">
      <c r="A558" s="110" t="s">
        <v>157</v>
      </c>
      <c r="B558" s="110">
        <v>44.7832130199444</v>
      </c>
    </row>
    <row r="559" ht="9.75" customHeight="1">
      <c r="A559" s="110" t="s">
        <v>157</v>
      </c>
      <c r="B559" s="110">
        <v>40.3893274550062</v>
      </c>
    </row>
    <row r="560" ht="9.75" customHeight="1">
      <c r="A560" s="110" t="s">
        <v>157</v>
      </c>
      <c r="B560" s="110"/>
    </row>
    <row r="561" ht="9.75" customHeight="1">
      <c r="A561" s="110" t="s">
        <v>157</v>
      </c>
      <c r="B561" s="110">
        <v>46.2240418468244</v>
      </c>
    </row>
    <row r="562" ht="9.75" customHeight="1">
      <c r="A562" s="110" t="s">
        <v>157</v>
      </c>
      <c r="B562" s="110">
        <v>43.1546742449677</v>
      </c>
    </row>
    <row r="563" ht="9.75" customHeight="1">
      <c r="A563" s="110" t="s">
        <v>157</v>
      </c>
      <c r="B563" s="110">
        <v>58.8535776323361</v>
      </c>
    </row>
    <row r="564" ht="9.75" customHeight="1">
      <c r="A564" s="110" t="s">
        <v>157</v>
      </c>
      <c r="B564" s="110">
        <v>42.7112495156779</v>
      </c>
    </row>
    <row r="565" ht="9.75" customHeight="1">
      <c r="A565" s="110" t="s">
        <v>157</v>
      </c>
      <c r="B565" s="110"/>
    </row>
    <row r="566" ht="9.75" customHeight="1">
      <c r="A566" s="110" t="s">
        <v>157</v>
      </c>
      <c r="B566" s="110">
        <v>42.7466478895722</v>
      </c>
    </row>
    <row r="567" ht="9.75" customHeight="1">
      <c r="A567" s="110" t="s">
        <v>157</v>
      </c>
      <c r="B567" s="110">
        <v>51.0943586747685</v>
      </c>
    </row>
    <row r="568" ht="9.75" customHeight="1">
      <c r="A568" s="110" t="s">
        <v>157</v>
      </c>
      <c r="B568" s="110">
        <v>43.4931585199615</v>
      </c>
    </row>
    <row r="569" ht="9.75" customHeight="1">
      <c r="A569" s="110" t="s">
        <v>157</v>
      </c>
      <c r="B569" s="110">
        <v>60.4414241816573</v>
      </c>
    </row>
    <row r="570" ht="9.75" customHeight="1">
      <c r="A570" s="110" t="s">
        <v>157</v>
      </c>
      <c r="B570" s="110">
        <v>48.1664685779092</v>
      </c>
    </row>
    <row r="571" ht="9.75" customHeight="1">
      <c r="A571" s="110" t="s">
        <v>157</v>
      </c>
      <c r="B571" s="110"/>
    </row>
    <row r="572" ht="9.75" customHeight="1">
      <c r="A572" s="110" t="s">
        <v>157</v>
      </c>
      <c r="B572" s="110">
        <v>44.9421852666214</v>
      </c>
    </row>
    <row r="573" ht="9.75" customHeight="1">
      <c r="A573" s="110" t="s">
        <v>157</v>
      </c>
      <c r="B573" s="110">
        <v>43.6557306843464</v>
      </c>
    </row>
    <row r="574" ht="9.75" customHeight="1">
      <c r="A574" s="110" t="s">
        <v>157</v>
      </c>
      <c r="B574" s="110">
        <v>47.0033913221232</v>
      </c>
    </row>
    <row r="575" ht="9.75" customHeight="1">
      <c r="A575" s="110" t="s">
        <v>157</v>
      </c>
      <c r="B575" s="110">
        <v>49.3965410162593</v>
      </c>
    </row>
    <row r="576" ht="9.75" customHeight="1">
      <c r="A576" s="110" t="s">
        <v>157</v>
      </c>
      <c r="B576" s="110">
        <v>52.0142944302958</v>
      </c>
    </row>
    <row r="577" ht="9.75" customHeight="1">
      <c r="A577" s="110" t="s">
        <v>157</v>
      </c>
      <c r="B577" s="110">
        <v>32.7249215231234</v>
      </c>
    </row>
    <row r="578" ht="9.75" customHeight="1">
      <c r="A578" s="110" t="s">
        <v>157</v>
      </c>
      <c r="B578" s="110"/>
    </row>
    <row r="579" ht="9.75" customHeight="1">
      <c r="A579" s="110" t="s">
        <v>157</v>
      </c>
      <c r="B579" s="110">
        <v>46.048008354249</v>
      </c>
    </row>
    <row r="580" ht="9.75" customHeight="1">
      <c r="A580" s="110" t="s">
        <v>157</v>
      </c>
      <c r="B580" s="110">
        <v>42.993654778573</v>
      </c>
    </row>
    <row r="581" ht="9.75" customHeight="1">
      <c r="A581" s="110" t="s">
        <v>157</v>
      </c>
      <c r="B581" s="110">
        <v>44.1552791572072</v>
      </c>
    </row>
    <row r="582" ht="9.75" customHeight="1">
      <c r="A582" s="110" t="s">
        <v>157</v>
      </c>
      <c r="B582" s="110">
        <v>43.7234096062674</v>
      </c>
    </row>
    <row r="583" ht="9.75" customHeight="1">
      <c r="A583" s="110" t="s">
        <v>157</v>
      </c>
      <c r="B583" s="110">
        <v>33.8425129707161</v>
      </c>
    </row>
    <row r="584" ht="9.75" customHeight="1">
      <c r="A584" s="110" t="s">
        <v>157</v>
      </c>
      <c r="B584" s="110">
        <v>42.0722482597785</v>
      </c>
    </row>
    <row r="585" ht="9.75" customHeight="1">
      <c r="A585" s="110" t="s">
        <v>157</v>
      </c>
      <c r="B585" s="110">
        <v>39.0250475144961</v>
      </c>
    </row>
    <row r="586" ht="9.75" customHeight="1">
      <c r="A586" s="110" t="s">
        <v>157</v>
      </c>
      <c r="B586" s="110">
        <v>42.3493978827995</v>
      </c>
    </row>
    <row r="587" ht="9.75" customHeight="1">
      <c r="A587" s="110" t="s">
        <v>157</v>
      </c>
      <c r="B587" s="110">
        <v>36.5653891609029</v>
      </c>
    </row>
    <row r="588" ht="9.75" customHeight="1">
      <c r="A588" s="110" t="s">
        <v>157</v>
      </c>
      <c r="B588" s="110">
        <v>50.0652906955212</v>
      </c>
    </row>
    <row r="589" ht="9.75" customHeight="1">
      <c r="A589" s="110" t="s">
        <v>157</v>
      </c>
      <c r="B589" s="110">
        <v>54.3652500247197</v>
      </c>
    </row>
    <row r="590" ht="9.75" customHeight="1">
      <c r="A590" s="110" t="s">
        <v>157</v>
      </c>
      <c r="B590" s="110">
        <v>44.8857627583421</v>
      </c>
    </row>
    <row r="591" ht="9.75" customHeight="1">
      <c r="A591" s="110" t="s">
        <v>157</v>
      </c>
      <c r="B591" s="110">
        <v>55.8676407526188</v>
      </c>
    </row>
    <row r="592" ht="9.75" customHeight="1">
      <c r="A592" s="110" t="s">
        <v>157</v>
      </c>
      <c r="B592" s="110">
        <v>68.6597103625822</v>
      </c>
    </row>
    <row r="593" ht="9.75" customHeight="1">
      <c r="A593" s="110" t="s">
        <v>157</v>
      </c>
      <c r="B593" s="110"/>
    </row>
    <row r="594" ht="9.75" customHeight="1">
      <c r="A594" s="110" t="s">
        <v>157</v>
      </c>
      <c r="B594" s="110"/>
    </row>
    <row r="595" ht="9.75" customHeight="1">
      <c r="A595" s="110" t="s">
        <v>157</v>
      </c>
      <c r="B595" s="110"/>
    </row>
    <row r="596" ht="9.75" customHeight="1">
      <c r="A596" s="110" t="s">
        <v>157</v>
      </c>
      <c r="B596" s="110">
        <v>46.2256275987937</v>
      </c>
    </row>
    <row r="597" ht="9.75" customHeight="1">
      <c r="A597" s="110" t="s">
        <v>157</v>
      </c>
      <c r="B597" s="110">
        <v>35.1971484190879</v>
      </c>
    </row>
    <row r="598" ht="9.75" customHeight="1">
      <c r="A598" s="110" t="s">
        <v>157</v>
      </c>
      <c r="B598" s="110">
        <v>49.3271338466037</v>
      </c>
    </row>
    <row r="599" ht="9.75" customHeight="1">
      <c r="A599" s="110" t="s">
        <v>157</v>
      </c>
      <c r="B599" s="110">
        <v>44.5502358613096</v>
      </c>
    </row>
    <row r="600" ht="9.75" customHeight="1">
      <c r="A600" s="110" t="s">
        <v>157</v>
      </c>
      <c r="B600" s="110">
        <v>34.6316521383393</v>
      </c>
    </row>
    <row r="601" ht="9.75" customHeight="1">
      <c r="A601" s="110" t="s">
        <v>157</v>
      </c>
      <c r="B601" s="110">
        <v>46.2410594002426</v>
      </c>
    </row>
    <row r="602" ht="9.75" customHeight="1">
      <c r="A602" s="110" t="s">
        <v>157</v>
      </c>
      <c r="B602" s="110">
        <v>54.3395300837296</v>
      </c>
    </row>
    <row r="603" ht="9.75" customHeight="1">
      <c r="A603" s="110" t="s">
        <v>157</v>
      </c>
      <c r="B603" s="110"/>
    </row>
    <row r="604" ht="9.75" customHeight="1">
      <c r="A604" s="110" t="s">
        <v>157</v>
      </c>
      <c r="B604" s="110">
        <v>43.444670821412</v>
      </c>
    </row>
    <row r="605" ht="9.75" customHeight="1">
      <c r="A605" s="110" t="s">
        <v>157</v>
      </c>
      <c r="B605" s="110">
        <v>36.6875106294138</v>
      </c>
    </row>
    <row r="606" ht="9.75" customHeight="1">
      <c r="A606" s="110" t="s">
        <v>157</v>
      </c>
      <c r="B606" s="110">
        <v>39.3482518796494</v>
      </c>
    </row>
    <row r="607" ht="9.75" customHeight="1">
      <c r="A607" s="110" t="s">
        <v>157</v>
      </c>
      <c r="B607" s="110">
        <v>45.1425602719618</v>
      </c>
    </row>
    <row r="608" ht="9.75" customHeight="1">
      <c r="A608" s="110" t="s">
        <v>157</v>
      </c>
      <c r="B608" s="110">
        <v>48.0839782325904</v>
      </c>
    </row>
    <row r="609" ht="9.75" customHeight="1">
      <c r="A609" s="110" t="s">
        <v>157</v>
      </c>
      <c r="B609" s="110">
        <v>49.0906104449167</v>
      </c>
    </row>
    <row r="610" ht="9.75" customHeight="1">
      <c r="A610" s="110" t="s">
        <v>157</v>
      </c>
      <c r="B610" s="110">
        <v>51.0919175220782</v>
      </c>
    </row>
    <row r="611" ht="9.75" customHeight="1">
      <c r="A611" s="110" t="s">
        <v>157</v>
      </c>
      <c r="B611" s="110">
        <v>43.6181242724659</v>
      </c>
    </row>
    <row r="612" ht="9.75" customHeight="1">
      <c r="A612" s="110" t="s">
        <v>157</v>
      </c>
      <c r="B612" s="110"/>
    </row>
    <row r="613" ht="9.75" customHeight="1">
      <c r="A613" s="110" t="s">
        <v>157</v>
      </c>
      <c r="B613" s="110">
        <v>47.0068542339518</v>
      </c>
    </row>
    <row r="614" ht="9.75" customHeight="1">
      <c r="A614" s="110" t="s">
        <v>157</v>
      </c>
      <c r="B614" s="110">
        <v>50.230773063334</v>
      </c>
    </row>
    <row r="615" ht="9.75" customHeight="1">
      <c r="A615" s="110" t="s">
        <v>157</v>
      </c>
      <c r="B615" s="110">
        <v>40.7784516779262</v>
      </c>
    </row>
    <row r="616" ht="9.75" customHeight="1">
      <c r="A616" s="110" t="s">
        <v>157</v>
      </c>
      <c r="B616" s="110">
        <v>39.2707591741541</v>
      </c>
    </row>
    <row r="617" ht="9.75" customHeight="1">
      <c r="A617" s="110" t="s">
        <v>157</v>
      </c>
      <c r="B617" s="110">
        <v>31.4305801829641</v>
      </c>
    </row>
    <row r="618" ht="9.75" customHeight="1">
      <c r="A618" s="110" t="s">
        <v>157</v>
      </c>
      <c r="B618" s="110">
        <v>34.3665331780467</v>
      </c>
    </row>
    <row r="619" ht="9.75" customHeight="1">
      <c r="A619" s="110" t="s">
        <v>157</v>
      </c>
      <c r="B619" s="110">
        <v>44.468598722543</v>
      </c>
    </row>
    <row r="620" ht="9.75" customHeight="1">
      <c r="A620" s="110" t="s">
        <v>157</v>
      </c>
      <c r="B620" s="110">
        <v>46.9988582476859</v>
      </c>
    </row>
    <row r="621" ht="9.75" customHeight="1">
      <c r="A621" s="110" t="s">
        <v>157</v>
      </c>
      <c r="B621" s="110">
        <v>64.4151359719984</v>
      </c>
    </row>
    <row r="622" ht="9.75" customHeight="1">
      <c r="A622" s="110" t="s">
        <v>157</v>
      </c>
      <c r="B622" s="110">
        <v>48.4292128457874</v>
      </c>
    </row>
    <row r="623" ht="9.75" customHeight="1">
      <c r="A623" s="110" t="s">
        <v>157</v>
      </c>
      <c r="B623" s="110"/>
    </row>
    <row r="624" ht="9.75" customHeight="1">
      <c r="A624" s="110" t="s">
        <v>157</v>
      </c>
      <c r="B624" s="110">
        <v>53.7705660039695</v>
      </c>
    </row>
    <row r="625" ht="9.75" customHeight="1">
      <c r="A625" s="110" t="s">
        <v>157</v>
      </c>
      <c r="B625" s="110">
        <v>47.8500378846842</v>
      </c>
    </row>
    <row r="626" ht="9.75" customHeight="1">
      <c r="A626" s="110" t="s">
        <v>157</v>
      </c>
      <c r="B626" s="110">
        <v>43.6557306843464</v>
      </c>
    </row>
    <row r="627" ht="9.75" customHeight="1">
      <c r="A627" s="110" t="s">
        <v>157</v>
      </c>
      <c r="B627" s="110">
        <v>40.3469827237711</v>
      </c>
    </row>
    <row r="628" ht="9.75" customHeight="1">
      <c r="A628" s="110" t="s">
        <v>157</v>
      </c>
      <c r="B628" s="110">
        <v>39.9249525511812</v>
      </c>
    </row>
    <row r="629" ht="9.75" customHeight="1">
      <c r="A629" s="110" t="s">
        <v>157</v>
      </c>
      <c r="B629" s="110">
        <v>56.6616446651745</v>
      </c>
    </row>
    <row r="630" ht="9.75" customHeight="1">
      <c r="A630" s="110" t="s">
        <v>157</v>
      </c>
      <c r="B630" s="110">
        <v>45.4824110106017</v>
      </c>
    </row>
    <row r="631" ht="9.75" customHeight="1">
      <c r="A631" s="110" t="s">
        <v>157</v>
      </c>
      <c r="B631" s="110">
        <v>50.7000615138781</v>
      </c>
    </row>
    <row r="632" ht="9.75" customHeight="1">
      <c r="A632" s="110" t="s">
        <v>157</v>
      </c>
      <c r="B632" s="110">
        <v>36.3847193312355</v>
      </c>
    </row>
    <row r="633" ht="9.75" customHeight="1">
      <c r="A633" s="110" t="s">
        <v>157</v>
      </c>
      <c r="B633" s="110">
        <v>46.7592844417987</v>
      </c>
    </row>
    <row r="634" ht="9.75" customHeight="1">
      <c r="A634" s="110" t="s">
        <v>157</v>
      </c>
      <c r="B634" s="110"/>
    </row>
    <row r="635" ht="9.75" customHeight="1">
      <c r="A635" s="110" t="s">
        <v>157</v>
      </c>
      <c r="B635" s="110"/>
    </row>
    <row r="636" ht="9.75" customHeight="1">
      <c r="A636" s="110" t="s">
        <v>157</v>
      </c>
      <c r="B636" s="110">
        <v>49.0030687212181</v>
      </c>
    </row>
    <row r="637" ht="9.75" customHeight="1">
      <c r="A637" s="110" t="s">
        <v>157</v>
      </c>
      <c r="B637" s="110"/>
    </row>
    <row r="638" ht="9.75" customHeight="1">
      <c r="A638" s="110" t="s">
        <v>157</v>
      </c>
      <c r="B638" s="110">
        <v>39.258523617017</v>
      </c>
    </row>
    <row r="639" ht="9.75" customHeight="1">
      <c r="A639" s="110" t="s">
        <v>157</v>
      </c>
      <c r="B639" s="110">
        <v>52.0725838632464</v>
      </c>
    </row>
    <row r="640" ht="9.75" customHeight="1">
      <c r="A640" s="110" t="s">
        <v>157</v>
      </c>
      <c r="B640" s="110">
        <v>54.7931710913176</v>
      </c>
    </row>
    <row r="641" ht="9.75" customHeight="1">
      <c r="A641" s="110" t="s">
        <v>157</v>
      </c>
      <c r="B641" s="110">
        <v>46.2594987706166</v>
      </c>
    </row>
    <row r="642" ht="9.75" customHeight="1">
      <c r="A642" s="110" t="s">
        <v>157</v>
      </c>
      <c r="B642" s="110">
        <v>41.2515415032687</v>
      </c>
    </row>
    <row r="643" ht="9.75" customHeight="1">
      <c r="A643" s="110" t="s">
        <v>157</v>
      </c>
      <c r="B643" s="110">
        <v>48.4489647387287</v>
      </c>
    </row>
    <row r="644" ht="9.75" customHeight="1">
      <c r="A644" s="110" t="s">
        <v>157</v>
      </c>
      <c r="B644" s="110">
        <v>46.4345555941923</v>
      </c>
    </row>
    <row r="645" ht="9.75" customHeight="1">
      <c r="A645" s="110" t="s">
        <v>157</v>
      </c>
      <c r="B645" s="110">
        <v>44.5502358613096</v>
      </c>
    </row>
    <row r="646" ht="9.75" customHeight="1">
      <c r="A646" s="110" t="s">
        <v>157</v>
      </c>
      <c r="B646" s="110">
        <v>62.0882388132648</v>
      </c>
    </row>
    <row r="647" ht="9.75" customHeight="1">
      <c r="A647" s="110" t="s">
        <v>157</v>
      </c>
      <c r="B647" s="110">
        <v>40.4647685227329</v>
      </c>
    </row>
    <row r="648" ht="9.75" customHeight="1">
      <c r="A648" s="110" t="s">
        <v>157</v>
      </c>
      <c r="B648" s="110">
        <v>53.0615543116338</v>
      </c>
    </row>
    <row r="649" ht="9.75" customHeight="1">
      <c r="A649" s="110" t="s">
        <v>157</v>
      </c>
      <c r="B649" s="110">
        <v>41.1384985528881</v>
      </c>
    </row>
    <row r="650" ht="9.75" customHeight="1">
      <c r="A650" s="110" t="s">
        <v>157</v>
      </c>
      <c r="B650" s="110">
        <v>52.5797423190656</v>
      </c>
    </row>
    <row r="651" ht="9.75" customHeight="1">
      <c r="A651" s="110" t="s">
        <v>157</v>
      </c>
      <c r="B651" s="110">
        <v>49.6236152204074</v>
      </c>
    </row>
    <row r="652" ht="9.75" customHeight="1">
      <c r="A652" s="110" t="s">
        <v>157</v>
      </c>
      <c r="B652" s="110">
        <v>54.0627898248823</v>
      </c>
    </row>
    <row r="653" ht="9.75" customHeight="1">
      <c r="A653" s="110" t="s">
        <v>157</v>
      </c>
      <c r="B653" s="110">
        <v>60.3483584651724</v>
      </c>
    </row>
    <row r="654" ht="9.75" customHeight="1">
      <c r="A654" s="110" t="s">
        <v>157</v>
      </c>
      <c r="B654" s="110">
        <v>54.2222439921934</v>
      </c>
    </row>
    <row r="655" ht="9.75" customHeight="1">
      <c r="A655" s="110" t="s">
        <v>157</v>
      </c>
      <c r="B655" s="110">
        <v>39.1518103031459</v>
      </c>
    </row>
    <row r="656" ht="9.75" customHeight="1">
      <c r="A656" s="110" t="s">
        <v>157</v>
      </c>
      <c r="B656" s="110">
        <v>49.623003438185</v>
      </c>
    </row>
    <row r="657" ht="9.75" customHeight="1">
      <c r="A657" s="110" t="s">
        <v>157</v>
      </c>
      <c r="B657" s="110">
        <v>35.734431911037</v>
      </c>
    </row>
    <row r="658" ht="9.75" customHeight="1">
      <c r="A658" s="110" t="s">
        <v>157</v>
      </c>
      <c r="B658" s="110">
        <v>42.3881722233535</v>
      </c>
    </row>
    <row r="659" ht="9.75" customHeight="1">
      <c r="A659" s="110" t="s">
        <v>157</v>
      </c>
      <c r="B659" s="110">
        <v>57.0361733053464</v>
      </c>
    </row>
    <row r="660" ht="9.75" customHeight="1">
      <c r="A660" s="110" t="s">
        <v>157</v>
      </c>
      <c r="B660" s="110">
        <v>40.13513255707</v>
      </c>
    </row>
    <row r="661" ht="9.75" customHeight="1">
      <c r="A661" s="110" t="s">
        <v>157</v>
      </c>
      <c r="B661" s="110">
        <v>39.2707591741541</v>
      </c>
    </row>
    <row r="662" ht="9.75" customHeight="1">
      <c r="A662" s="110" t="s">
        <v>157</v>
      </c>
      <c r="B662" s="110">
        <v>37.4109217154872</v>
      </c>
    </row>
    <row r="663" ht="9.75" customHeight="1">
      <c r="A663" s="110" t="s">
        <v>157</v>
      </c>
      <c r="B663" s="110">
        <v>50.608703305583</v>
      </c>
    </row>
    <row r="664" ht="9.75" customHeight="1">
      <c r="A664" s="110" t="s">
        <v>157</v>
      </c>
      <c r="B664" s="110">
        <v>43.2140641341827</v>
      </c>
    </row>
    <row r="665" ht="9.75" customHeight="1">
      <c r="A665" s="110" t="s">
        <v>157</v>
      </c>
      <c r="B665" s="110">
        <v>53.6411044950932</v>
      </c>
    </row>
    <row r="666" ht="9.75" customHeight="1">
      <c r="A666" s="110" t="s">
        <v>157</v>
      </c>
      <c r="B666" s="110">
        <v>55.3720179965532</v>
      </c>
    </row>
    <row r="667" ht="9.75" customHeight="1">
      <c r="A667" s="110" t="s">
        <v>157</v>
      </c>
      <c r="B667" s="110">
        <v>39.7600624976172</v>
      </c>
    </row>
    <row r="668" ht="9.75" customHeight="1">
      <c r="A668" s="110" t="s">
        <v>157</v>
      </c>
      <c r="B668" s="110"/>
    </row>
    <row r="669" ht="9.75" customHeight="1">
      <c r="A669" s="110" t="s">
        <v>157</v>
      </c>
      <c r="B669" s="110">
        <v>43.9415014773008</v>
      </c>
    </row>
    <row r="670" ht="9.75" customHeight="1">
      <c r="A670" s="110" t="s">
        <v>157</v>
      </c>
      <c r="B670" s="110">
        <v>62.7299497296917</v>
      </c>
    </row>
    <row r="671" ht="9.75" customHeight="1">
      <c r="A671" s="110" t="s">
        <v>157</v>
      </c>
      <c r="B671" s="110">
        <v>39.2707591741541</v>
      </c>
    </row>
    <row r="672" ht="9.75" customHeight="1">
      <c r="A672" s="110" t="s">
        <v>157</v>
      </c>
      <c r="B672" s="110"/>
    </row>
    <row r="673" ht="9.75" customHeight="1">
      <c r="A673" s="110" t="s">
        <v>157</v>
      </c>
      <c r="B673" s="110"/>
    </row>
    <row r="674" ht="9.75" customHeight="1">
      <c r="A674" s="110" t="s">
        <v>157</v>
      </c>
      <c r="B674" s="110">
        <v>47.9882316175407</v>
      </c>
    </row>
    <row r="675" ht="9.75" customHeight="1">
      <c r="A675" s="110" t="s">
        <v>157</v>
      </c>
      <c r="B675" s="110">
        <v>40.4463670659712</v>
      </c>
    </row>
    <row r="676" ht="9.75" customHeight="1">
      <c r="A676" s="110" t="s">
        <v>157</v>
      </c>
      <c r="B676" s="110"/>
    </row>
    <row r="677" ht="9.75" customHeight="1">
      <c r="A677" s="110" t="s">
        <v>157</v>
      </c>
      <c r="B677" s="110">
        <v>55.7310367486622</v>
      </c>
    </row>
    <row r="678" ht="9.75" customHeight="1">
      <c r="A678" s="110" t="s">
        <v>157</v>
      </c>
      <c r="B678" s="110">
        <v>36.5970805560203</v>
      </c>
    </row>
    <row r="679" ht="9.75" customHeight="1">
      <c r="A679" s="110" t="s">
        <v>157</v>
      </c>
      <c r="B679" s="110">
        <v>49.9368424113885</v>
      </c>
    </row>
    <row r="680" ht="9.75" customHeight="1">
      <c r="A680" s="110" t="s">
        <v>157</v>
      </c>
      <c r="B680" s="110">
        <v>53.7179201590234</v>
      </c>
    </row>
    <row r="681" ht="9.75" customHeight="1">
      <c r="A681" s="110" t="s">
        <v>157</v>
      </c>
      <c r="B681" s="110">
        <v>39.3482518796494</v>
      </c>
    </row>
    <row r="682" ht="9.75" customHeight="1">
      <c r="A682" s="110" t="s">
        <v>157</v>
      </c>
      <c r="B682" s="110">
        <v>62.52925725725</v>
      </c>
    </row>
    <row r="683" ht="9.75" customHeight="1">
      <c r="A683" s="110" t="s">
        <v>157</v>
      </c>
      <c r="B683" s="110"/>
    </row>
    <row r="684" ht="9.75" customHeight="1">
      <c r="A684" s="110" t="s">
        <v>157</v>
      </c>
      <c r="B684" s="110"/>
    </row>
    <row r="685" ht="9.75" customHeight="1">
      <c r="A685" s="110" t="s">
        <v>157</v>
      </c>
      <c r="B685" s="110">
        <v>33.9640448049325</v>
      </c>
    </row>
    <row r="686" ht="9.75" customHeight="1">
      <c r="A686" s="110" t="s">
        <v>157</v>
      </c>
      <c r="B686" s="110">
        <v>39.7935632761882</v>
      </c>
    </row>
    <row r="687" ht="9.75" customHeight="1">
      <c r="A687" s="110" t="s">
        <v>157</v>
      </c>
      <c r="B687" s="110">
        <v>51.8186116414017</v>
      </c>
    </row>
    <row r="688" ht="9.75" customHeight="1">
      <c r="A688" s="110" t="s">
        <v>157</v>
      </c>
      <c r="B688" s="110">
        <v>49.8057243782946</v>
      </c>
    </row>
    <row r="689" ht="9.75" customHeight="1">
      <c r="A689" s="110" t="s">
        <v>157</v>
      </c>
      <c r="B689" s="110">
        <v>40.859175942814</v>
      </c>
    </row>
    <row r="690" ht="9.75" customHeight="1">
      <c r="A690" s="110" t="s">
        <v>157</v>
      </c>
      <c r="B690" s="110">
        <v>43.0474010623379</v>
      </c>
    </row>
    <row r="691" ht="9.75" customHeight="1">
      <c r="A691" s="110" t="s">
        <v>157</v>
      </c>
      <c r="B691" s="110">
        <v>48.4255481653885</v>
      </c>
    </row>
    <row r="692" ht="9.75" customHeight="1">
      <c r="A692" s="110" t="s">
        <v>157</v>
      </c>
      <c r="B692" s="110"/>
    </row>
    <row r="693" ht="9.75" customHeight="1">
      <c r="A693" s="110" t="s">
        <v>157</v>
      </c>
      <c r="B693" s="110">
        <v>44.7354961526441</v>
      </c>
    </row>
    <row r="694" ht="9.75" customHeight="1">
      <c r="A694" s="110" t="s">
        <v>157</v>
      </c>
      <c r="B694" s="110"/>
    </row>
    <row r="695" ht="9.75" customHeight="1">
      <c r="A695" s="110" t="s">
        <v>157</v>
      </c>
      <c r="B695" s="110"/>
    </row>
    <row r="696" ht="9.75" customHeight="1">
      <c r="A696" s="110" t="s">
        <v>157</v>
      </c>
      <c r="B696" s="110">
        <v>40.0591061999028</v>
      </c>
    </row>
    <row r="697" ht="9.75" customHeight="1">
      <c r="A697" s="110" t="s">
        <v>157</v>
      </c>
      <c r="B697" s="110">
        <v>38.1822132734325</v>
      </c>
    </row>
    <row r="698" ht="9.75" customHeight="1">
      <c r="A698" s="110" t="s">
        <v>157</v>
      </c>
      <c r="B698" s="110"/>
    </row>
    <row r="699" ht="9.75" customHeight="1">
      <c r="A699" s="110" t="s">
        <v>157</v>
      </c>
      <c r="B699" s="110"/>
    </row>
    <row r="700" ht="9.75" customHeight="1">
      <c r="A700" s="110" t="s">
        <v>157</v>
      </c>
      <c r="B700" s="110">
        <v>71.5297900206141</v>
      </c>
    </row>
    <row r="701" ht="9.75" customHeight="1">
      <c r="A701" s="110" t="s">
        <v>157</v>
      </c>
      <c r="B701" s="110">
        <v>44.3085504661744</v>
      </c>
    </row>
    <row r="702" ht="9.75" customHeight="1">
      <c r="A702" s="110" t="s">
        <v>157</v>
      </c>
      <c r="B702" s="110"/>
    </row>
    <row r="703" ht="9.75" customHeight="1">
      <c r="A703" s="110" t="s">
        <v>157</v>
      </c>
      <c r="B703" s="110">
        <v>53.0697429568242</v>
      </c>
    </row>
    <row r="704" ht="9.75" customHeight="1">
      <c r="A704" s="110" t="s">
        <v>157</v>
      </c>
      <c r="B704" s="110"/>
    </row>
    <row r="705" ht="9.75" customHeight="1">
      <c r="A705" s="110" t="s">
        <v>157</v>
      </c>
      <c r="B705" s="110"/>
    </row>
    <row r="706" ht="9.75" customHeight="1">
      <c r="A706" s="110" t="s">
        <v>157</v>
      </c>
      <c r="B706" s="110"/>
    </row>
    <row r="707" ht="9.75" customHeight="1">
      <c r="A707" s="110" t="s">
        <v>157</v>
      </c>
      <c r="B707" s="110">
        <v>43.1539791947418</v>
      </c>
    </row>
    <row r="708" ht="9.75" customHeight="1">
      <c r="A708" s="110" t="s">
        <v>157</v>
      </c>
      <c r="B708" s="110">
        <v>36.6875106294138</v>
      </c>
    </row>
    <row r="709" ht="9.75" customHeight="1">
      <c r="A709" s="110" t="s">
        <v>157</v>
      </c>
      <c r="B709" s="110">
        <v>44.0077336620145</v>
      </c>
    </row>
    <row r="710" ht="9.75" customHeight="1">
      <c r="A710" s="110" t="s">
        <v>157</v>
      </c>
      <c r="B710" s="110">
        <v>57.3001994545275</v>
      </c>
    </row>
    <row r="711" ht="9.75" customHeight="1">
      <c r="A711" s="110" t="s">
        <v>157</v>
      </c>
      <c r="B711" s="110">
        <v>44.5245378298899</v>
      </c>
    </row>
    <row r="712" ht="9.75" customHeight="1">
      <c r="A712" s="110" t="s">
        <v>157</v>
      </c>
      <c r="B712" s="110">
        <v>53.2477696842606</v>
      </c>
    </row>
    <row r="713" ht="9.75" customHeight="1">
      <c r="A713" s="110" t="s">
        <v>157</v>
      </c>
      <c r="B713" s="110">
        <v>59.2202913250605</v>
      </c>
    </row>
    <row r="714" ht="9.75" customHeight="1">
      <c r="A714" s="110" t="s">
        <v>157</v>
      </c>
      <c r="B714" s="110">
        <v>58.3189864624418</v>
      </c>
    </row>
    <row r="715" ht="9.75" customHeight="1">
      <c r="A715" s="110" t="s">
        <v>157</v>
      </c>
      <c r="B715" s="110">
        <v>53.3570765535767</v>
      </c>
    </row>
    <row r="716" ht="9.75" customHeight="1">
      <c r="A716" s="110" t="s">
        <v>157</v>
      </c>
      <c r="B716" s="110">
        <v>48.544333622773</v>
      </c>
    </row>
    <row r="717" ht="9.75" customHeight="1">
      <c r="A717" s="110" t="s">
        <v>157</v>
      </c>
      <c r="B717" s="110">
        <v>49.1689487406323</v>
      </c>
    </row>
    <row r="718" ht="9.75" customHeight="1">
      <c r="A718" s="110" t="s">
        <v>157</v>
      </c>
      <c r="B718" s="110">
        <v>51.7533039511904</v>
      </c>
    </row>
    <row r="719" ht="9.75" customHeight="1">
      <c r="A719" s="110" t="s">
        <v>157</v>
      </c>
      <c r="B719" s="110">
        <v>36.1412800663725</v>
      </c>
    </row>
    <row r="720" ht="9.75" customHeight="1">
      <c r="A720" s="110" t="s">
        <v>157</v>
      </c>
      <c r="B720" s="110">
        <v>39.8208310812699</v>
      </c>
    </row>
    <row r="721" ht="9.75" customHeight="1">
      <c r="A721" s="110" t="s">
        <v>157</v>
      </c>
      <c r="B721" s="110">
        <v>45.7076790136056</v>
      </c>
    </row>
    <row r="722" ht="9.75" customHeight="1">
      <c r="A722" s="110" t="s">
        <v>157</v>
      </c>
      <c r="B722" s="110"/>
    </row>
    <row r="723" ht="9.75" customHeight="1">
      <c r="A723" s="110" t="s">
        <v>157</v>
      </c>
      <c r="B723" s="110">
        <v>40.0735119118861</v>
      </c>
    </row>
    <row r="724" ht="9.75" customHeight="1">
      <c r="A724" s="110" t="s">
        <v>157</v>
      </c>
      <c r="B724" s="110">
        <v>53.0617625955099</v>
      </c>
    </row>
    <row r="725" ht="9.75" customHeight="1">
      <c r="A725" s="110" t="s">
        <v>157</v>
      </c>
      <c r="B725" s="110">
        <v>36.6875106294138</v>
      </c>
    </row>
    <row r="726" ht="9.75" customHeight="1">
      <c r="A726" s="110" t="s">
        <v>157</v>
      </c>
      <c r="B726" s="110">
        <v>45.3956625682667</v>
      </c>
    </row>
    <row r="727" ht="9.75" customHeight="1">
      <c r="A727" s="110" t="s">
        <v>157</v>
      </c>
      <c r="B727" s="110">
        <v>46.6691963454872</v>
      </c>
    </row>
    <row r="728" ht="9.75" customHeight="1">
      <c r="A728" s="110" t="s">
        <v>157</v>
      </c>
      <c r="B728" s="110">
        <v>48.0277220033237</v>
      </c>
    </row>
    <row r="729" ht="9.75" customHeight="1">
      <c r="A729" s="110" t="s">
        <v>157</v>
      </c>
      <c r="B729" s="110">
        <v>43.6940322286089</v>
      </c>
    </row>
    <row r="730" ht="9.75" customHeight="1">
      <c r="A730" s="110" t="s">
        <v>157</v>
      </c>
      <c r="B730" s="110"/>
    </row>
    <row r="731" ht="9.75" customHeight="1">
      <c r="A731" s="110" t="s">
        <v>157</v>
      </c>
      <c r="B731" s="110">
        <v>61.3082622765547</v>
      </c>
    </row>
    <row r="732" ht="9.75" customHeight="1">
      <c r="A732" s="110" t="s">
        <v>157</v>
      </c>
      <c r="B732" s="110">
        <v>58.8618088193616</v>
      </c>
    </row>
    <row r="733" ht="9.75" customHeight="1">
      <c r="A733" s="110" t="s">
        <v>157</v>
      </c>
      <c r="B733" s="110">
        <v>47.0046792325254</v>
      </c>
    </row>
    <row r="734" ht="9.75" customHeight="1">
      <c r="A734" s="110" t="s">
        <v>157</v>
      </c>
      <c r="B734" s="110">
        <v>42.6942879143519</v>
      </c>
    </row>
    <row r="735" ht="9.75" customHeight="1">
      <c r="A735" s="110" t="s">
        <v>157</v>
      </c>
      <c r="B735" s="110">
        <v>60.7078006110975</v>
      </c>
    </row>
    <row r="736" ht="9.75" customHeight="1">
      <c r="A736" s="110" t="s">
        <v>157</v>
      </c>
      <c r="B736" s="110">
        <v>39.6459289905991</v>
      </c>
    </row>
    <row r="737" ht="9.75" customHeight="1">
      <c r="A737" s="110" t="s">
        <v>157</v>
      </c>
      <c r="B737" s="110">
        <v>51.6462711756114</v>
      </c>
    </row>
    <row r="738" ht="9.75" customHeight="1">
      <c r="A738" s="110" t="s">
        <v>157</v>
      </c>
      <c r="B738" s="110">
        <v>50.1177293913057</v>
      </c>
    </row>
    <row r="739" ht="9.75" customHeight="1">
      <c r="A739" s="110" t="s">
        <v>157</v>
      </c>
      <c r="B739" s="110">
        <v>52.3639469363765</v>
      </c>
    </row>
    <row r="740" ht="9.75" customHeight="1">
      <c r="A740" s="110" t="s">
        <v>157</v>
      </c>
      <c r="B740" s="110">
        <v>39.0250475144961</v>
      </c>
    </row>
    <row r="741" ht="9.75" customHeight="1">
      <c r="A741" s="110" t="s">
        <v>157</v>
      </c>
      <c r="B741" s="110">
        <v>44.8165237518011</v>
      </c>
    </row>
    <row r="742" ht="9.75" customHeight="1">
      <c r="A742" s="110" t="s">
        <v>157</v>
      </c>
      <c r="B742" s="110">
        <v>50.7563384703523</v>
      </c>
    </row>
    <row r="743" ht="9.75" customHeight="1">
      <c r="A743" s="110" t="s">
        <v>157</v>
      </c>
      <c r="B743" s="110">
        <v>47.9702970966898</v>
      </c>
    </row>
    <row r="744" ht="9.75" customHeight="1">
      <c r="A744" s="110" t="s">
        <v>157</v>
      </c>
      <c r="B744" s="110">
        <v>48.1349187597786</v>
      </c>
    </row>
    <row r="745" ht="9.75" customHeight="1">
      <c r="A745" s="110" t="s">
        <v>157</v>
      </c>
      <c r="B745" s="110">
        <v>43.6181242724659</v>
      </c>
    </row>
    <row r="746" ht="9.75" customHeight="1">
      <c r="A746" s="110" t="s">
        <v>157</v>
      </c>
      <c r="B746" s="110">
        <v>47.6202704328677</v>
      </c>
    </row>
    <row r="747" ht="9.75" customHeight="1">
      <c r="A747" s="110" t="s">
        <v>157</v>
      </c>
      <c r="B747" s="110">
        <v>42.952690027936</v>
      </c>
    </row>
    <row r="748" ht="9.75" customHeight="1">
      <c r="A748" s="110" t="s">
        <v>157</v>
      </c>
      <c r="B748" s="110">
        <v>41.075376937053</v>
      </c>
    </row>
    <row r="749" ht="9.75" customHeight="1">
      <c r="A749" s="110" t="s">
        <v>157</v>
      </c>
      <c r="B749" s="110">
        <v>46.2038162902752</v>
      </c>
    </row>
    <row r="750" ht="9.75" customHeight="1">
      <c r="A750" s="110" t="s">
        <v>157</v>
      </c>
      <c r="B750" s="110">
        <v>62.8948635239246</v>
      </c>
    </row>
    <row r="751" ht="9.75" customHeight="1">
      <c r="A751" s="110" t="s">
        <v>157</v>
      </c>
      <c r="B751" s="110">
        <v>36.6875106294138</v>
      </c>
    </row>
    <row r="752" ht="9.75" customHeight="1">
      <c r="A752" s="110" t="s">
        <v>157</v>
      </c>
      <c r="B752" s="110"/>
    </row>
    <row r="753" ht="9.75" customHeight="1">
      <c r="A753" s="110" t="s">
        <v>157</v>
      </c>
      <c r="B753" s="110">
        <v>52.6485379557771</v>
      </c>
    </row>
    <row r="754" ht="9.75" customHeight="1">
      <c r="A754" s="110" t="s">
        <v>157</v>
      </c>
      <c r="B754" s="110">
        <v>40.6927133828618</v>
      </c>
    </row>
    <row r="755" ht="9.75" customHeight="1">
      <c r="A755" s="110" t="s">
        <v>157</v>
      </c>
      <c r="B755" s="110"/>
    </row>
    <row r="756" ht="9.75" customHeight="1">
      <c r="A756" s="110" t="s">
        <v>157</v>
      </c>
      <c r="B756" s="110">
        <v>44.5502358613096</v>
      </c>
    </row>
    <row r="757" ht="9.75" customHeight="1">
      <c r="A757" s="110" t="s">
        <v>157</v>
      </c>
      <c r="B757" s="110">
        <v>39.7290458477264</v>
      </c>
    </row>
    <row r="758" ht="9.75" customHeight="1">
      <c r="A758" s="110" t="s">
        <v>157</v>
      </c>
      <c r="B758" s="110">
        <v>49.3867329278404</v>
      </c>
    </row>
    <row r="759" ht="9.75" customHeight="1">
      <c r="A759" s="110" t="s">
        <v>157</v>
      </c>
      <c r="B759" s="110">
        <v>52.0594116172236</v>
      </c>
    </row>
    <row r="760" ht="9.75" customHeight="1">
      <c r="A760" s="110" t="s">
        <v>157</v>
      </c>
      <c r="B760" s="110"/>
    </row>
    <row r="761" ht="9.75" customHeight="1">
      <c r="A761" s="110" t="s">
        <v>157</v>
      </c>
      <c r="B761" s="110"/>
    </row>
    <row r="762" ht="9.75" customHeight="1">
      <c r="A762" s="110" t="s">
        <v>157</v>
      </c>
      <c r="B762" s="110">
        <v>56.3314838211486</v>
      </c>
    </row>
    <row r="763" ht="9.75" customHeight="1">
      <c r="A763" s="110" t="s">
        <v>157</v>
      </c>
      <c r="B763" s="110">
        <v>58.4250075429137</v>
      </c>
    </row>
    <row r="764" ht="9.75" customHeight="1">
      <c r="A764" s="110" t="s">
        <v>157</v>
      </c>
      <c r="B764" s="110"/>
    </row>
    <row r="765" ht="9.75" customHeight="1">
      <c r="A765" s="110" t="s">
        <v>157</v>
      </c>
      <c r="B765" s="110"/>
    </row>
    <row r="766" ht="9.75" customHeight="1">
      <c r="A766" s="110" t="s">
        <v>157</v>
      </c>
      <c r="B766" s="110">
        <v>47.3491483998651</v>
      </c>
    </row>
    <row r="767" ht="9.75" customHeight="1">
      <c r="A767" s="110" t="s">
        <v>157</v>
      </c>
      <c r="B767" s="110">
        <v>41.1517845801135</v>
      </c>
    </row>
    <row r="768" ht="9.75" customHeight="1">
      <c r="A768" s="110" t="s">
        <v>157</v>
      </c>
      <c r="B768" s="110"/>
    </row>
    <row r="769" ht="9.75" customHeight="1">
      <c r="A769" s="110" t="s">
        <v>157</v>
      </c>
      <c r="B769" s="110">
        <v>47.5166792352813</v>
      </c>
    </row>
    <row r="770" ht="9.75" customHeight="1">
      <c r="A770" s="110" t="s">
        <v>157</v>
      </c>
      <c r="B770" s="110">
        <v>58.179013527133</v>
      </c>
    </row>
    <row r="771" ht="9.75" customHeight="1">
      <c r="A771" s="110" t="s">
        <v>157</v>
      </c>
      <c r="B771" s="110">
        <v>38.5606590293398</v>
      </c>
    </row>
    <row r="772" ht="9.75" customHeight="1">
      <c r="A772" s="110" t="s">
        <v>157</v>
      </c>
      <c r="B772" s="110">
        <v>56.7392508874589</v>
      </c>
    </row>
    <row r="773" ht="9.75" customHeight="1">
      <c r="A773" s="110" t="s">
        <v>157</v>
      </c>
      <c r="B773" s="110"/>
    </row>
    <row r="774" ht="9.75" customHeight="1">
      <c r="A774" s="110" t="s">
        <v>157</v>
      </c>
      <c r="B774" s="110">
        <v>55.0372443291823</v>
      </c>
    </row>
    <row r="775" ht="9.75" customHeight="1">
      <c r="A775" s="110" t="s">
        <v>157</v>
      </c>
      <c r="B775" s="110">
        <v>50.8332396651281</v>
      </c>
    </row>
    <row r="776" ht="9.75" customHeight="1">
      <c r="A776" s="110" t="s">
        <v>157</v>
      </c>
      <c r="B776" s="110">
        <v>58.1501020391456</v>
      </c>
    </row>
    <row r="777" ht="9.75" customHeight="1">
      <c r="A777" s="110" t="s">
        <v>157</v>
      </c>
      <c r="B777" s="110"/>
    </row>
    <row r="778" ht="9.75" customHeight="1">
      <c r="A778" s="110" t="s">
        <v>157</v>
      </c>
      <c r="B778" s="110"/>
    </row>
    <row r="779" ht="9.75" customHeight="1">
      <c r="A779" s="110" t="s">
        <v>157</v>
      </c>
      <c r="B779" s="110">
        <v>45.0070704061001</v>
      </c>
    </row>
    <row r="780" ht="9.75" customHeight="1">
      <c r="A780" s="110" t="s">
        <v>157</v>
      </c>
      <c r="B780" s="110"/>
    </row>
    <row r="781" ht="9.75" customHeight="1">
      <c r="A781" s="110" t="s">
        <v>157</v>
      </c>
      <c r="B781" s="110">
        <v>47.5939119510082</v>
      </c>
    </row>
    <row r="782" ht="9.75" customHeight="1">
      <c r="A782" s="110" t="s">
        <v>157</v>
      </c>
      <c r="B782" s="110"/>
    </row>
    <row r="783" ht="9.75" customHeight="1">
      <c r="A783" s="110" t="s">
        <v>157</v>
      </c>
      <c r="B783" s="110"/>
    </row>
    <row r="784" ht="9.75" customHeight="1">
      <c r="A784" s="110" t="s">
        <v>157</v>
      </c>
      <c r="B784" s="110">
        <v>46.7511767092377</v>
      </c>
    </row>
    <row r="785" ht="9.75" customHeight="1">
      <c r="A785" s="110" t="s">
        <v>157</v>
      </c>
      <c r="B785" s="110">
        <v>41.0972380865482</v>
      </c>
    </row>
    <row r="786" ht="9.75" customHeight="1">
      <c r="A786" s="110" t="s">
        <v>157</v>
      </c>
      <c r="B786" s="110">
        <v>49.1645530715671</v>
      </c>
    </row>
    <row r="787" ht="9.75" customHeight="1">
      <c r="A787" s="110" t="s">
        <v>157</v>
      </c>
      <c r="B787" s="110">
        <v>41.1403171561663</v>
      </c>
    </row>
    <row r="788" ht="9.75" customHeight="1">
      <c r="A788" s="110" t="s">
        <v>157</v>
      </c>
      <c r="B788" s="110">
        <v>43.2375442735849</v>
      </c>
    </row>
    <row r="789" ht="9.75" customHeight="1">
      <c r="A789" s="110" t="s">
        <v>157</v>
      </c>
      <c r="B789" s="110"/>
    </row>
    <row r="790" ht="9.75" customHeight="1">
      <c r="A790" s="110" t="s">
        <v>157</v>
      </c>
      <c r="B790" s="110"/>
    </row>
    <row r="791" ht="9.75" customHeight="1">
      <c r="A791" s="110" t="s">
        <v>157</v>
      </c>
      <c r="B791" s="110"/>
    </row>
    <row r="792" ht="9.75" customHeight="1">
      <c r="A792" s="110" t="s">
        <v>157</v>
      </c>
      <c r="B792" s="110">
        <v>38.5542579436784</v>
      </c>
    </row>
    <row r="793" ht="9.75" customHeight="1">
      <c r="A793" s="110" t="s">
        <v>157</v>
      </c>
      <c r="B793" s="110"/>
    </row>
    <row r="794" ht="9.75" customHeight="1">
      <c r="A794" s="110" t="s">
        <v>157</v>
      </c>
      <c r="B794" s="110"/>
    </row>
    <row r="795" ht="9.75" customHeight="1">
      <c r="A795" s="110" t="s">
        <v>157</v>
      </c>
      <c r="B795" s="110">
        <v>38.9246669641558</v>
      </c>
    </row>
    <row r="796" ht="9.75" customHeight="1">
      <c r="A796" s="110" t="s">
        <v>157</v>
      </c>
      <c r="B796" s="110"/>
    </row>
    <row r="797" ht="9.75" customHeight="1">
      <c r="A797" s="110" t="s">
        <v>157</v>
      </c>
      <c r="B797" s="110">
        <v>45.6822216053239</v>
      </c>
    </row>
    <row r="798" ht="9.75" customHeight="1">
      <c r="A798" s="110" t="s">
        <v>157</v>
      </c>
      <c r="B798" s="110"/>
    </row>
    <row r="799" ht="9.75" customHeight="1">
      <c r="A799" s="110" t="s">
        <v>157</v>
      </c>
      <c r="B799" s="110">
        <v>46.4989678768359</v>
      </c>
    </row>
    <row r="800" ht="9.75" customHeight="1">
      <c r="A800" s="110" t="s">
        <v>157</v>
      </c>
      <c r="B800" s="110"/>
    </row>
    <row r="801" ht="9.75" customHeight="1">
      <c r="A801" s="110" t="s">
        <v>157</v>
      </c>
      <c r="B801" s="110"/>
    </row>
    <row r="802" ht="9.75" customHeight="1">
      <c r="A802" s="110" t="s">
        <v>157</v>
      </c>
      <c r="B802" s="110"/>
    </row>
    <row r="803" ht="9.75" customHeight="1">
      <c r="A803" s="110" t="s">
        <v>157</v>
      </c>
      <c r="B803" s="110">
        <v>41.4790948837226</v>
      </c>
    </row>
    <row r="804" ht="9.75" customHeight="1">
      <c r="A804" s="110" t="s">
        <v>157</v>
      </c>
      <c r="B804" s="110"/>
    </row>
    <row r="805" ht="9.75" customHeight="1">
      <c r="A805" s="110" t="s">
        <v>157</v>
      </c>
      <c r="B805" s="110"/>
    </row>
    <row r="806" ht="9.75" customHeight="1">
      <c r="A806" s="110" t="s">
        <v>157</v>
      </c>
      <c r="B806" s="110">
        <v>41.1505666057745</v>
      </c>
    </row>
    <row r="807" ht="9.75" customHeight="1">
      <c r="A807" s="110" t="s">
        <v>157</v>
      </c>
      <c r="B807" s="110"/>
    </row>
    <row r="808" ht="9.75" customHeight="1">
      <c r="A808" s="110" t="s">
        <v>157</v>
      </c>
      <c r="B808" s="110">
        <v>43.2369039560676</v>
      </c>
    </row>
    <row r="809" ht="9.75" customHeight="1">
      <c r="A809" s="110" t="s">
        <v>157</v>
      </c>
      <c r="B809" s="110">
        <v>42.5447772099945</v>
      </c>
    </row>
    <row r="810" ht="9.75" customHeight="1">
      <c r="A810" s="110" t="s">
        <v>157</v>
      </c>
      <c r="B810" s="110"/>
    </row>
    <row r="811" ht="9.75" customHeight="1">
      <c r="A811" s="110" t="s">
        <v>157</v>
      </c>
      <c r="B811" s="110"/>
    </row>
    <row r="812" ht="9.75" customHeight="1">
      <c r="A812" s="110" t="s">
        <v>157</v>
      </c>
      <c r="B812" s="110">
        <v>43.729892947237</v>
      </c>
    </row>
    <row r="813" ht="9.75" customHeight="1">
      <c r="A813" s="110" t="s">
        <v>157</v>
      </c>
      <c r="B813" s="110">
        <v>41.3754091393267</v>
      </c>
    </row>
    <row r="814" ht="9.75" customHeight="1">
      <c r="A814" s="110" t="s">
        <v>157</v>
      </c>
      <c r="B814" s="110"/>
    </row>
    <row r="815" ht="9.75" customHeight="1">
      <c r="A815" s="110" t="s">
        <v>157</v>
      </c>
      <c r="B815" s="110">
        <v>49.1933082082873</v>
      </c>
    </row>
    <row r="816" ht="9.75" customHeight="1">
      <c r="A816" s="110" t="s">
        <v>157</v>
      </c>
      <c r="B816" s="110">
        <v>52.2544199992755</v>
      </c>
    </row>
    <row r="817" ht="9.75" customHeight="1">
      <c r="A817" s="110" t="s">
        <v>157</v>
      </c>
      <c r="B817" s="110">
        <v>39.8928862759351</v>
      </c>
    </row>
    <row r="818" ht="9.75" customHeight="1">
      <c r="A818" s="110" t="s">
        <v>157</v>
      </c>
      <c r="B818" s="110">
        <v>47.3033207115815</v>
      </c>
    </row>
    <row r="819" ht="9.75" customHeight="1">
      <c r="A819" s="110" t="s">
        <v>157</v>
      </c>
      <c r="B819" s="110">
        <v>44.0921310032377</v>
      </c>
    </row>
    <row r="820" ht="9.75" customHeight="1">
      <c r="A820" s="110" t="s">
        <v>157</v>
      </c>
      <c r="B820" s="110"/>
    </row>
    <row r="821" ht="9.75" customHeight="1">
      <c r="A821" s="110" t="s">
        <v>157</v>
      </c>
      <c r="B821" s="110"/>
    </row>
    <row r="822" ht="9.75" customHeight="1">
      <c r="A822" s="110" t="s">
        <v>157</v>
      </c>
      <c r="B822" s="110"/>
    </row>
    <row r="823" ht="9.75" customHeight="1">
      <c r="A823" s="110" t="s">
        <v>157</v>
      </c>
      <c r="B823" s="110"/>
    </row>
    <row r="824" ht="9.75" customHeight="1">
      <c r="A824" s="110" t="s">
        <v>157</v>
      </c>
      <c r="B824" s="110">
        <v>47.0646289408442</v>
      </c>
    </row>
    <row r="825" ht="9.75" customHeight="1">
      <c r="A825" s="110" t="s">
        <v>157</v>
      </c>
      <c r="B825" s="110">
        <v>45.3814839608453</v>
      </c>
    </row>
    <row r="826" ht="9.75" customHeight="1">
      <c r="A826" s="110" t="s">
        <v>157</v>
      </c>
      <c r="B826" s="110">
        <v>58.879714746008</v>
      </c>
    </row>
    <row r="827" ht="9.75" customHeight="1">
      <c r="A827" s="110" t="s">
        <v>157</v>
      </c>
      <c r="B827" s="110">
        <v>43.7793235566391</v>
      </c>
    </row>
    <row r="828" ht="9.75" customHeight="1">
      <c r="A828" s="110" t="s">
        <v>157</v>
      </c>
      <c r="B828" s="110">
        <v>46.2057408817921</v>
      </c>
    </row>
    <row r="829" ht="9.75" customHeight="1">
      <c r="A829" s="110" t="s">
        <v>157</v>
      </c>
      <c r="B829" s="110">
        <v>53.3854615717925</v>
      </c>
    </row>
    <row r="830" ht="9.75" customHeight="1">
      <c r="A830" s="110" t="s">
        <v>157</v>
      </c>
      <c r="B830" s="110">
        <v>37.4117206043649</v>
      </c>
    </row>
    <row r="831" ht="9.75" customHeight="1">
      <c r="A831" s="110" t="s">
        <v>157</v>
      </c>
      <c r="B831" s="110">
        <v>40.8501314803199</v>
      </c>
    </row>
    <row r="832" ht="9.75" customHeight="1">
      <c r="A832" s="110" t="s">
        <v>157</v>
      </c>
      <c r="B832" s="110">
        <v>49.8373468656702</v>
      </c>
    </row>
    <row r="833" ht="9.75" customHeight="1">
      <c r="A833" s="110" t="s">
        <v>157</v>
      </c>
      <c r="B833" s="110">
        <v>55.7217201034043</v>
      </c>
    </row>
    <row r="834" ht="9.75" customHeight="1">
      <c r="A834" s="110" t="s">
        <v>157</v>
      </c>
      <c r="B834" s="110">
        <v>40.9093255930921</v>
      </c>
    </row>
    <row r="835" ht="9.75" customHeight="1">
      <c r="A835" s="110" t="s">
        <v>157</v>
      </c>
      <c r="B835" s="110">
        <v>52.9291607808253</v>
      </c>
    </row>
    <row r="836" ht="9.75" customHeight="1">
      <c r="A836" s="110" t="s">
        <v>157</v>
      </c>
      <c r="B836" s="110">
        <v>47.3102569939693</v>
      </c>
    </row>
    <row r="837" ht="9.75" customHeight="1">
      <c r="A837" s="110" t="s">
        <v>157</v>
      </c>
      <c r="B837" s="110">
        <v>62.8782618947923</v>
      </c>
    </row>
    <row r="838" ht="9.75" customHeight="1">
      <c r="A838" s="110" t="s">
        <v>157</v>
      </c>
      <c r="B838" s="110">
        <v>41.051865227265</v>
      </c>
    </row>
    <row r="839" ht="9.75" customHeight="1">
      <c r="A839" s="110" t="s">
        <v>157</v>
      </c>
      <c r="B839" s="110">
        <v>53.3545322586452</v>
      </c>
    </row>
    <row r="840" ht="9.75" customHeight="1">
      <c r="A840" s="110" t="s">
        <v>157</v>
      </c>
      <c r="B840" s="110">
        <v>71.8756677350643</v>
      </c>
    </row>
    <row r="841" ht="9.75" customHeight="1">
      <c r="A841" s="110" t="s">
        <v>157</v>
      </c>
      <c r="B841" s="110">
        <v>37.9890633795504</v>
      </c>
    </row>
    <row r="842" ht="9.75" customHeight="1">
      <c r="A842" s="110" t="s">
        <v>157</v>
      </c>
      <c r="B842" s="110">
        <v>63.3537466961374</v>
      </c>
    </row>
    <row r="843" ht="9.75" customHeight="1">
      <c r="A843" s="110" t="s">
        <v>157</v>
      </c>
      <c r="B843" s="110">
        <v>52.0459582445592</v>
      </c>
    </row>
    <row r="844" ht="9.75" customHeight="1">
      <c r="A844" s="110" t="s">
        <v>157</v>
      </c>
      <c r="B844" s="110">
        <v>39.8928862759351</v>
      </c>
    </row>
    <row r="845" ht="9.75" customHeight="1">
      <c r="A845" s="110" t="s">
        <v>157</v>
      </c>
      <c r="B845" s="110">
        <v>50.9917578571554</v>
      </c>
    </row>
    <row r="846" ht="9.75" customHeight="1">
      <c r="A846" s="110" t="s">
        <v>157</v>
      </c>
      <c r="B846" s="110">
        <v>48.275242548624</v>
      </c>
    </row>
    <row r="847" ht="9.75" customHeight="1">
      <c r="A847" s="110" t="s">
        <v>157</v>
      </c>
      <c r="B847" s="110">
        <v>59.3594718946737</v>
      </c>
    </row>
    <row r="848" ht="9.75" customHeight="1">
      <c r="A848" s="110" t="s">
        <v>157</v>
      </c>
      <c r="B848" s="110">
        <v>35.4840688936268</v>
      </c>
    </row>
    <row r="849" ht="9.75" customHeight="1">
      <c r="A849" s="110" t="s">
        <v>157</v>
      </c>
      <c r="B849" s="110">
        <v>55.7911638839392</v>
      </c>
    </row>
    <row r="850" ht="9.75" customHeight="1">
      <c r="A850" s="110" t="s">
        <v>157</v>
      </c>
      <c r="B850" s="110">
        <v>40.8274275553424</v>
      </c>
    </row>
    <row r="851" ht="9.75" customHeight="1">
      <c r="A851" s="110" t="s">
        <v>157</v>
      </c>
      <c r="B851" s="110"/>
    </row>
    <row r="852" ht="9.75" customHeight="1">
      <c r="A852" s="110" t="s">
        <v>157</v>
      </c>
      <c r="B852" s="110">
        <v>41.9479574004853</v>
      </c>
    </row>
    <row r="853" ht="9.75" customHeight="1">
      <c r="A853" s="110" t="s">
        <v>157</v>
      </c>
      <c r="B853" s="110">
        <v>44.9410907611284</v>
      </c>
    </row>
    <row r="854" ht="9.75" customHeight="1">
      <c r="A854" s="110" t="s">
        <v>157</v>
      </c>
      <c r="B854" s="110">
        <v>73.1168006027671</v>
      </c>
    </row>
    <row r="855" ht="9.75" customHeight="1">
      <c r="A855" s="110" t="s">
        <v>157</v>
      </c>
      <c r="B855" s="110">
        <v>43.9698452702127</v>
      </c>
    </row>
    <row r="856" ht="9.75" customHeight="1">
      <c r="A856" s="110" t="s">
        <v>157</v>
      </c>
      <c r="B856" s="110">
        <v>44.9085559615439</v>
      </c>
    </row>
    <row r="857" ht="9.75" customHeight="1">
      <c r="A857" s="110" t="s">
        <v>157</v>
      </c>
      <c r="B857" s="110">
        <v>58.07029735419</v>
      </c>
    </row>
    <row r="858" ht="9.75" customHeight="1">
      <c r="A858" s="110" t="s">
        <v>157</v>
      </c>
      <c r="B858" s="110">
        <v>53.6520750314349</v>
      </c>
    </row>
    <row r="859" ht="9.75" customHeight="1">
      <c r="A859" s="110" t="s">
        <v>157</v>
      </c>
      <c r="B859" s="110">
        <v>40.0795986916319</v>
      </c>
    </row>
    <row r="860" ht="9.75" customHeight="1">
      <c r="A860" s="110" t="s">
        <v>157</v>
      </c>
      <c r="B860" s="110">
        <v>47.2297703552664</v>
      </c>
    </row>
    <row r="861" ht="9.75" customHeight="1">
      <c r="A861" s="110" t="s">
        <v>157</v>
      </c>
      <c r="B861" s="110">
        <v>50.4329569426722</v>
      </c>
    </row>
    <row r="862" ht="9.75" customHeight="1">
      <c r="A862" s="110" t="s">
        <v>157</v>
      </c>
      <c r="B862" s="110">
        <v>46.2479654482934</v>
      </c>
    </row>
    <row r="863" ht="9.75" customHeight="1">
      <c r="A863" s="110" t="s">
        <v>157</v>
      </c>
      <c r="B863" s="110">
        <v>36.8922137958222</v>
      </c>
    </row>
    <row r="864" ht="9.75" customHeight="1">
      <c r="A864" s="110" t="s">
        <v>157</v>
      </c>
      <c r="B864" s="110">
        <v>48.7611227566048</v>
      </c>
    </row>
    <row r="865" ht="9.75" customHeight="1">
      <c r="A865" s="110" t="s">
        <v>157</v>
      </c>
      <c r="B865" s="110">
        <v>47.9112978879124</v>
      </c>
    </row>
    <row r="866" ht="9.75" customHeight="1">
      <c r="A866" s="110" t="s">
        <v>157</v>
      </c>
      <c r="B866" s="110">
        <v>59.3348611642399</v>
      </c>
    </row>
    <row r="867" ht="9.75" customHeight="1">
      <c r="A867" s="110" t="s">
        <v>157</v>
      </c>
      <c r="B867" s="110">
        <v>37.5411671268779</v>
      </c>
    </row>
    <row r="868" ht="9.75" customHeight="1">
      <c r="A868" s="110" t="s">
        <v>157</v>
      </c>
      <c r="B868" s="110">
        <v>42.9762322331437</v>
      </c>
    </row>
    <row r="869" ht="9.75" customHeight="1">
      <c r="A869" s="110" t="s">
        <v>157</v>
      </c>
      <c r="B869" s="110">
        <v>46.7460048146222</v>
      </c>
    </row>
    <row r="870" ht="9.75" customHeight="1">
      <c r="A870" s="110" t="s">
        <v>157</v>
      </c>
      <c r="B870" s="110">
        <v>50.8931152438081</v>
      </c>
    </row>
    <row r="871" ht="9.75" customHeight="1">
      <c r="A871" s="110" t="s">
        <v>157</v>
      </c>
      <c r="B871" s="110"/>
    </row>
    <row r="872" ht="9.75" customHeight="1">
      <c r="A872" s="110" t="s">
        <v>157</v>
      </c>
      <c r="B872" s="110">
        <v>48.4355101894586</v>
      </c>
    </row>
    <row r="873" ht="9.75" customHeight="1">
      <c r="A873" s="110" t="s">
        <v>157</v>
      </c>
      <c r="B873" s="110">
        <v>46.2371153626375</v>
      </c>
    </row>
    <row r="874" ht="9.75" customHeight="1">
      <c r="A874" s="110" t="s">
        <v>157</v>
      </c>
      <c r="B874" s="110">
        <v>57.7902915631223</v>
      </c>
    </row>
    <row r="875" ht="9.75" customHeight="1">
      <c r="A875" s="110" t="s">
        <v>157</v>
      </c>
      <c r="B875" s="110">
        <v>43.2886901263425</v>
      </c>
    </row>
    <row r="876" ht="9.75" customHeight="1">
      <c r="A876" s="110" t="s">
        <v>157</v>
      </c>
      <c r="B876" s="110"/>
    </row>
    <row r="877" ht="9.75" customHeight="1">
      <c r="A877" s="110" t="s">
        <v>157</v>
      </c>
      <c r="B877" s="110">
        <v>50.0750676765771</v>
      </c>
    </row>
    <row r="878" ht="9.75" customHeight="1">
      <c r="A878" s="110" t="s">
        <v>157</v>
      </c>
      <c r="B878" s="110"/>
    </row>
    <row r="879" ht="9.75" customHeight="1">
      <c r="A879" s="110" t="s">
        <v>157</v>
      </c>
      <c r="B879" s="110">
        <v>51.8966650371564</v>
      </c>
    </row>
    <row r="880" ht="9.75" customHeight="1">
      <c r="A880" s="110" t="s">
        <v>157</v>
      </c>
      <c r="B880" s="110"/>
    </row>
    <row r="881" ht="9.75" customHeight="1">
      <c r="A881" s="110" t="s">
        <v>157</v>
      </c>
      <c r="B881" s="110">
        <v>54.9638223871835</v>
      </c>
    </row>
    <row r="882" ht="9.75" customHeight="1">
      <c r="A882" s="110" t="s">
        <v>157</v>
      </c>
      <c r="B882" s="110">
        <v>45.7706392550142</v>
      </c>
    </row>
    <row r="883" ht="9.75" customHeight="1">
      <c r="A883" s="110" t="s">
        <v>157</v>
      </c>
      <c r="B883" s="110">
        <v>36.0217615962232</v>
      </c>
    </row>
    <row r="884" ht="9.75" customHeight="1">
      <c r="A884" s="110" t="s">
        <v>157</v>
      </c>
      <c r="B884" s="110">
        <v>44.8426611767111</v>
      </c>
    </row>
    <row r="885" ht="9.75" customHeight="1">
      <c r="A885" s="110" t="s">
        <v>157</v>
      </c>
      <c r="B885" s="110">
        <v>47.2537009029143</v>
      </c>
    </row>
    <row r="886" ht="9.75" customHeight="1">
      <c r="A886" s="110" t="s">
        <v>157</v>
      </c>
      <c r="B886" s="110">
        <v>47.3593689279072</v>
      </c>
    </row>
    <row r="887" ht="9.75" customHeight="1">
      <c r="A887" s="110" t="s">
        <v>157</v>
      </c>
      <c r="B887" s="110">
        <v>46.2362579123835</v>
      </c>
    </row>
    <row r="888" ht="9.75" customHeight="1">
      <c r="A888" s="110" t="s">
        <v>157</v>
      </c>
      <c r="B888" s="110">
        <v>47.9882316175407</v>
      </c>
    </row>
    <row r="889" ht="9.75" customHeight="1">
      <c r="A889" s="110" t="s">
        <v>157</v>
      </c>
      <c r="B889" s="110"/>
    </row>
    <row r="890" ht="9.75" customHeight="1">
      <c r="A890" s="110" t="s">
        <v>157</v>
      </c>
      <c r="B890" s="110"/>
    </row>
    <row r="891" ht="9.75" customHeight="1">
      <c r="A891" s="110" t="s">
        <v>157</v>
      </c>
      <c r="B891" s="110">
        <v>45.7614353508162</v>
      </c>
    </row>
    <row r="892" ht="9.75" customHeight="1">
      <c r="A892" s="110" t="s">
        <v>157</v>
      </c>
      <c r="B892" s="110">
        <v>41.826452535733</v>
      </c>
    </row>
    <row r="893" ht="9.75" customHeight="1">
      <c r="A893" s="110" t="s">
        <v>157</v>
      </c>
      <c r="B893" s="110">
        <v>61.2610075453962</v>
      </c>
    </row>
    <row r="894" ht="9.75" customHeight="1">
      <c r="A894" s="110" t="s">
        <v>157</v>
      </c>
      <c r="B894" s="110">
        <v>48.1488450680433</v>
      </c>
    </row>
    <row r="895" ht="9.75" customHeight="1">
      <c r="A895" s="110" t="s">
        <v>157</v>
      </c>
      <c r="B895" s="110">
        <v>55.0975629609837</v>
      </c>
    </row>
    <row r="896" ht="9.75" customHeight="1">
      <c r="A896" s="110" t="s">
        <v>157</v>
      </c>
      <c r="B896" s="110">
        <v>48.8584836800697</v>
      </c>
    </row>
    <row r="897" ht="9.75" customHeight="1">
      <c r="A897" s="110" t="s">
        <v>157</v>
      </c>
      <c r="B897" s="110">
        <v>56.2237981485557</v>
      </c>
    </row>
    <row r="898" ht="9.75" customHeight="1">
      <c r="A898" s="110" t="s">
        <v>157</v>
      </c>
      <c r="B898" s="110">
        <v>46.7037063268443</v>
      </c>
    </row>
    <row r="899" ht="9.75" customHeight="1">
      <c r="A899" s="110" t="s">
        <v>157</v>
      </c>
      <c r="B899" s="110">
        <v>42.9055546896722</v>
      </c>
    </row>
    <row r="900" ht="9.75" customHeight="1">
      <c r="A900" s="110" t="s">
        <v>157</v>
      </c>
      <c r="B900" s="110">
        <v>36.0683612288708</v>
      </c>
    </row>
    <row r="901" ht="9.75" customHeight="1">
      <c r="A901" s="110" t="s">
        <v>157</v>
      </c>
      <c r="B901" s="110">
        <v>33.3558421929408</v>
      </c>
    </row>
    <row r="902" ht="9.75" customHeight="1">
      <c r="A902" s="110" t="s">
        <v>157</v>
      </c>
      <c r="B902" s="110">
        <v>47.916729226657</v>
      </c>
    </row>
    <row r="903" ht="9.75" customHeight="1">
      <c r="A903" s="110" t="s">
        <v>157</v>
      </c>
      <c r="B903" s="110">
        <v>52.3406275723992</v>
      </c>
    </row>
    <row r="904" ht="9.75" customHeight="1">
      <c r="A904" s="110" t="s">
        <v>157</v>
      </c>
      <c r="B904" s="110">
        <v>49.1735032769144</v>
      </c>
    </row>
    <row r="905" ht="9.75" customHeight="1">
      <c r="A905" s="110" t="s">
        <v>157</v>
      </c>
      <c r="B905" s="110">
        <v>51.9826497124004</v>
      </c>
    </row>
    <row r="906" ht="9.75" customHeight="1">
      <c r="A906" s="110" t="s">
        <v>157</v>
      </c>
      <c r="B906" s="110">
        <v>48.4016536189529</v>
      </c>
    </row>
    <row r="907" ht="9.75" customHeight="1">
      <c r="A907" s="110" t="s">
        <v>157</v>
      </c>
      <c r="B907" s="110">
        <v>40.7856920260064</v>
      </c>
    </row>
    <row r="908" ht="9.75" customHeight="1">
      <c r="A908" s="110" t="s">
        <v>157</v>
      </c>
      <c r="B908" s="110">
        <v>42.28413900483</v>
      </c>
    </row>
    <row r="909" ht="9.75" customHeight="1">
      <c r="A909" s="110" t="s">
        <v>157</v>
      </c>
      <c r="B909" s="110">
        <v>36.8148403939405</v>
      </c>
    </row>
    <row r="910" ht="9.75" customHeight="1">
      <c r="A910" s="110" t="s">
        <v>157</v>
      </c>
      <c r="B910" s="110"/>
    </row>
    <row r="911" ht="9.75" customHeight="1">
      <c r="A911" s="110" t="s">
        <v>157</v>
      </c>
      <c r="B911" s="110">
        <v>51.305380011732</v>
      </c>
    </row>
    <row r="912" ht="9.75" customHeight="1">
      <c r="A912" s="110" t="s">
        <v>157</v>
      </c>
      <c r="B912" s="110">
        <v>53.5457921087027</v>
      </c>
    </row>
    <row r="913" ht="9.75" customHeight="1">
      <c r="A913" s="110" t="s">
        <v>157</v>
      </c>
      <c r="B913" s="110">
        <v>49.8863376317695</v>
      </c>
    </row>
    <row r="914" ht="9.75" customHeight="1">
      <c r="A914" s="110" t="s">
        <v>157</v>
      </c>
      <c r="B914" s="110"/>
    </row>
    <row r="915" ht="9.75" customHeight="1">
      <c r="A915" s="110" t="s">
        <v>157</v>
      </c>
      <c r="B915" s="110">
        <v>57.4831316287976</v>
      </c>
    </row>
    <row r="916" ht="9.75" customHeight="1">
      <c r="A916" s="110" t="s">
        <v>157</v>
      </c>
      <c r="B916" s="110">
        <v>56.9448247690518</v>
      </c>
    </row>
    <row r="917" ht="9.75" customHeight="1">
      <c r="A917" s="110" t="s">
        <v>157</v>
      </c>
      <c r="B917" s="110">
        <v>37.9218825528477</v>
      </c>
    </row>
    <row r="918" ht="9.75" customHeight="1">
      <c r="A918" s="110" t="s">
        <v>157</v>
      </c>
      <c r="B918" s="110">
        <v>44.8043611732373</v>
      </c>
    </row>
    <row r="919" ht="9.75" customHeight="1">
      <c r="A919" s="110" t="s">
        <v>157</v>
      </c>
      <c r="B919" s="110">
        <v>53.1300955885314</v>
      </c>
    </row>
    <row r="920" ht="9.75" customHeight="1">
      <c r="A920" s="110" t="s">
        <v>157</v>
      </c>
      <c r="B920" s="110">
        <v>73.1168006027671</v>
      </c>
    </row>
    <row r="921" ht="9.75" customHeight="1">
      <c r="A921" s="110" t="s">
        <v>157</v>
      </c>
      <c r="B921" s="110">
        <v>53.3570765535767</v>
      </c>
    </row>
    <row r="922" ht="9.75" customHeight="1">
      <c r="A922" s="110" t="s">
        <v>157</v>
      </c>
      <c r="B922" s="110"/>
    </row>
    <row r="923" ht="9.75" customHeight="1">
      <c r="A923" s="110" t="s">
        <v>157</v>
      </c>
      <c r="B923" s="110"/>
    </row>
    <row r="924" ht="9.75" customHeight="1">
      <c r="A924" s="110" t="s">
        <v>157</v>
      </c>
      <c r="B924" s="110"/>
    </row>
    <row r="925" ht="9.75" customHeight="1">
      <c r="A925" s="110" t="s">
        <v>157</v>
      </c>
      <c r="B925" s="110"/>
    </row>
    <row r="926" ht="9.75" customHeight="1">
      <c r="A926" s="110" t="s">
        <v>157</v>
      </c>
      <c r="B926" s="110"/>
    </row>
    <row r="927" ht="9.75" customHeight="1">
      <c r="A927" s="110" t="s">
        <v>157</v>
      </c>
      <c r="B927" s="110">
        <v>59.7668011371746</v>
      </c>
    </row>
    <row r="928" ht="9.75" customHeight="1">
      <c r="A928" s="110" t="s">
        <v>157</v>
      </c>
      <c r="B928" s="110">
        <v>40.512329326859</v>
      </c>
    </row>
    <row r="929" ht="9.75" customHeight="1">
      <c r="A929" s="110" t="s">
        <v>157</v>
      </c>
      <c r="B929" s="110"/>
    </row>
    <row r="930" ht="9.75" customHeight="1">
      <c r="A930" s="110" t="s">
        <v>157</v>
      </c>
      <c r="B930" s="110">
        <v>50.5731292269072</v>
      </c>
    </row>
    <row r="931" ht="9.75" customHeight="1">
      <c r="A931" s="110" t="s">
        <v>157</v>
      </c>
      <c r="B931" s="110">
        <v>61.2535775698812</v>
      </c>
    </row>
    <row r="932" ht="9.75" customHeight="1">
      <c r="A932" s="110" t="s">
        <v>157</v>
      </c>
      <c r="B932" s="110"/>
    </row>
    <row r="933" ht="9.75" customHeight="1">
      <c r="A933" s="110" t="s">
        <v>157</v>
      </c>
      <c r="B933" s="110"/>
    </row>
    <row r="934" ht="9.75" customHeight="1">
      <c r="A934" s="110" t="s">
        <v>157</v>
      </c>
      <c r="B934" s="110">
        <v>49.6076663922052</v>
      </c>
    </row>
    <row r="935" ht="9.75" customHeight="1">
      <c r="A935" s="110" t="s">
        <v>157</v>
      </c>
      <c r="B935" s="110">
        <v>61.7790879715</v>
      </c>
    </row>
    <row r="936" ht="9.75" customHeight="1">
      <c r="A936" s="110" t="s">
        <v>157</v>
      </c>
      <c r="B936" s="110">
        <v>53.5711986697221</v>
      </c>
    </row>
    <row r="937" ht="9.75" customHeight="1">
      <c r="A937" s="110" t="s">
        <v>157</v>
      </c>
      <c r="B937" s="110">
        <v>52.1788168173369</v>
      </c>
    </row>
    <row r="938" ht="9.75" customHeight="1">
      <c r="A938" s="110" t="s">
        <v>157</v>
      </c>
      <c r="B938" s="110">
        <v>47.4294437929837</v>
      </c>
    </row>
    <row r="939" ht="9.75" customHeight="1">
      <c r="A939" s="110" t="s">
        <v>157</v>
      </c>
      <c r="B939" s="110">
        <v>59.8075648936041</v>
      </c>
    </row>
    <row r="940" ht="9.75" customHeight="1">
      <c r="A940" s="110" t="s">
        <v>157</v>
      </c>
      <c r="B940" s="110">
        <v>54.4326643468402</v>
      </c>
    </row>
    <row r="941" ht="9.75" customHeight="1">
      <c r="A941" s="110" t="s">
        <v>157</v>
      </c>
      <c r="B941" s="110">
        <v>52.6807901286854</v>
      </c>
    </row>
    <row r="942" ht="9.75" customHeight="1">
      <c r="A942" s="110" t="s">
        <v>157</v>
      </c>
      <c r="B942" s="110">
        <v>63.1810146118731</v>
      </c>
    </row>
    <row r="943" ht="9.75" customHeight="1">
      <c r="A943" s="110" t="s">
        <v>157</v>
      </c>
      <c r="B943" s="110">
        <v>61.0517964005312</v>
      </c>
    </row>
    <row r="944" ht="9.75" customHeight="1">
      <c r="A944" s="110" t="s">
        <v>157</v>
      </c>
      <c r="B944" s="110"/>
    </row>
    <row r="945" ht="9.75" customHeight="1">
      <c r="A945" s="110" t="s">
        <v>157</v>
      </c>
      <c r="B945" s="110"/>
    </row>
    <row r="946" ht="9.75" customHeight="1">
      <c r="A946" s="110" t="s">
        <v>157</v>
      </c>
      <c r="B946" s="110">
        <v>38.2035832042751</v>
      </c>
    </row>
    <row r="947" ht="9.75" customHeight="1">
      <c r="A947" s="110" t="s">
        <v>157</v>
      </c>
      <c r="B947" s="110">
        <v>37.6727351471922</v>
      </c>
    </row>
    <row r="948" ht="9.75" customHeight="1">
      <c r="A948" s="110" t="s">
        <v>157</v>
      </c>
      <c r="B948" s="110"/>
    </row>
    <row r="949" ht="9.75" customHeight="1">
      <c r="A949" s="110" t="s">
        <v>157</v>
      </c>
      <c r="B949" s="110"/>
    </row>
    <row r="950" ht="9.75" customHeight="1">
      <c r="A950" s="110" t="s">
        <v>157</v>
      </c>
      <c r="B950" s="110">
        <v>33.1807486156907</v>
      </c>
    </row>
    <row r="951" ht="9.75" customHeight="1">
      <c r="A951" s="110" t="s">
        <v>157</v>
      </c>
      <c r="B951" s="110">
        <v>42.7466478895722</v>
      </c>
    </row>
    <row r="952" ht="9.75" customHeight="1">
      <c r="A952" s="110" t="s">
        <v>157</v>
      </c>
      <c r="B952" s="110">
        <v>49.3643863051234</v>
      </c>
    </row>
    <row r="953" ht="9.75" customHeight="1">
      <c r="A953" s="110" t="s">
        <v>157</v>
      </c>
      <c r="B953" s="110">
        <v>42.7851738212579</v>
      </c>
    </row>
    <row r="954" ht="9.75" customHeight="1">
      <c r="A954" s="110" t="s">
        <v>157</v>
      </c>
      <c r="B954" s="110">
        <v>37.9890633795504</v>
      </c>
    </row>
    <row r="955" ht="9.75" customHeight="1">
      <c r="A955" s="110" t="s">
        <v>157</v>
      </c>
      <c r="B955" s="110">
        <v>43.2778072634492</v>
      </c>
    </row>
    <row r="956" ht="9.75" customHeight="1">
      <c r="A956" s="110" t="s">
        <v>157</v>
      </c>
      <c r="B956" s="110">
        <v>45.015109076399</v>
      </c>
    </row>
    <row r="957" ht="9.75" customHeight="1">
      <c r="A957" s="110" t="s">
        <v>157</v>
      </c>
      <c r="B957" s="110"/>
    </row>
    <row r="958" ht="9.75" customHeight="1">
      <c r="A958" s="110" t="s">
        <v>157</v>
      </c>
      <c r="B958" s="110">
        <v>40.4998361337988</v>
      </c>
    </row>
    <row r="959" ht="9.75" customHeight="1">
      <c r="A959" s="110" t="s">
        <v>157</v>
      </c>
      <c r="B959" s="110">
        <v>44.8706215920087</v>
      </c>
    </row>
    <row r="960" ht="9.75" customHeight="1">
      <c r="A960" s="110" t="s">
        <v>157</v>
      </c>
      <c r="B960" s="110">
        <v>33.1320370931468</v>
      </c>
    </row>
    <row r="961" ht="9.75" customHeight="1">
      <c r="A961" s="110" t="s">
        <v>157</v>
      </c>
      <c r="B961" s="110">
        <v>43.6557306843464</v>
      </c>
    </row>
    <row r="962" ht="9.75" customHeight="1">
      <c r="A962" s="110" t="s">
        <v>157</v>
      </c>
      <c r="B962" s="110"/>
    </row>
    <row r="963" ht="9.75" customHeight="1">
      <c r="A963" s="110" t="s">
        <v>157</v>
      </c>
      <c r="B963" s="110">
        <v>62.52925725725</v>
      </c>
    </row>
    <row r="964" ht="9.75" customHeight="1">
      <c r="A964" s="110" t="s">
        <v>157</v>
      </c>
      <c r="B964" s="110">
        <v>54.0439254615332</v>
      </c>
    </row>
    <row r="965" ht="9.75" customHeight="1">
      <c r="A965" s="110" t="s">
        <v>157</v>
      </c>
      <c r="B965" s="110">
        <v>56.3993909684083</v>
      </c>
    </row>
    <row r="966" ht="9.75" customHeight="1">
      <c r="A966" s="110" t="s">
        <v>157</v>
      </c>
      <c r="B966" s="110">
        <v>53.8850520835311</v>
      </c>
    </row>
    <row r="967" ht="9.75" customHeight="1">
      <c r="A967" s="110" t="s">
        <v>157</v>
      </c>
      <c r="B967" s="110">
        <v>57.137260000846</v>
      </c>
    </row>
    <row r="968" ht="9.75" customHeight="1">
      <c r="A968" s="110" t="s">
        <v>157</v>
      </c>
      <c r="B968" s="110">
        <v>35.241414878985</v>
      </c>
    </row>
    <row r="969" ht="9.75" customHeight="1">
      <c r="A969" s="110" t="s">
        <v>157</v>
      </c>
      <c r="B969" s="110">
        <v>41.9885049625392</v>
      </c>
    </row>
    <row r="970" ht="9.75" customHeight="1">
      <c r="A970" s="110" t="s">
        <v>157</v>
      </c>
      <c r="B970" s="110">
        <v>48.732999921316</v>
      </c>
    </row>
    <row r="971" ht="9.75" customHeight="1">
      <c r="A971" s="110" t="s">
        <v>157</v>
      </c>
      <c r="B971" s="110">
        <v>41.4845065642591</v>
      </c>
    </row>
    <row r="972" ht="9.75" customHeight="1">
      <c r="A972" s="110" t="s">
        <v>157</v>
      </c>
      <c r="B972" s="110">
        <v>42.0217099003582</v>
      </c>
    </row>
    <row r="973" ht="9.75" customHeight="1">
      <c r="A973" s="110" t="s">
        <v>157</v>
      </c>
      <c r="B973" s="110"/>
    </row>
    <row r="974" ht="9.75" customHeight="1">
      <c r="A974" s="110" t="s">
        <v>157</v>
      </c>
      <c r="B974" s="110">
        <v>50.8063125822898</v>
      </c>
    </row>
    <row r="975" ht="9.75" customHeight="1">
      <c r="A975" s="110" t="s">
        <v>157</v>
      </c>
      <c r="B975" s="110">
        <v>45.021478326979</v>
      </c>
    </row>
    <row r="976" ht="9.75" customHeight="1">
      <c r="A976" s="110" t="s">
        <v>157</v>
      </c>
      <c r="B976" s="110">
        <v>52.3676892746161</v>
      </c>
    </row>
    <row r="977" ht="9.75" customHeight="1">
      <c r="A977" s="110" t="s">
        <v>157</v>
      </c>
      <c r="B977" s="110">
        <v>53.2011361306339</v>
      </c>
    </row>
    <row r="978" ht="9.75" customHeight="1">
      <c r="A978" s="110" t="s">
        <v>157</v>
      </c>
      <c r="B978" s="110"/>
    </row>
    <row r="979" ht="9.75" customHeight="1">
      <c r="A979" s="110" t="s">
        <v>157</v>
      </c>
      <c r="B979" s="110">
        <v>52.8096535562891</v>
      </c>
    </row>
    <row r="980" ht="9.75" customHeight="1">
      <c r="A980" s="110" t="s">
        <v>157</v>
      </c>
      <c r="B980" s="110">
        <v>39.4296330373106</v>
      </c>
    </row>
    <row r="981" ht="9.75" customHeight="1">
      <c r="A981" s="110" t="s">
        <v>157</v>
      </c>
      <c r="B981" s="110">
        <v>57.0720752841738</v>
      </c>
    </row>
    <row r="982" ht="9.75" customHeight="1">
      <c r="A982" s="110" t="s">
        <v>157</v>
      </c>
      <c r="B982" s="110">
        <v>41.2092175991017</v>
      </c>
    </row>
    <row r="983" ht="9.75" customHeight="1">
      <c r="A983" s="110" t="s">
        <v>157</v>
      </c>
      <c r="B983" s="110">
        <v>53.3868012376804</v>
      </c>
    </row>
    <row r="984" ht="9.75" customHeight="1">
      <c r="A984" s="110" t="s">
        <v>157</v>
      </c>
      <c r="B984" s="110"/>
    </row>
    <row r="985" ht="9.75" customHeight="1">
      <c r="A985" s="110" t="s">
        <v>157</v>
      </c>
      <c r="B985" s="110">
        <v>36.3009324351241</v>
      </c>
    </row>
    <row r="986" ht="9.75" customHeight="1">
      <c r="A986" s="110" t="s">
        <v>157</v>
      </c>
      <c r="B986" s="110">
        <v>42.2466540567305</v>
      </c>
    </row>
    <row r="987" ht="9.75" customHeight="1">
      <c r="A987" s="110" t="s">
        <v>157</v>
      </c>
      <c r="B987" s="110">
        <v>43.2752503289551</v>
      </c>
    </row>
    <row r="988" ht="9.75" customHeight="1">
      <c r="A988" s="110" t="s">
        <v>157</v>
      </c>
      <c r="B988" s="110">
        <v>57.7963328654648</v>
      </c>
    </row>
    <row r="989" ht="9.75" customHeight="1">
      <c r="A989" s="110" t="s">
        <v>157</v>
      </c>
      <c r="B989" s="110">
        <v>36.6875106294138</v>
      </c>
    </row>
    <row r="990" ht="9.75" customHeight="1">
      <c r="A990" s="110" t="s">
        <v>157</v>
      </c>
      <c r="B990" s="110"/>
    </row>
    <row r="991" ht="9.75" customHeight="1">
      <c r="A991" s="110" t="s">
        <v>157</v>
      </c>
      <c r="B991" s="110">
        <v>41.0179196212576</v>
      </c>
    </row>
    <row r="992" ht="9.75" customHeight="1">
      <c r="A992" s="110" t="s">
        <v>157</v>
      </c>
      <c r="B992" s="110">
        <v>46.8039814094847</v>
      </c>
    </row>
    <row r="993" ht="9.75" customHeight="1">
      <c r="A993" s="110" t="s">
        <v>157</v>
      </c>
      <c r="B993" s="110">
        <v>55.1821710126483</v>
      </c>
    </row>
    <row r="994" ht="9.75" customHeight="1">
      <c r="A994" s="110" t="s">
        <v>157</v>
      </c>
      <c r="B994" s="110">
        <v>27.5259070880035</v>
      </c>
    </row>
    <row r="995" ht="9.75" customHeight="1">
      <c r="A995" s="110" t="s">
        <v>157</v>
      </c>
      <c r="B995" s="110">
        <v>38.0705580506483</v>
      </c>
    </row>
    <row r="996" ht="9.75" customHeight="1">
      <c r="A996" s="110" t="s">
        <v>157</v>
      </c>
      <c r="B996" s="110"/>
    </row>
    <row r="997" ht="9.75" customHeight="1">
      <c r="A997" s="110" t="s">
        <v>157</v>
      </c>
      <c r="B997" s="110">
        <v>46.9761422465643</v>
      </c>
    </row>
    <row r="998" ht="9.75" customHeight="1">
      <c r="A998" s="110" t="s">
        <v>157</v>
      </c>
      <c r="B998" s="110">
        <v>44.3549135736055</v>
      </c>
    </row>
    <row r="999" ht="9.75" customHeight="1">
      <c r="A999" s="110" t="s">
        <v>157</v>
      </c>
      <c r="B999" s="110">
        <v>52.5674256341349</v>
      </c>
    </row>
    <row r="1000" ht="9.75" customHeight="1">
      <c r="A1000" s="110" t="s">
        <v>157</v>
      </c>
      <c r="B1000" s="110">
        <v>59.3567162172824</v>
      </c>
    </row>
    <row r="1001" ht="9.75" customHeight="1">
      <c r="A1001" s="110" t="s">
        <v>157</v>
      </c>
      <c r="B1001" s="110">
        <v>47.4563165890499</v>
      </c>
    </row>
    <row r="1002" ht="9.75" customHeight="1">
      <c r="A1002" s="110" t="s">
        <v>157</v>
      </c>
      <c r="B1002" s="110"/>
    </row>
    <row r="1003" ht="9.75" customHeight="1">
      <c r="A1003" s="110" t="s">
        <v>157</v>
      </c>
      <c r="B1003" s="110">
        <v>58.3190653502549</v>
      </c>
    </row>
    <row r="1004" ht="9.75" customHeight="1">
      <c r="A1004" s="110" t="s">
        <v>157</v>
      </c>
      <c r="B1004" s="110">
        <v>65.6014091998129</v>
      </c>
    </row>
    <row r="1005" ht="9.75" customHeight="1">
      <c r="A1005" s="110" t="s">
        <v>157</v>
      </c>
      <c r="B1005" s="110">
        <v>36.6875106294138</v>
      </c>
    </row>
    <row r="1006" ht="9.75" customHeight="1">
      <c r="A1006" s="110" t="s">
        <v>157</v>
      </c>
      <c r="B1006" s="110">
        <v>47.0559652981145</v>
      </c>
    </row>
    <row r="1007" ht="9.75" customHeight="1">
      <c r="A1007" s="110" t="s">
        <v>157</v>
      </c>
      <c r="B1007" s="110">
        <v>39.6799291768646</v>
      </c>
    </row>
    <row r="1008" ht="9.75" customHeight="1">
      <c r="A1008" s="110" t="s">
        <v>157</v>
      </c>
      <c r="B1008" s="110">
        <v>38.1822132734325</v>
      </c>
    </row>
    <row r="1009" ht="9.75" customHeight="1">
      <c r="A1009" s="110" t="s">
        <v>157</v>
      </c>
      <c r="B1009" s="110">
        <v>55.3466434323852</v>
      </c>
    </row>
    <row r="1010" ht="9.75" customHeight="1">
      <c r="A1010" s="110" t="s">
        <v>157</v>
      </c>
      <c r="B1010" s="110">
        <v>27.4630293125708</v>
      </c>
    </row>
    <row r="1011" ht="9.75" customHeight="1">
      <c r="A1011" s="110" t="s">
        <v>157</v>
      </c>
      <c r="B1011" s="110">
        <v>42.3493978827995</v>
      </c>
    </row>
    <row r="1012" ht="9.75" customHeight="1">
      <c r="A1012" s="110" t="s">
        <v>157</v>
      </c>
      <c r="B1012" s="110">
        <v>49.118393834531</v>
      </c>
    </row>
    <row r="1013" ht="9.75" customHeight="1">
      <c r="A1013" s="110" t="s">
        <v>157</v>
      </c>
      <c r="B1013" s="110"/>
    </row>
    <row r="1014" ht="9.75" customHeight="1">
      <c r="A1014" s="110" t="s">
        <v>157</v>
      </c>
      <c r="B1014" s="110"/>
    </row>
    <row r="1015" ht="9.75" customHeight="1">
      <c r="A1015" s="110" t="s">
        <v>157</v>
      </c>
      <c r="B1015" s="110">
        <v>52.33069223911</v>
      </c>
    </row>
    <row r="1016" ht="9.75" customHeight="1">
      <c r="A1016" s="110" t="s">
        <v>157</v>
      </c>
      <c r="B1016" s="110">
        <v>63.880755110937</v>
      </c>
    </row>
    <row r="1017" ht="9.75" customHeight="1">
      <c r="A1017" s="110" t="s">
        <v>157</v>
      </c>
      <c r="B1017" s="110">
        <v>32.7744641219965</v>
      </c>
    </row>
    <row r="1018" ht="9.75" customHeight="1">
      <c r="A1018" s="110" t="s">
        <v>157</v>
      </c>
      <c r="B1018" s="110">
        <v>40.8274275553424</v>
      </c>
    </row>
    <row r="1019" ht="9.75" customHeight="1">
      <c r="A1019" s="110" t="s">
        <v>157</v>
      </c>
      <c r="B1019" s="110">
        <v>58.3190653502549</v>
      </c>
    </row>
    <row r="1020" ht="9.75" customHeight="1">
      <c r="A1020" s="110" t="s">
        <v>157</v>
      </c>
      <c r="B1020" s="110">
        <v>47.2819621722901</v>
      </c>
    </row>
    <row r="1021" ht="9.75" customHeight="1">
      <c r="A1021" s="110" t="s">
        <v>157</v>
      </c>
      <c r="B1021" s="110">
        <v>46.1357872607478</v>
      </c>
    </row>
    <row r="1022" ht="9.75" customHeight="1">
      <c r="A1022" s="110" t="s">
        <v>157</v>
      </c>
      <c r="B1022" s="110">
        <v>52.6155267817829</v>
      </c>
    </row>
    <row r="1023" ht="9.75" customHeight="1">
      <c r="A1023" s="110" t="s">
        <v>157</v>
      </c>
      <c r="B1023" s="110">
        <v>53.0881167344883</v>
      </c>
    </row>
    <row r="1024" ht="9.75" customHeight="1">
      <c r="A1024" s="110" t="s">
        <v>157</v>
      </c>
      <c r="B1024" s="110">
        <v>55.0323944826154</v>
      </c>
    </row>
    <row r="1025" ht="9.75" customHeight="1">
      <c r="A1025" s="110" t="s">
        <v>157</v>
      </c>
      <c r="B1025" s="110"/>
    </row>
    <row r="1026" ht="9.75" customHeight="1">
      <c r="A1026" s="110" t="s">
        <v>157</v>
      </c>
      <c r="B1026" s="110">
        <v>46.8407485719375</v>
      </c>
    </row>
    <row r="1027" ht="9.75" customHeight="1">
      <c r="A1027" s="110" t="s">
        <v>157</v>
      </c>
      <c r="B1027" s="110">
        <v>42.0642034798874</v>
      </c>
    </row>
    <row r="1028" ht="9.75" customHeight="1">
      <c r="A1028" s="110" t="s">
        <v>157</v>
      </c>
      <c r="B1028" s="110">
        <v>39.0815251006925</v>
      </c>
    </row>
    <row r="1029" ht="9.75" customHeight="1">
      <c r="A1029" s="110" t="s">
        <v>157</v>
      </c>
      <c r="B1029" s="110"/>
    </row>
    <row r="1030" ht="9.75" customHeight="1">
      <c r="A1030" s="110" t="s">
        <v>157</v>
      </c>
      <c r="B1030" s="110">
        <v>42.2677429046852</v>
      </c>
    </row>
    <row r="1031" ht="9.75" customHeight="1">
      <c r="A1031" s="110" t="s">
        <v>157</v>
      </c>
      <c r="B1031" s="110">
        <v>59.1689824299244</v>
      </c>
    </row>
    <row r="1032" ht="9.75" customHeight="1">
      <c r="A1032" s="110" t="s">
        <v>157</v>
      </c>
      <c r="B1032" s="110">
        <v>53.6282754081609</v>
      </c>
    </row>
    <row r="1033" ht="9.75" customHeight="1">
      <c r="A1033" s="110" t="s">
        <v>157</v>
      </c>
      <c r="B1033" s="110">
        <v>47.5203860431276</v>
      </c>
    </row>
    <row r="1034" ht="9.75" customHeight="1">
      <c r="A1034" s="110" t="s">
        <v>157</v>
      </c>
      <c r="B1034" s="110">
        <v>54.2206290004572</v>
      </c>
    </row>
    <row r="1035" ht="9.75" customHeight="1">
      <c r="A1035" s="110" t="s">
        <v>157</v>
      </c>
      <c r="B1035" s="110">
        <v>62.2943008706098</v>
      </c>
    </row>
    <row r="1036" ht="9.75" customHeight="1">
      <c r="A1036" s="110" t="s">
        <v>157</v>
      </c>
      <c r="B1036" s="110"/>
    </row>
    <row r="1037" ht="9.75" customHeight="1">
      <c r="A1037" s="110" t="s">
        <v>157</v>
      </c>
      <c r="B1037" s="110">
        <v>44.0380175558047</v>
      </c>
    </row>
    <row r="1038" ht="9.75" customHeight="1">
      <c r="A1038" s="110" t="s">
        <v>157</v>
      </c>
      <c r="B1038" s="110"/>
    </row>
    <row r="1039" ht="9.75" customHeight="1">
      <c r="A1039" s="110" t="s">
        <v>157</v>
      </c>
      <c r="B1039" s="110">
        <v>35.1971484190879</v>
      </c>
    </row>
    <row r="1040" ht="9.75" customHeight="1">
      <c r="A1040" s="110" t="s">
        <v>157</v>
      </c>
      <c r="B1040" s="110">
        <v>61.876850529256</v>
      </c>
    </row>
    <row r="1041" ht="9.75" customHeight="1">
      <c r="A1041" s="110" t="s">
        <v>157</v>
      </c>
      <c r="B1041" s="110">
        <v>49.9719163818325</v>
      </c>
    </row>
    <row r="1042" ht="9.75" customHeight="1">
      <c r="A1042" s="110" t="s">
        <v>157</v>
      </c>
      <c r="B1042" s="110"/>
    </row>
    <row r="1043" ht="9.75" customHeight="1">
      <c r="A1043" s="110" t="s">
        <v>157</v>
      </c>
      <c r="B1043" s="110">
        <v>65.8354199775695</v>
      </c>
    </row>
    <row r="1044" ht="9.75" customHeight="1">
      <c r="A1044" s="110" t="s">
        <v>157</v>
      </c>
      <c r="B1044" s="110">
        <v>46.2806351862104</v>
      </c>
    </row>
    <row r="1045" ht="9.75" customHeight="1">
      <c r="A1045" s="110" t="s">
        <v>157</v>
      </c>
      <c r="B1045" s="110">
        <v>50.3713848835107</v>
      </c>
    </row>
    <row r="1046" ht="9.75" customHeight="1">
      <c r="A1046" s="110" t="s">
        <v>157</v>
      </c>
      <c r="B1046" s="110">
        <v>57.3423654481668</v>
      </c>
    </row>
    <row r="1047" ht="9.75" customHeight="1">
      <c r="A1047" s="110" t="s">
        <v>157</v>
      </c>
      <c r="B1047" s="110">
        <v>52.1144989618448</v>
      </c>
    </row>
    <row r="1048" ht="9.75" customHeight="1">
      <c r="A1048" s="110" t="s">
        <v>157</v>
      </c>
      <c r="B1048" s="110">
        <v>51.2096276383373</v>
      </c>
    </row>
    <row r="1049" ht="9.75" customHeight="1">
      <c r="A1049" s="110" t="s">
        <v>157</v>
      </c>
      <c r="B1049" s="110"/>
    </row>
    <row r="1050" ht="9.75" customHeight="1">
      <c r="A1050" s="110" t="s">
        <v>157</v>
      </c>
      <c r="B1050" s="110">
        <v>49.7907797469966</v>
      </c>
    </row>
    <row r="1051" ht="9.75" customHeight="1">
      <c r="A1051" s="110" t="s">
        <v>157</v>
      </c>
      <c r="B1051" s="110">
        <v>53.5841501894011</v>
      </c>
    </row>
    <row r="1052" ht="9.75" customHeight="1">
      <c r="A1052" s="110" t="s">
        <v>157</v>
      </c>
      <c r="B1052" s="110">
        <v>49.8137422672727</v>
      </c>
    </row>
    <row r="1053" ht="9.75" customHeight="1">
      <c r="A1053" s="110" t="s">
        <v>157</v>
      </c>
      <c r="B1053" s="110">
        <v>47.2297703552664</v>
      </c>
    </row>
    <row r="1054" ht="9.75" customHeight="1">
      <c r="A1054" s="110" t="s">
        <v>157</v>
      </c>
      <c r="B1054" s="110"/>
    </row>
    <row r="1055" ht="9.75" customHeight="1">
      <c r="A1055" s="110" t="s">
        <v>157</v>
      </c>
      <c r="B1055" s="110">
        <v>57.2767433893427</v>
      </c>
    </row>
    <row r="1056" ht="9.75" customHeight="1">
      <c r="A1056" s="110" t="s">
        <v>157</v>
      </c>
      <c r="B1056" s="110"/>
    </row>
    <row r="1057" ht="9.75" customHeight="1">
      <c r="A1057" s="110" t="s">
        <v>157</v>
      </c>
      <c r="B1057" s="110">
        <v>50.486100497725</v>
      </c>
    </row>
    <row r="1058" ht="9.75" customHeight="1">
      <c r="A1058" s="110" t="s">
        <v>157</v>
      </c>
      <c r="B1058" s="110"/>
    </row>
    <row r="1059" ht="9.75" customHeight="1">
      <c r="A1059" s="110" t="s">
        <v>157</v>
      </c>
      <c r="B1059" s="110"/>
    </row>
    <row r="1060" ht="9.75" customHeight="1">
      <c r="A1060" s="110" t="s">
        <v>157</v>
      </c>
      <c r="B1060" s="110"/>
    </row>
    <row r="1061" ht="9.75" customHeight="1">
      <c r="A1061" s="110" t="s">
        <v>157</v>
      </c>
      <c r="B1061" s="110"/>
    </row>
    <row r="1062" ht="9.75" customHeight="1">
      <c r="A1062" s="110" t="s">
        <v>157</v>
      </c>
      <c r="B1062" s="110">
        <v>48.3371047631695</v>
      </c>
    </row>
    <row r="1063" ht="9.75" customHeight="1">
      <c r="A1063" s="110" t="s">
        <v>157</v>
      </c>
      <c r="B1063" s="110">
        <v>40.9106614756541</v>
      </c>
    </row>
    <row r="1064" ht="9.75" customHeight="1">
      <c r="A1064" s="110" t="s">
        <v>157</v>
      </c>
      <c r="B1064" s="110">
        <v>39.9696581359938</v>
      </c>
    </row>
    <row r="1065" ht="9.75" customHeight="1">
      <c r="A1065" s="110" t="s">
        <v>157</v>
      </c>
      <c r="B1065" s="110">
        <v>42.1390193638998</v>
      </c>
    </row>
    <row r="1066" ht="9.75" customHeight="1">
      <c r="A1066" s="110" t="s">
        <v>157</v>
      </c>
      <c r="B1066" s="110">
        <v>45.6345646587275</v>
      </c>
    </row>
    <row r="1067" ht="9.75" customHeight="1">
      <c r="A1067" s="110" t="s">
        <v>157</v>
      </c>
      <c r="B1067" s="110">
        <v>64.9424222185278</v>
      </c>
    </row>
    <row r="1068" ht="9.75" customHeight="1">
      <c r="A1068" s="110" t="s">
        <v>157</v>
      </c>
      <c r="B1068" s="110">
        <v>44.8857627583421</v>
      </c>
    </row>
    <row r="1069" ht="9.75" customHeight="1">
      <c r="A1069" s="110" t="s">
        <v>157</v>
      </c>
      <c r="B1069" s="110">
        <v>58.1341116280641</v>
      </c>
    </row>
    <row r="1070" ht="9.75" customHeight="1">
      <c r="A1070" s="110" t="s">
        <v>157</v>
      </c>
      <c r="B1070" s="110">
        <v>49.3725775667619</v>
      </c>
    </row>
    <row r="1071" ht="9.75" customHeight="1">
      <c r="A1071" s="110" t="s">
        <v>157</v>
      </c>
      <c r="B1071" s="110"/>
    </row>
    <row r="1072" ht="9.75" customHeight="1">
      <c r="A1072" s="110" t="s">
        <v>157</v>
      </c>
      <c r="B1072" s="110">
        <v>61.5756577612812</v>
      </c>
    </row>
    <row r="1073" ht="9.75" customHeight="1">
      <c r="A1073" s="110" t="s">
        <v>157</v>
      </c>
      <c r="B1073" s="110">
        <v>39.1658348384493</v>
      </c>
    </row>
    <row r="1074" ht="9.75" customHeight="1">
      <c r="A1074" s="110" t="s">
        <v>157</v>
      </c>
      <c r="B1074" s="110">
        <v>51.883305552868</v>
      </c>
    </row>
    <row r="1075" ht="9.75" customHeight="1">
      <c r="A1075" s="110" t="s">
        <v>157</v>
      </c>
      <c r="B1075" s="110"/>
    </row>
    <row r="1076" ht="9.75" customHeight="1">
      <c r="A1076" s="110" t="s">
        <v>157</v>
      </c>
      <c r="B1076" s="110">
        <v>45.4618660196342</v>
      </c>
    </row>
    <row r="1077" ht="9.75" customHeight="1">
      <c r="A1077" s="110" t="s">
        <v>157</v>
      </c>
      <c r="B1077" s="110"/>
    </row>
    <row r="1078" ht="9.75" customHeight="1">
      <c r="A1078" s="110" t="s">
        <v>157</v>
      </c>
      <c r="B1078" s="110"/>
    </row>
    <row r="1079" ht="9.75" customHeight="1">
      <c r="A1079" s="110" t="s">
        <v>157</v>
      </c>
      <c r="B1079" s="110">
        <v>40.6380675265901</v>
      </c>
    </row>
    <row r="1080" ht="9.75" customHeight="1">
      <c r="A1080" s="110" t="s">
        <v>157</v>
      </c>
      <c r="B1080" s="110">
        <v>52.9137908485692</v>
      </c>
    </row>
    <row r="1081" ht="9.75" customHeight="1">
      <c r="A1081" s="110" t="s">
        <v>157</v>
      </c>
      <c r="B1081" s="110">
        <v>42.8802859845702</v>
      </c>
    </row>
    <row r="1082" ht="9.75" customHeight="1">
      <c r="A1082" s="110" t="s">
        <v>157</v>
      </c>
      <c r="B1082" s="110"/>
    </row>
    <row r="1083" ht="9.75" customHeight="1">
      <c r="A1083" s="110" t="s">
        <v>157</v>
      </c>
      <c r="B1083" s="110">
        <v>45.9316739313302</v>
      </c>
    </row>
    <row r="1084" ht="9.75" customHeight="1">
      <c r="A1084" s="110" t="s">
        <v>157</v>
      </c>
      <c r="B1084" s="110">
        <v>44.7990957726585</v>
      </c>
    </row>
    <row r="1085" ht="9.75" customHeight="1">
      <c r="A1085" s="110" t="s">
        <v>157</v>
      </c>
      <c r="B1085" s="110">
        <v>52.6485379557771</v>
      </c>
    </row>
    <row r="1086" ht="9.75" customHeight="1">
      <c r="A1086" s="110" t="s">
        <v>157</v>
      </c>
      <c r="B1086" s="110"/>
    </row>
    <row r="1087" ht="9.75" customHeight="1">
      <c r="A1087" s="110" t="s">
        <v>157</v>
      </c>
      <c r="B1087" s="110">
        <v>51.0557680130372</v>
      </c>
    </row>
    <row r="1088" ht="9.75" customHeight="1">
      <c r="A1088" s="110" t="s">
        <v>157</v>
      </c>
      <c r="B1088" s="110">
        <v>43.6557306843464</v>
      </c>
    </row>
    <row r="1089" ht="9.75" customHeight="1">
      <c r="A1089" s="110" t="s">
        <v>157</v>
      </c>
      <c r="B1089" s="110">
        <v>43.6930661004413</v>
      </c>
    </row>
    <row r="1090" ht="9.75" customHeight="1">
      <c r="A1090" s="110" t="s">
        <v>157</v>
      </c>
      <c r="B1090" s="110">
        <v>40.7784516779262</v>
      </c>
    </row>
    <row r="1091" ht="9.75" customHeight="1">
      <c r="A1091" s="110" t="s">
        <v>157</v>
      </c>
      <c r="B1091" s="110">
        <v>58.255601161033</v>
      </c>
    </row>
    <row r="1092" ht="9.75" customHeight="1">
      <c r="A1092" s="110" t="s">
        <v>157</v>
      </c>
      <c r="B1092" s="110">
        <v>41.9175298622762</v>
      </c>
    </row>
    <row r="1093" ht="9.75" customHeight="1">
      <c r="A1093" s="110" t="s">
        <v>157</v>
      </c>
      <c r="B1093" s="110">
        <v>38.1822132734325</v>
      </c>
    </row>
    <row r="1094" ht="9.75" customHeight="1">
      <c r="A1094" s="110" t="s">
        <v>157</v>
      </c>
      <c r="B1094" s="110">
        <v>55.4274891558929</v>
      </c>
    </row>
    <row r="1095" ht="9.75" customHeight="1">
      <c r="A1095" s="110" t="s">
        <v>157</v>
      </c>
      <c r="B1095" s="110">
        <v>46.6836878952523</v>
      </c>
    </row>
    <row r="1096" ht="9.75" customHeight="1">
      <c r="A1096" s="110" t="s">
        <v>157</v>
      </c>
      <c r="B1096" s="110">
        <v>51.5082388605201</v>
      </c>
    </row>
    <row r="1097" ht="9.75" customHeight="1">
      <c r="A1097" s="110" t="s">
        <v>157</v>
      </c>
      <c r="B1097" s="110">
        <v>42.3493978827995</v>
      </c>
    </row>
    <row r="1098" ht="9.75" customHeight="1">
      <c r="A1098" s="110" t="s">
        <v>157</v>
      </c>
      <c r="B1098" s="110">
        <v>50.405642527382</v>
      </c>
    </row>
    <row r="1099" ht="9.75" customHeight="1">
      <c r="A1099" s="110" t="s">
        <v>157</v>
      </c>
      <c r="B1099" s="110">
        <v>52.8436286219142</v>
      </c>
    </row>
    <row r="1100" ht="9.75" customHeight="1">
      <c r="A1100" s="110" t="s">
        <v>157</v>
      </c>
      <c r="B1100" s="110">
        <v>48.3683893163805</v>
      </c>
    </row>
    <row r="1101" ht="9.75" customHeight="1">
      <c r="A1101" s="110" t="s">
        <v>157</v>
      </c>
      <c r="B1101" s="110">
        <v>58.0764584755494</v>
      </c>
    </row>
    <row r="1102" ht="9.75" customHeight="1">
      <c r="A1102" s="110" t="s">
        <v>157</v>
      </c>
      <c r="B1102" s="110">
        <v>38.486230845189</v>
      </c>
    </row>
    <row r="1103" ht="9.75" customHeight="1">
      <c r="A1103" s="110" t="s">
        <v>157</v>
      </c>
      <c r="B1103" s="110">
        <v>54.2920973025922</v>
      </c>
    </row>
    <row r="1104" ht="9.75" customHeight="1">
      <c r="A1104" s="110" t="s">
        <v>157</v>
      </c>
      <c r="B1104" s="110">
        <v>41.8744933919102</v>
      </c>
    </row>
    <row r="1105" ht="9.75" customHeight="1">
      <c r="A1105" s="110" t="s">
        <v>157</v>
      </c>
      <c r="B1105" s="110">
        <v>47.7127285678617</v>
      </c>
    </row>
    <row r="1106" ht="9.75" customHeight="1">
      <c r="A1106" s="110" t="s">
        <v>157</v>
      </c>
      <c r="B1106" s="110">
        <v>48.3254299984006</v>
      </c>
    </row>
    <row r="1107" ht="9.75" customHeight="1">
      <c r="A1107" s="110" t="s">
        <v>157</v>
      </c>
      <c r="B1107" s="110">
        <v>50.7588594086237</v>
      </c>
    </row>
    <row r="1108" ht="9.75" customHeight="1">
      <c r="A1108" s="110" t="s">
        <v>157</v>
      </c>
      <c r="B1108" s="110">
        <v>44.3292801297225</v>
      </c>
    </row>
    <row r="1109" ht="9.75" customHeight="1">
      <c r="A1109" s="110" t="s">
        <v>157</v>
      </c>
      <c r="B1109" s="110">
        <v>42.0016123115792</v>
      </c>
    </row>
    <row r="1110" ht="9.75" customHeight="1">
      <c r="A1110" s="110" t="s">
        <v>157</v>
      </c>
      <c r="B1110" s="110"/>
    </row>
    <row r="1111" ht="9.75" customHeight="1">
      <c r="A1111" s="110" t="s">
        <v>157</v>
      </c>
      <c r="B1111" s="110"/>
    </row>
    <row r="1112" ht="9.75" customHeight="1">
      <c r="A1112" s="110" t="s">
        <v>157</v>
      </c>
      <c r="B1112" s="110">
        <v>35.5945978603474</v>
      </c>
    </row>
    <row r="1113" ht="9.75" customHeight="1">
      <c r="A1113" s="110" t="s">
        <v>157</v>
      </c>
      <c r="B1113" s="110">
        <v>31.2052289256992</v>
      </c>
    </row>
    <row r="1114" ht="9.75" customHeight="1">
      <c r="A1114" s="110" t="s">
        <v>157</v>
      </c>
      <c r="B1114" s="110">
        <v>44.1359273758163</v>
      </c>
    </row>
    <row r="1115" ht="9.75" customHeight="1">
      <c r="A1115" s="110" t="s">
        <v>157</v>
      </c>
      <c r="B1115" s="110">
        <v>61.064619997889</v>
      </c>
    </row>
    <row r="1116" ht="9.75" customHeight="1">
      <c r="A1116" s="110" t="s">
        <v>157</v>
      </c>
      <c r="B1116" s="110">
        <v>44.1366764367781</v>
      </c>
    </row>
    <row r="1117" ht="9.75" customHeight="1">
      <c r="A1117" s="110" t="s">
        <v>157</v>
      </c>
      <c r="B1117" s="110">
        <v>42.2401489074653</v>
      </c>
    </row>
    <row r="1118" ht="9.75" customHeight="1">
      <c r="A1118" s="110" t="s">
        <v>157</v>
      </c>
      <c r="B1118" s="110"/>
    </row>
    <row r="1119" ht="9.75" customHeight="1">
      <c r="A1119" s="110" t="s">
        <v>157</v>
      </c>
      <c r="B1119" s="110">
        <v>25.9338455504312</v>
      </c>
    </row>
    <row r="1120" ht="9.75" customHeight="1">
      <c r="A1120" s="110" t="s">
        <v>157</v>
      </c>
      <c r="B1120" s="110">
        <v>45.696026266466</v>
      </c>
    </row>
    <row r="1121" ht="9.75" customHeight="1">
      <c r="A1121" s="110" t="s">
        <v>157</v>
      </c>
      <c r="B1121" s="110">
        <v>43.1716934664259</v>
      </c>
    </row>
    <row r="1122" ht="9.75" customHeight="1">
      <c r="A1122" s="110" t="s">
        <v>157</v>
      </c>
      <c r="B1122" s="110">
        <v>53.3570765535767</v>
      </c>
    </row>
    <row r="1123" ht="9.75" customHeight="1">
      <c r="A1123" s="110" t="s">
        <v>157</v>
      </c>
      <c r="B1123" s="110">
        <v>53.6538000392684</v>
      </c>
    </row>
    <row r="1124" ht="9.75" customHeight="1">
      <c r="A1124" s="110" t="s">
        <v>157</v>
      </c>
      <c r="B1124" s="110"/>
    </row>
    <row r="1125" ht="9.75" customHeight="1">
      <c r="A1125" s="110" t="s">
        <v>157</v>
      </c>
      <c r="B1125" s="110">
        <v>49.0642324908282</v>
      </c>
    </row>
    <row r="1126" ht="9.75" customHeight="1">
      <c r="A1126" s="110" t="s">
        <v>157</v>
      </c>
      <c r="B1126" s="110">
        <v>36.6521092801689</v>
      </c>
    </row>
    <row r="1127" ht="9.75" customHeight="1">
      <c r="A1127" s="110" t="s">
        <v>157</v>
      </c>
      <c r="B1127" s="110"/>
    </row>
    <row r="1128" ht="9.75" customHeight="1">
      <c r="A1128" s="110" t="s">
        <v>157</v>
      </c>
      <c r="B1128" s="110">
        <v>42.9732544447372</v>
      </c>
    </row>
    <row r="1129" ht="9.75" customHeight="1">
      <c r="A1129" s="110" t="s">
        <v>157</v>
      </c>
      <c r="B1129" s="110">
        <v>40.9093255930921</v>
      </c>
    </row>
    <row r="1130" ht="9.75" customHeight="1">
      <c r="A1130" s="110" t="s">
        <v>157</v>
      </c>
      <c r="B1130" s="110"/>
    </row>
    <row r="1131" ht="9.75" customHeight="1">
      <c r="A1131" s="110" t="s">
        <v>157</v>
      </c>
      <c r="B1131" s="110">
        <v>46.2358016884653</v>
      </c>
    </row>
    <row r="1132" ht="9.75" customHeight="1">
      <c r="A1132" s="110" t="s">
        <v>157</v>
      </c>
      <c r="B1132" s="110">
        <v>43.1403236649083</v>
      </c>
    </row>
    <row r="1133" ht="9.75" customHeight="1">
      <c r="A1133" s="110" t="s">
        <v>157</v>
      </c>
      <c r="B1133" s="110">
        <v>40.2162436371549</v>
      </c>
    </row>
    <row r="1134" ht="9.75" customHeight="1">
      <c r="A1134" s="110" t="s">
        <v>157</v>
      </c>
      <c r="B1134" s="110">
        <v>45.8408958215215</v>
      </c>
    </row>
    <row r="1135" ht="9.75" customHeight="1">
      <c r="A1135" s="110" t="s">
        <v>157</v>
      </c>
      <c r="B1135" s="110"/>
    </row>
    <row r="1136" ht="9.75" customHeight="1">
      <c r="A1136" s="110" t="s">
        <v>157</v>
      </c>
      <c r="B1136" s="110">
        <v>48.5200098372571</v>
      </c>
    </row>
    <row r="1137" ht="9.75" customHeight="1">
      <c r="A1137" s="110" t="s">
        <v>157</v>
      </c>
      <c r="B1137" s="110">
        <v>43.839626992398</v>
      </c>
    </row>
    <row r="1138" ht="9.75" customHeight="1">
      <c r="A1138" s="110" t="s">
        <v>157</v>
      </c>
      <c r="B1138" s="110">
        <v>47.5573858100233</v>
      </c>
    </row>
    <row r="1139" ht="9.75" customHeight="1">
      <c r="A1139" s="110" t="s">
        <v>157</v>
      </c>
      <c r="B1139" s="110">
        <v>38.3239910724567</v>
      </c>
    </row>
    <row r="1140" ht="9.75" customHeight="1">
      <c r="A1140" s="110" t="s">
        <v>157</v>
      </c>
      <c r="B1140" s="110">
        <v>48.5623821528876</v>
      </c>
    </row>
    <row r="1141" ht="9.75" customHeight="1">
      <c r="A1141" s="110" t="s">
        <v>157</v>
      </c>
      <c r="B1141" s="110">
        <v>49.4420348696465</v>
      </c>
    </row>
    <row r="1142" ht="9.75" customHeight="1">
      <c r="A1142" s="110" t="s">
        <v>157</v>
      </c>
      <c r="B1142" s="110">
        <v>40.5452762311314</v>
      </c>
    </row>
    <row r="1143" ht="9.75" customHeight="1">
      <c r="A1143" s="110" t="s">
        <v>157</v>
      </c>
      <c r="B1143" s="110"/>
    </row>
    <row r="1144" ht="9.75" customHeight="1">
      <c r="A1144" s="110" t="s">
        <v>157</v>
      </c>
      <c r="B1144" s="110">
        <v>35.5233943633097</v>
      </c>
    </row>
    <row r="1145" ht="9.75" customHeight="1">
      <c r="A1145" s="110" t="s">
        <v>157</v>
      </c>
      <c r="B1145" s="110">
        <v>40.2831284922179</v>
      </c>
    </row>
    <row r="1146" ht="9.75" customHeight="1">
      <c r="A1146" s="110" t="s">
        <v>157</v>
      </c>
      <c r="B1146" s="110"/>
    </row>
    <row r="1147" ht="9.75" customHeight="1">
      <c r="A1147" s="110" t="s">
        <v>157</v>
      </c>
      <c r="B1147" s="110">
        <v>48.27458230961</v>
      </c>
    </row>
    <row r="1148" ht="9.75" customHeight="1">
      <c r="A1148" s="110" t="s">
        <v>157</v>
      </c>
      <c r="B1148" s="110">
        <v>51.1329636710028</v>
      </c>
    </row>
    <row r="1149" ht="9.75" customHeight="1">
      <c r="A1149" s="110" t="s">
        <v>157</v>
      </c>
      <c r="B1149" s="110">
        <v>52.6662564576695</v>
      </c>
    </row>
    <row r="1150" ht="9.75" customHeight="1">
      <c r="A1150" s="110" t="s">
        <v>157</v>
      </c>
      <c r="B1150" s="110">
        <v>51.4322647900722</v>
      </c>
    </row>
    <row r="1151" ht="9.75" customHeight="1">
      <c r="A1151" s="110" t="s">
        <v>157</v>
      </c>
      <c r="B1151" s="110">
        <v>63.2833500076582</v>
      </c>
    </row>
    <row r="1152" ht="9.75" customHeight="1">
      <c r="A1152" s="110" t="s">
        <v>157</v>
      </c>
      <c r="B1152" s="110">
        <v>51.6344561349071</v>
      </c>
    </row>
    <row r="1153" ht="9.75" customHeight="1">
      <c r="A1153" s="110" t="s">
        <v>157</v>
      </c>
      <c r="B1153" s="110">
        <v>63.2529662298442</v>
      </c>
    </row>
    <row r="1154" ht="9.75" customHeight="1">
      <c r="A1154" s="110" t="s">
        <v>157</v>
      </c>
      <c r="B1154" s="110">
        <v>58.3229522119962</v>
      </c>
    </row>
    <row r="1155" ht="9.75" customHeight="1">
      <c r="A1155" s="110" t="s">
        <v>157</v>
      </c>
      <c r="B1155" s="110">
        <v>39.9696581359938</v>
      </c>
    </row>
    <row r="1156" ht="9.75" customHeight="1">
      <c r="A1156" s="110" t="s">
        <v>157</v>
      </c>
      <c r="B1156" s="110">
        <v>46.1976291695427</v>
      </c>
    </row>
    <row r="1157" ht="9.75" customHeight="1">
      <c r="A1157" s="110" t="s">
        <v>157</v>
      </c>
      <c r="B1157" s="110">
        <v>41.5051874364218</v>
      </c>
    </row>
    <row r="1158" ht="9.75" customHeight="1">
      <c r="A1158" s="110" t="s">
        <v>157</v>
      </c>
      <c r="B1158" s="110">
        <v>39.4624674719054</v>
      </c>
    </row>
    <row r="1159" ht="9.75" customHeight="1">
      <c r="A1159" s="110" t="s">
        <v>157</v>
      </c>
      <c r="B1159" s="110">
        <v>45.6691973505179</v>
      </c>
    </row>
    <row r="1160" ht="9.75" customHeight="1">
      <c r="A1160" s="110" t="s">
        <v>157</v>
      </c>
      <c r="B1160" s="110">
        <v>53.7956732240919</v>
      </c>
    </row>
    <row r="1161" ht="9.75" customHeight="1">
      <c r="A1161" s="110" t="s">
        <v>157</v>
      </c>
      <c r="B1161" s="110">
        <v>36.6875106294138</v>
      </c>
    </row>
    <row r="1162" ht="9.75" customHeight="1">
      <c r="A1162" s="110" t="s">
        <v>157</v>
      </c>
      <c r="B1162" s="110">
        <v>43.8473700206075</v>
      </c>
    </row>
    <row r="1163" ht="9.75" customHeight="1">
      <c r="A1163" s="110" t="s">
        <v>157</v>
      </c>
      <c r="B1163" s="110">
        <v>34.5272873727345</v>
      </c>
    </row>
    <row r="1164" ht="9.75" customHeight="1">
      <c r="A1164" s="110" t="s">
        <v>157</v>
      </c>
      <c r="B1164" s="110">
        <v>47.8274804869169</v>
      </c>
    </row>
    <row r="1165" ht="9.75" customHeight="1">
      <c r="A1165" s="110" t="s">
        <v>157</v>
      </c>
      <c r="B1165" s="110">
        <v>45.4117184139802</v>
      </c>
    </row>
    <row r="1166" ht="9.75" customHeight="1">
      <c r="A1166" s="110" t="s">
        <v>157</v>
      </c>
      <c r="B1166" s="110">
        <v>62.7743313990747</v>
      </c>
    </row>
    <row r="1167" ht="9.75" customHeight="1">
      <c r="A1167" s="110" t="s">
        <v>157</v>
      </c>
      <c r="B1167" s="110">
        <v>50.4370726757108</v>
      </c>
    </row>
    <row r="1168" ht="9.75" customHeight="1">
      <c r="A1168" s="110" t="s">
        <v>157</v>
      </c>
      <c r="B1168" s="110">
        <v>55.7240164429361</v>
      </c>
    </row>
    <row r="1169" ht="9.75" customHeight="1">
      <c r="A1169" s="110" t="s">
        <v>157</v>
      </c>
      <c r="B1169" s="110">
        <v>53.4121646941032</v>
      </c>
    </row>
    <row r="1170" ht="9.75" customHeight="1">
      <c r="A1170" s="110" t="s">
        <v>157</v>
      </c>
      <c r="B1170" s="110">
        <v>38.0680035289589</v>
      </c>
    </row>
    <row r="1171" ht="9.75" customHeight="1">
      <c r="A1171" s="110" t="s">
        <v>157</v>
      </c>
      <c r="B1171" s="110">
        <v>44.4465891030711</v>
      </c>
    </row>
    <row r="1172" ht="9.75" customHeight="1">
      <c r="A1172" s="110" t="s">
        <v>157</v>
      </c>
      <c r="B1172" s="110">
        <v>50.0941121245915</v>
      </c>
    </row>
    <row r="1173" ht="9.75" customHeight="1">
      <c r="A1173" s="110" t="s">
        <v>157</v>
      </c>
      <c r="B1173" s="110">
        <v>42.5864318100096</v>
      </c>
    </row>
    <row r="1174" ht="9.75" customHeight="1">
      <c r="A1174" s="110" t="s">
        <v>157</v>
      </c>
      <c r="B1174" s="110">
        <v>42.4100251635914</v>
      </c>
    </row>
    <row r="1175" ht="9.75" customHeight="1">
      <c r="A1175" s="110" t="s">
        <v>157</v>
      </c>
      <c r="B1175" s="110">
        <v>56.0262647164008</v>
      </c>
    </row>
    <row r="1176" ht="9.75" customHeight="1">
      <c r="A1176" s="110" t="s">
        <v>157</v>
      </c>
      <c r="B1176" s="110">
        <v>50.7030773731306</v>
      </c>
    </row>
    <row r="1177" ht="9.75" customHeight="1">
      <c r="A1177" s="110" t="s">
        <v>157</v>
      </c>
      <c r="B1177" s="110">
        <v>51.8944616854082</v>
      </c>
    </row>
    <row r="1178" ht="9.75" customHeight="1">
      <c r="A1178" s="110" t="s">
        <v>157</v>
      </c>
      <c r="B1178" s="110"/>
    </row>
    <row r="1179" ht="9.75" customHeight="1">
      <c r="A1179" s="110" t="s">
        <v>157</v>
      </c>
      <c r="B1179" s="110">
        <v>36.2921989388405</v>
      </c>
    </row>
    <row r="1180" ht="9.75" customHeight="1">
      <c r="A1180" s="110" t="s">
        <v>157</v>
      </c>
      <c r="B1180" s="110">
        <v>56.888034906731</v>
      </c>
    </row>
    <row r="1181" ht="9.75" customHeight="1">
      <c r="A1181" s="110" t="s">
        <v>157</v>
      </c>
      <c r="B1181" s="110">
        <v>57.57760098017</v>
      </c>
    </row>
    <row r="1182" ht="9.75" customHeight="1">
      <c r="A1182" s="110" t="s">
        <v>157</v>
      </c>
      <c r="B1182" s="110">
        <v>44.5564857506281</v>
      </c>
    </row>
    <row r="1183" ht="9.75" customHeight="1">
      <c r="A1183" s="110" t="s">
        <v>157</v>
      </c>
      <c r="B1183" s="110"/>
    </row>
    <row r="1184" ht="9.75" customHeight="1">
      <c r="A1184" s="110" t="s">
        <v>157</v>
      </c>
      <c r="B1184" s="110">
        <v>51.9123408985074</v>
      </c>
    </row>
    <row r="1185" ht="9.75" customHeight="1">
      <c r="A1185" s="110" t="s">
        <v>157</v>
      </c>
      <c r="B1185" s="110">
        <v>49.7113512211304</v>
      </c>
    </row>
    <row r="1186" ht="9.75" customHeight="1">
      <c r="A1186" s="110" t="s">
        <v>157</v>
      </c>
      <c r="B1186" s="110">
        <v>61.7065638288202</v>
      </c>
    </row>
    <row r="1187" ht="9.75" customHeight="1">
      <c r="A1187" s="110" t="s">
        <v>157</v>
      </c>
      <c r="B1187" s="110">
        <v>49.7279481547723</v>
      </c>
    </row>
    <row r="1188" ht="9.75" customHeight="1">
      <c r="A1188" s="110" t="s">
        <v>157</v>
      </c>
      <c r="B1188" s="110">
        <v>48.7705710769648</v>
      </c>
    </row>
    <row r="1189" ht="9.75" customHeight="1">
      <c r="A1189" s="110" t="s">
        <v>157</v>
      </c>
      <c r="B1189" s="110">
        <v>45.82277378052</v>
      </c>
    </row>
    <row r="1190" ht="9.75" customHeight="1">
      <c r="A1190" s="110" t="s">
        <v>157</v>
      </c>
      <c r="B1190" s="110">
        <v>48.3342266537392</v>
      </c>
    </row>
    <row r="1191" ht="9.75" customHeight="1">
      <c r="A1191" s="110" t="s">
        <v>157</v>
      </c>
      <c r="B1191" s="110"/>
    </row>
    <row r="1192" ht="9.75" customHeight="1">
      <c r="A1192" s="110" t="s">
        <v>157</v>
      </c>
      <c r="B1192" s="110">
        <v>56.3191912533196</v>
      </c>
    </row>
    <row r="1193" ht="9.75" customHeight="1">
      <c r="A1193" s="110" t="s">
        <v>157</v>
      </c>
      <c r="B1193" s="110"/>
    </row>
    <row r="1194" ht="9.75" customHeight="1">
      <c r="A1194" s="110" t="s">
        <v>157</v>
      </c>
      <c r="B1194" s="110">
        <v>46.9612597646829</v>
      </c>
    </row>
    <row r="1195" ht="9.75" customHeight="1">
      <c r="A1195" s="110" t="s">
        <v>157</v>
      </c>
      <c r="B1195" s="110">
        <v>46.512483645897</v>
      </c>
    </row>
    <row r="1196" ht="9.75" customHeight="1">
      <c r="A1196" s="110" t="s">
        <v>157</v>
      </c>
      <c r="B1196" s="110">
        <v>62.2599729259624</v>
      </c>
    </row>
    <row r="1197" ht="9.75" customHeight="1">
      <c r="A1197" s="110" t="s">
        <v>157</v>
      </c>
      <c r="B1197" s="110">
        <v>41.806229032216</v>
      </c>
    </row>
    <row r="1198" ht="9.75" customHeight="1">
      <c r="A1198" s="110" t="s">
        <v>157</v>
      </c>
      <c r="B1198" s="110">
        <v>38.5285071284673</v>
      </c>
    </row>
    <row r="1199" ht="9.75" customHeight="1">
      <c r="A1199" s="110" t="s">
        <v>157</v>
      </c>
      <c r="B1199" s="110">
        <v>43.8903759592803</v>
      </c>
    </row>
    <row r="1200" ht="9.75" customHeight="1">
      <c r="A1200" s="110" t="s">
        <v>157</v>
      </c>
      <c r="B1200" s="110">
        <v>51.3000083708361</v>
      </c>
    </row>
    <row r="1201" ht="9.75" customHeight="1">
      <c r="A1201" s="110" t="s">
        <v>157</v>
      </c>
      <c r="B1201" s="110">
        <v>65.0772566565724</v>
      </c>
    </row>
    <row r="1202" ht="9.75" customHeight="1">
      <c r="A1202" s="110" t="s">
        <v>157</v>
      </c>
      <c r="B1202" s="110">
        <v>44.5502358613096</v>
      </c>
    </row>
    <row r="1203" ht="9.75" customHeight="1">
      <c r="A1203" s="110" t="s">
        <v>157</v>
      </c>
      <c r="B1203" s="110">
        <v>39.0982377148173</v>
      </c>
    </row>
    <row r="1204" ht="9.75" customHeight="1">
      <c r="A1204" s="110" t="s">
        <v>157</v>
      </c>
      <c r="B1204" s="110">
        <v>40.8511340485304</v>
      </c>
    </row>
    <row r="1205" ht="9.75" customHeight="1">
      <c r="A1205" s="110" t="s">
        <v>157</v>
      </c>
      <c r="B1205" s="110">
        <v>53.1242761234455</v>
      </c>
    </row>
    <row r="1206" ht="9.75" customHeight="1">
      <c r="A1206" s="110" t="s">
        <v>157</v>
      </c>
      <c r="B1206" s="110">
        <v>54.1430317828154</v>
      </c>
    </row>
    <row r="1207" ht="9.75" customHeight="1">
      <c r="A1207" s="110" t="s">
        <v>157</v>
      </c>
      <c r="B1207" s="110">
        <v>53.0470418716424</v>
      </c>
    </row>
    <row r="1208" ht="9.75" customHeight="1">
      <c r="A1208" s="110" t="s">
        <v>157</v>
      </c>
      <c r="B1208" s="110">
        <v>53.28307124679</v>
      </c>
    </row>
    <row r="1209" ht="9.75" customHeight="1">
      <c r="A1209" s="110" t="s">
        <v>157</v>
      </c>
      <c r="B1209" s="110">
        <v>40.6260266194308</v>
      </c>
    </row>
    <row r="1210" ht="9.75" customHeight="1">
      <c r="A1210" s="110" t="s">
        <v>157</v>
      </c>
      <c r="B1210" s="110">
        <v>54.6076085642947</v>
      </c>
    </row>
    <row r="1211" ht="9.75" customHeight="1">
      <c r="A1211" s="110" t="s">
        <v>157</v>
      </c>
      <c r="B1211" s="110">
        <v>37.0686660245839</v>
      </c>
    </row>
    <row r="1212" ht="9.75" customHeight="1">
      <c r="A1212" s="110" t="s">
        <v>157</v>
      </c>
      <c r="B1212" s="110">
        <v>46.651440117193</v>
      </c>
    </row>
    <row r="1213" ht="9.75" customHeight="1">
      <c r="A1213" s="110" t="s">
        <v>157</v>
      </c>
      <c r="B1213" s="110">
        <v>43.6557306843464</v>
      </c>
    </row>
    <row r="1214" ht="9.75" customHeight="1">
      <c r="A1214" s="110" t="s">
        <v>157</v>
      </c>
      <c r="B1214" s="110">
        <v>51.095650943975</v>
      </c>
    </row>
    <row r="1215" ht="9.75" customHeight="1">
      <c r="A1215" s="110" t="s">
        <v>157</v>
      </c>
      <c r="B1215" s="110">
        <v>55.9326094453161</v>
      </c>
    </row>
    <row r="1216" ht="9.75" customHeight="1">
      <c r="A1216" s="110" t="s">
        <v>157</v>
      </c>
      <c r="B1216" s="110">
        <v>50.7587336751666</v>
      </c>
    </row>
    <row r="1217" ht="9.75" customHeight="1">
      <c r="A1217" s="110" t="s">
        <v>157</v>
      </c>
      <c r="B1217" s="110">
        <v>60.6308016393276</v>
      </c>
    </row>
    <row r="1218" ht="9.75" customHeight="1">
      <c r="A1218" s="110" t="s">
        <v>157</v>
      </c>
      <c r="B1218" s="110">
        <v>44.0856935062075</v>
      </c>
    </row>
    <row r="1219" ht="9.75" customHeight="1">
      <c r="A1219" s="110" t="s">
        <v>157</v>
      </c>
      <c r="B1219" s="110">
        <v>44.5932129160375</v>
      </c>
    </row>
    <row r="1220" ht="9.75" customHeight="1">
      <c r="A1220" s="110" t="s">
        <v>157</v>
      </c>
      <c r="B1220" s="110">
        <v>46.071762272993</v>
      </c>
    </row>
    <row r="1221" ht="9.75" customHeight="1">
      <c r="A1221" s="110" t="s">
        <v>157</v>
      </c>
      <c r="B1221" s="110">
        <v>44.5339886840947</v>
      </c>
    </row>
    <row r="1222" ht="9.75" customHeight="1">
      <c r="A1222" s="110" t="s">
        <v>157</v>
      </c>
      <c r="B1222" s="110">
        <v>49.3100550852752</v>
      </c>
    </row>
    <row r="1223" ht="9.75" customHeight="1">
      <c r="A1223" s="110" t="s">
        <v>157</v>
      </c>
      <c r="B1223" s="110">
        <v>54.3336109401465</v>
      </c>
    </row>
    <row r="1224" ht="9.75" customHeight="1">
      <c r="A1224" s="110" t="s">
        <v>157</v>
      </c>
      <c r="B1224" s="110"/>
    </row>
    <row r="1225" ht="9.75" customHeight="1">
      <c r="A1225" s="110" t="s">
        <v>157</v>
      </c>
      <c r="B1225" s="110">
        <v>51.7665422293136</v>
      </c>
    </row>
    <row r="1226" ht="9.75" customHeight="1">
      <c r="A1226" s="110" t="s">
        <v>157</v>
      </c>
      <c r="B1226" s="110">
        <v>45.1050020536409</v>
      </c>
    </row>
    <row r="1227" ht="9.75" customHeight="1">
      <c r="A1227" s="110" t="s">
        <v>157</v>
      </c>
      <c r="B1227" s="110">
        <v>51.8899751859312</v>
      </c>
    </row>
    <row r="1228" ht="9.75" customHeight="1">
      <c r="A1228" s="110" t="s">
        <v>157</v>
      </c>
      <c r="B1228" s="110">
        <v>54.0115622353456</v>
      </c>
    </row>
    <row r="1229" ht="9.75" customHeight="1">
      <c r="A1229" s="110" t="s">
        <v>157</v>
      </c>
      <c r="B1229" s="110">
        <v>30.8214205523286</v>
      </c>
    </row>
    <row r="1230" ht="9.75" customHeight="1">
      <c r="A1230" s="110" t="s">
        <v>157</v>
      </c>
      <c r="B1230" s="110"/>
    </row>
    <row r="1231" ht="9.75" customHeight="1">
      <c r="A1231" s="110" t="s">
        <v>157</v>
      </c>
      <c r="B1231" s="110">
        <v>50.8086960229008</v>
      </c>
    </row>
    <row r="1232" ht="9.75" customHeight="1">
      <c r="A1232" s="110" t="s">
        <v>157</v>
      </c>
      <c r="B1232" s="110">
        <v>52.4744583005876</v>
      </c>
    </row>
    <row r="1233" ht="9.75" customHeight="1">
      <c r="A1233" s="110" t="s">
        <v>157</v>
      </c>
      <c r="B1233" s="110"/>
    </row>
    <row r="1234" ht="9.75" customHeight="1">
      <c r="A1234" s="110" t="s">
        <v>157</v>
      </c>
      <c r="B1234" s="110">
        <v>57.56835916751</v>
      </c>
    </row>
    <row r="1235" ht="9.75" customHeight="1">
      <c r="A1235" s="110" t="s">
        <v>157</v>
      </c>
      <c r="B1235" s="110">
        <v>50.2992039600354</v>
      </c>
    </row>
    <row r="1236" ht="9.75" customHeight="1">
      <c r="A1236" s="110" t="s">
        <v>157</v>
      </c>
      <c r="B1236" s="110">
        <v>55.3720179965532</v>
      </c>
    </row>
    <row r="1237" ht="9.75" customHeight="1">
      <c r="A1237" s="110" t="s">
        <v>157</v>
      </c>
      <c r="B1237" s="110">
        <v>48.4743590584899</v>
      </c>
    </row>
    <row r="1238" ht="9.75" customHeight="1">
      <c r="A1238" s="110" t="s">
        <v>157</v>
      </c>
      <c r="B1238" s="110">
        <v>42.5518476577379</v>
      </c>
    </row>
    <row r="1239" ht="9.75" customHeight="1">
      <c r="A1239" s="110" t="s">
        <v>157</v>
      </c>
      <c r="B1239" s="110">
        <v>41.5501938012342</v>
      </c>
    </row>
    <row r="1240" ht="9.75" customHeight="1">
      <c r="A1240" s="110" t="s">
        <v>157</v>
      </c>
      <c r="B1240" s="110">
        <v>59.6174109738305</v>
      </c>
    </row>
    <row r="1241" ht="9.75" customHeight="1">
      <c r="A1241" s="110" t="s">
        <v>157</v>
      </c>
      <c r="B1241" s="110">
        <v>55.0627614748247</v>
      </c>
    </row>
    <row r="1242" ht="9.75" customHeight="1">
      <c r="A1242" s="110" t="s">
        <v>157</v>
      </c>
      <c r="B1242" s="110">
        <v>51.9287982941632</v>
      </c>
    </row>
    <row r="1243" ht="9.75" customHeight="1">
      <c r="A1243" s="110" t="s">
        <v>157</v>
      </c>
      <c r="B1243" s="110">
        <v>53.0452919469511</v>
      </c>
    </row>
    <row r="1244" ht="9.75" customHeight="1">
      <c r="A1244" s="110" t="s">
        <v>157</v>
      </c>
      <c r="B1244" s="110"/>
    </row>
    <row r="1245" ht="9.75" customHeight="1">
      <c r="A1245" s="110" t="s">
        <v>157</v>
      </c>
      <c r="B1245" s="110">
        <v>35.6978998621661</v>
      </c>
    </row>
    <row r="1246" ht="9.75" customHeight="1">
      <c r="A1246" s="110" t="s">
        <v>157</v>
      </c>
      <c r="B1246" s="110">
        <v>42.2985485492987</v>
      </c>
    </row>
    <row r="1247" ht="9.75" customHeight="1">
      <c r="A1247" s="110" t="s">
        <v>157</v>
      </c>
      <c r="B1247" s="110">
        <v>47.3033207115815</v>
      </c>
    </row>
    <row r="1248" ht="9.75" customHeight="1">
      <c r="A1248" s="110" t="s">
        <v>157</v>
      </c>
      <c r="B1248" s="110">
        <v>39.2707591741541</v>
      </c>
    </row>
    <row r="1249" ht="9.75" customHeight="1">
      <c r="A1249" s="110" t="s">
        <v>157</v>
      </c>
      <c r="B1249" s="110">
        <v>45.4901270374169</v>
      </c>
    </row>
    <row r="1250" ht="9.75" customHeight="1">
      <c r="A1250" s="110" t="s">
        <v>157</v>
      </c>
      <c r="B1250" s="110">
        <v>34.1590250888086</v>
      </c>
    </row>
    <row r="1251" ht="9.75" customHeight="1">
      <c r="A1251" s="110" t="s">
        <v>157</v>
      </c>
      <c r="B1251" s="110">
        <v>44.5189295057373</v>
      </c>
    </row>
    <row r="1252" ht="9.75" customHeight="1">
      <c r="A1252" s="110" t="s">
        <v>157</v>
      </c>
      <c r="B1252" s="110"/>
    </row>
    <row r="1253" ht="9.75" customHeight="1">
      <c r="A1253" s="110" t="s">
        <v>157</v>
      </c>
      <c r="B1253" s="110">
        <v>41.7758109198803</v>
      </c>
    </row>
    <row r="1254" ht="9.75" customHeight="1">
      <c r="A1254" s="110" t="s">
        <v>157</v>
      </c>
      <c r="B1254" s="110">
        <v>47.5939119510082</v>
      </c>
    </row>
    <row r="1255" ht="9.75" customHeight="1">
      <c r="A1255" s="110" t="s">
        <v>157</v>
      </c>
      <c r="B1255" s="110">
        <v>60.8139070865333</v>
      </c>
    </row>
    <row r="1256" ht="9.75" customHeight="1">
      <c r="A1256" s="110" t="s">
        <v>157</v>
      </c>
      <c r="B1256" s="110">
        <v>51.4613050067971</v>
      </c>
    </row>
    <row r="1257" ht="9.75" customHeight="1">
      <c r="A1257" s="110" t="s">
        <v>157</v>
      </c>
      <c r="B1257" s="110">
        <v>50.3180003616906</v>
      </c>
    </row>
    <row r="1258" ht="9.75" customHeight="1">
      <c r="A1258" s="110" t="s">
        <v>157</v>
      </c>
      <c r="B1258" s="110">
        <v>40.1979791152477</v>
      </c>
    </row>
    <row r="1259" ht="9.75" customHeight="1">
      <c r="A1259" s="110" t="s">
        <v>157</v>
      </c>
      <c r="B1259" s="110">
        <v>48.8201725929212</v>
      </c>
    </row>
    <row r="1260" ht="9.75" customHeight="1">
      <c r="A1260" s="110" t="s">
        <v>157</v>
      </c>
      <c r="B1260" s="110">
        <v>45.4346905325008</v>
      </c>
    </row>
    <row r="1261" ht="9.75" customHeight="1">
      <c r="A1261" s="110" t="s">
        <v>157</v>
      </c>
      <c r="B1261" s="110">
        <v>51.3800170257919</v>
      </c>
    </row>
    <row r="1262" ht="9.75" customHeight="1">
      <c r="A1262" s="110" t="s">
        <v>157</v>
      </c>
      <c r="B1262" s="110">
        <v>44.9564767920092</v>
      </c>
    </row>
    <row r="1263" ht="9.75" customHeight="1">
      <c r="A1263" s="110" t="s">
        <v>157</v>
      </c>
      <c r="B1263" s="110">
        <v>49.8057243782946</v>
      </c>
    </row>
    <row r="1264" ht="9.75" customHeight="1">
      <c r="A1264" s="110" t="s">
        <v>157</v>
      </c>
      <c r="B1264" s="110">
        <v>54.1063932527911</v>
      </c>
    </row>
    <row r="1265" ht="9.75" customHeight="1">
      <c r="A1265" s="110" t="s">
        <v>157</v>
      </c>
      <c r="B1265" s="110"/>
    </row>
    <row r="1266" ht="9.75" customHeight="1">
      <c r="A1266" s="110" t="s">
        <v>157</v>
      </c>
      <c r="B1266" s="110"/>
    </row>
    <row r="1267" ht="9.75" customHeight="1">
      <c r="A1267" s="110" t="s">
        <v>157</v>
      </c>
      <c r="B1267" s="110">
        <v>59.6121144973056</v>
      </c>
    </row>
    <row r="1268" ht="9.75" customHeight="1">
      <c r="A1268" s="110" t="s">
        <v>157</v>
      </c>
      <c r="B1268" s="110"/>
    </row>
    <row r="1269" ht="9.75" customHeight="1">
      <c r="A1269" s="110" t="s">
        <v>157</v>
      </c>
      <c r="B1269" s="110">
        <v>41.1862588088634</v>
      </c>
    </row>
    <row r="1270" ht="9.75" customHeight="1">
      <c r="A1270" s="110" t="s">
        <v>157</v>
      </c>
      <c r="B1270" s="110">
        <v>56.1417891883127</v>
      </c>
    </row>
    <row r="1271" ht="9.75" customHeight="1">
      <c r="A1271" s="110" t="s">
        <v>157</v>
      </c>
      <c r="B1271" s="110">
        <v>42.4508101667018</v>
      </c>
    </row>
    <row r="1272" ht="9.75" customHeight="1">
      <c r="A1272" s="110" t="s">
        <v>157</v>
      </c>
      <c r="B1272" s="110">
        <v>48.5603952005552</v>
      </c>
    </row>
    <row r="1273" ht="9.75" customHeight="1">
      <c r="A1273" s="110" t="s">
        <v>157</v>
      </c>
      <c r="B1273" s="110">
        <v>49.6759960839637</v>
      </c>
    </row>
    <row r="1274" ht="9.75" customHeight="1">
      <c r="A1274" s="110" t="s">
        <v>157</v>
      </c>
      <c r="B1274" s="110">
        <v>48.4318620229018</v>
      </c>
    </row>
    <row r="1275" ht="9.75" customHeight="1">
      <c r="A1275" s="110" t="s">
        <v>157</v>
      </c>
      <c r="B1275" s="110">
        <v>49.6439521703001</v>
      </c>
    </row>
    <row r="1276" ht="9.75" customHeight="1">
      <c r="A1276" s="110" t="s">
        <v>157</v>
      </c>
      <c r="B1276" s="110">
        <v>45.3814839608453</v>
      </c>
    </row>
    <row r="1277" ht="9.75" customHeight="1">
      <c r="A1277" s="110" t="s">
        <v>157</v>
      </c>
      <c r="B1277" s="110">
        <v>54.4771141845871</v>
      </c>
    </row>
    <row r="1278" ht="9.75" customHeight="1">
      <c r="A1278" s="110" t="s">
        <v>157</v>
      </c>
      <c r="B1278" s="110"/>
    </row>
    <row r="1279" ht="9.75" customHeight="1">
      <c r="A1279" s="110" t="s">
        <v>157</v>
      </c>
      <c r="B1279" s="110">
        <v>45.7355993651394</v>
      </c>
    </row>
    <row r="1280" ht="9.75" customHeight="1">
      <c r="A1280" s="110" t="s">
        <v>157</v>
      </c>
      <c r="B1280" s="110">
        <v>43.1538200957231</v>
      </c>
    </row>
    <row r="1281" ht="9.75" customHeight="1">
      <c r="A1281" s="110" t="s">
        <v>157</v>
      </c>
      <c r="B1281" s="110">
        <v>42.7689556965386</v>
      </c>
    </row>
    <row r="1282" ht="9.75" customHeight="1">
      <c r="A1282" s="110" t="s">
        <v>157</v>
      </c>
      <c r="B1282" s="110">
        <v>42.1313899624814</v>
      </c>
    </row>
    <row r="1283" ht="9.75" customHeight="1">
      <c r="A1283" s="110" t="s">
        <v>157</v>
      </c>
      <c r="B1283" s="110">
        <v>43.1539791947418</v>
      </c>
    </row>
    <row r="1284" ht="9.75" customHeight="1">
      <c r="A1284" s="110" t="s">
        <v>157</v>
      </c>
      <c r="B1284" s="110"/>
    </row>
    <row r="1285" ht="9.75" customHeight="1">
      <c r="A1285" s="110" t="s">
        <v>157</v>
      </c>
      <c r="B1285" s="110">
        <v>39.1884488597279</v>
      </c>
    </row>
    <row r="1286" ht="9.75" customHeight="1">
      <c r="A1286" s="110" t="s">
        <v>157</v>
      </c>
      <c r="B1286" s="110">
        <v>43.1927376201167</v>
      </c>
    </row>
    <row r="1287" ht="9.75" customHeight="1">
      <c r="A1287" s="110" t="s">
        <v>157</v>
      </c>
      <c r="B1287" s="110">
        <v>35.9499831272797</v>
      </c>
    </row>
    <row r="1288" ht="9.75" customHeight="1">
      <c r="A1288" s="110" t="s">
        <v>157</v>
      </c>
      <c r="B1288" s="110">
        <v>41.4212640538528</v>
      </c>
    </row>
    <row r="1289" ht="9.75" customHeight="1">
      <c r="A1289" s="110" t="s">
        <v>157</v>
      </c>
      <c r="B1289" s="110"/>
    </row>
    <row r="1290" ht="9.75" customHeight="1">
      <c r="A1290" s="110" t="s">
        <v>157</v>
      </c>
      <c r="B1290" s="110">
        <v>37.587913717581</v>
      </c>
    </row>
    <row r="1291" ht="9.75" customHeight="1">
      <c r="A1291" s="110" t="s">
        <v>157</v>
      </c>
      <c r="B1291" s="110">
        <v>50.0719905200762</v>
      </c>
    </row>
    <row r="1292" ht="9.75" customHeight="1">
      <c r="A1292" s="110" t="s">
        <v>157</v>
      </c>
      <c r="B1292" s="110">
        <v>52.1526438842335</v>
      </c>
    </row>
    <row r="1293" ht="9.75" customHeight="1">
      <c r="A1293" s="110" t="s">
        <v>157</v>
      </c>
      <c r="B1293" s="110">
        <v>49.2488754209405</v>
      </c>
    </row>
    <row r="1294" ht="9.75" customHeight="1">
      <c r="A1294" s="110" t="s">
        <v>157</v>
      </c>
      <c r="B1294" s="110"/>
    </row>
    <row r="1295" ht="9.75" customHeight="1">
      <c r="A1295" s="110" t="s">
        <v>157</v>
      </c>
      <c r="B1295" s="110">
        <v>37.5712001755672</v>
      </c>
    </row>
    <row r="1296" ht="9.75" customHeight="1">
      <c r="A1296" s="110" t="s">
        <v>157</v>
      </c>
      <c r="B1296" s="110">
        <v>36.6875106294138</v>
      </c>
    </row>
    <row r="1297" ht="9.75" customHeight="1">
      <c r="A1297" s="110" t="s">
        <v>157</v>
      </c>
      <c r="B1297" s="110">
        <v>45.4624565003155</v>
      </c>
    </row>
    <row r="1298" ht="9.75" customHeight="1">
      <c r="A1298" s="110" t="s">
        <v>157</v>
      </c>
      <c r="B1298" s="110">
        <v>39.8928862759351</v>
      </c>
    </row>
    <row r="1299" ht="9.75" customHeight="1">
      <c r="A1299" s="110" t="s">
        <v>157</v>
      </c>
      <c r="B1299" s="110">
        <v>43.1578142685893</v>
      </c>
    </row>
    <row r="1300" ht="9.75" customHeight="1">
      <c r="A1300" s="110" t="s">
        <v>157</v>
      </c>
      <c r="B1300" s="110">
        <v>42.2965113066758</v>
      </c>
    </row>
    <row r="1301" ht="9.75" customHeight="1">
      <c r="A1301" s="110" t="s">
        <v>157</v>
      </c>
      <c r="B1301" s="110">
        <v>35.1971484190879</v>
      </c>
    </row>
    <row r="1302" ht="9.75" customHeight="1">
      <c r="A1302" s="110" t="s">
        <v>157</v>
      </c>
      <c r="B1302" s="110">
        <v>50.9845373918366</v>
      </c>
    </row>
    <row r="1303" ht="9.75" customHeight="1">
      <c r="A1303" s="110" t="s">
        <v>157</v>
      </c>
      <c r="B1303" s="110">
        <v>43.6557306843464</v>
      </c>
    </row>
    <row r="1304" ht="9.75" customHeight="1">
      <c r="A1304" s="110" t="s">
        <v>157</v>
      </c>
      <c r="B1304" s="110">
        <v>45.824048358134</v>
      </c>
    </row>
    <row r="1305" ht="9.75" customHeight="1">
      <c r="A1305" s="110" t="s">
        <v>157</v>
      </c>
      <c r="B1305" s="110"/>
    </row>
    <row r="1306" ht="9.75" customHeight="1">
      <c r="A1306" s="110" t="s">
        <v>157</v>
      </c>
      <c r="B1306" s="110">
        <v>53.5611412526113</v>
      </c>
    </row>
    <row r="1307" ht="9.75" customHeight="1">
      <c r="A1307" s="110" t="s">
        <v>157</v>
      </c>
      <c r="B1307" s="110"/>
    </row>
    <row r="1308" ht="9.75" customHeight="1">
      <c r="A1308" s="110" t="s">
        <v>157</v>
      </c>
      <c r="B1308" s="110">
        <v>45.9542874033656</v>
      </c>
    </row>
    <row r="1309" ht="9.75" customHeight="1">
      <c r="A1309" s="110" t="s">
        <v>157</v>
      </c>
      <c r="B1309" s="110">
        <v>69.9036284784383</v>
      </c>
    </row>
    <row r="1310" ht="9.75" customHeight="1">
      <c r="A1310" s="110" t="s">
        <v>157</v>
      </c>
      <c r="B1310" s="110">
        <v>46.2089298037798</v>
      </c>
    </row>
    <row r="1311" ht="9.75" customHeight="1">
      <c r="A1311" s="110" t="s">
        <v>157</v>
      </c>
      <c r="B1311" s="110">
        <v>28.7063197556373</v>
      </c>
    </row>
    <row r="1312" ht="9.75" customHeight="1">
      <c r="A1312" s="110" t="s">
        <v>157</v>
      </c>
      <c r="B1312" s="110">
        <v>51.0871995855333</v>
      </c>
    </row>
    <row r="1313" ht="9.75" customHeight="1">
      <c r="A1313" s="110" t="s">
        <v>157</v>
      </c>
      <c r="B1313" s="110">
        <v>41.719954995565</v>
      </c>
    </row>
    <row r="1314" ht="9.75" customHeight="1">
      <c r="A1314" s="110" t="s">
        <v>157</v>
      </c>
      <c r="B1314" s="110">
        <v>51.6892569338892</v>
      </c>
    </row>
    <row r="1315" ht="9.75" customHeight="1">
      <c r="A1315" s="110" t="s">
        <v>157</v>
      </c>
      <c r="B1315" s="110">
        <v>46.2810979642118</v>
      </c>
    </row>
    <row r="1316" ht="9.75" customHeight="1">
      <c r="A1316" s="110" t="s">
        <v>157</v>
      </c>
      <c r="B1316" s="110">
        <v>36.6875106294138</v>
      </c>
    </row>
    <row r="1317" ht="9.75" customHeight="1">
      <c r="A1317" s="110" t="s">
        <v>157</v>
      </c>
      <c r="B1317" s="110"/>
    </row>
    <row r="1318" ht="9.75" customHeight="1">
      <c r="A1318" s="110" t="s">
        <v>157</v>
      </c>
      <c r="B1318" s="110"/>
    </row>
    <row r="1319" ht="9.75" customHeight="1">
      <c r="A1319" s="110" t="s">
        <v>157</v>
      </c>
      <c r="B1319" s="110">
        <v>47.3033207115815</v>
      </c>
    </row>
    <row r="1320" ht="9.75" customHeight="1">
      <c r="A1320" s="110" t="s">
        <v>157</v>
      </c>
      <c r="B1320" s="110">
        <v>32.9532332189273</v>
      </c>
    </row>
    <row r="1321" ht="9.75" customHeight="1">
      <c r="A1321" s="110" t="s">
        <v>157</v>
      </c>
      <c r="B1321" s="110"/>
    </row>
    <row r="1322" ht="9.75" customHeight="1">
      <c r="A1322" s="110" t="s">
        <v>157</v>
      </c>
      <c r="B1322" s="110">
        <v>63.8521918613206</v>
      </c>
    </row>
    <row r="1323" ht="9.75" customHeight="1">
      <c r="A1323" s="110" t="s">
        <v>157</v>
      </c>
      <c r="B1323" s="110"/>
    </row>
    <row r="1324" ht="9.75" customHeight="1">
      <c r="A1324" s="110" t="s">
        <v>157</v>
      </c>
      <c r="B1324" s="110"/>
    </row>
    <row r="1325" ht="9.75" customHeight="1">
      <c r="A1325" s="110" t="s">
        <v>157</v>
      </c>
      <c r="B1325" s="110">
        <v>63.5870440217477</v>
      </c>
    </row>
    <row r="1326" ht="9.75" customHeight="1">
      <c r="A1326" s="110" t="s">
        <v>157</v>
      </c>
      <c r="B1326" s="110">
        <v>40.5206693840856</v>
      </c>
    </row>
    <row r="1327" ht="9.75" customHeight="1">
      <c r="A1327" s="110" t="s">
        <v>157</v>
      </c>
      <c r="B1327" s="110">
        <v>52.6485379557771</v>
      </c>
    </row>
    <row r="1328" ht="9.75" customHeight="1">
      <c r="A1328" s="110" t="s">
        <v>157</v>
      </c>
      <c r="B1328" s="110">
        <v>51.416082776263</v>
      </c>
    </row>
    <row r="1329" ht="9.75" customHeight="1">
      <c r="A1329" s="110" t="s">
        <v>157</v>
      </c>
      <c r="B1329" s="110">
        <v>44.9243207020859</v>
      </c>
    </row>
    <row r="1330" ht="9.75" customHeight="1">
      <c r="A1330" s="110" t="s">
        <v>157</v>
      </c>
      <c r="B1330" s="110">
        <v>42.2673378624888</v>
      </c>
    </row>
    <row r="1331" ht="9.75" customHeight="1">
      <c r="A1331" s="110" t="s">
        <v>157</v>
      </c>
      <c r="B1331" s="110">
        <v>47.9074436162505</v>
      </c>
    </row>
    <row r="1332" ht="9.75" customHeight="1">
      <c r="A1332" s="110" t="s">
        <v>157</v>
      </c>
      <c r="B1332" s="110">
        <v>46.2034378810637</v>
      </c>
    </row>
    <row r="1333" ht="9.75" customHeight="1">
      <c r="A1333" s="110" t="s">
        <v>157</v>
      </c>
      <c r="B1333" s="110">
        <v>52.8791823246641</v>
      </c>
    </row>
    <row r="1334" ht="9.75" customHeight="1">
      <c r="A1334" s="110" t="s">
        <v>157</v>
      </c>
      <c r="B1334" s="110">
        <v>41.2793538608717</v>
      </c>
    </row>
    <row r="1335" ht="9.75" customHeight="1">
      <c r="A1335" s="110" t="s">
        <v>157</v>
      </c>
      <c r="B1335" s="110">
        <v>43.7778002955182</v>
      </c>
    </row>
    <row r="1336" ht="9.75" customHeight="1">
      <c r="A1336" s="110" t="s">
        <v>157</v>
      </c>
      <c r="B1336" s="110">
        <v>48.2310192236776</v>
      </c>
    </row>
    <row r="1337" ht="9.75" customHeight="1">
      <c r="A1337" s="110" t="s">
        <v>157</v>
      </c>
      <c r="B1337" s="110">
        <v>48.3342266537392</v>
      </c>
    </row>
    <row r="1338" ht="9.75" customHeight="1">
      <c r="A1338" s="110" t="s">
        <v>157</v>
      </c>
      <c r="B1338" s="110">
        <v>49.5578029075918</v>
      </c>
    </row>
    <row r="1339" ht="9.75" customHeight="1">
      <c r="A1339" s="110" t="s">
        <v>157</v>
      </c>
      <c r="B1339" s="110"/>
    </row>
    <row r="1340" ht="9.75" customHeight="1">
      <c r="A1340" s="110" t="s">
        <v>157</v>
      </c>
      <c r="B1340" s="110">
        <v>48.1349187597786</v>
      </c>
    </row>
    <row r="1341" ht="9.75" customHeight="1">
      <c r="A1341" s="110" t="s">
        <v>157</v>
      </c>
      <c r="B1341" s="110">
        <v>50.8931152438081</v>
      </c>
    </row>
    <row r="1342" ht="9.75" customHeight="1">
      <c r="A1342" s="110" t="s">
        <v>157</v>
      </c>
      <c r="B1342" s="110">
        <v>47.0202253654233</v>
      </c>
    </row>
    <row r="1343" ht="9.75" customHeight="1">
      <c r="A1343" s="110" t="s">
        <v>157</v>
      </c>
      <c r="B1343" s="110">
        <v>48.1664685779092</v>
      </c>
    </row>
    <row r="1344" ht="9.75" customHeight="1">
      <c r="A1344" s="110" t="s">
        <v>157</v>
      </c>
      <c r="B1344" s="110">
        <v>34.9036288985964</v>
      </c>
    </row>
    <row r="1345" ht="9.75" customHeight="1">
      <c r="A1345" s="110" t="s">
        <v>157</v>
      </c>
      <c r="B1345" s="110">
        <v>61.5756577612812</v>
      </c>
    </row>
    <row r="1346" ht="9.75" customHeight="1">
      <c r="A1346" s="110" t="s">
        <v>157</v>
      </c>
      <c r="B1346" s="110">
        <v>60.21243312889</v>
      </c>
    </row>
    <row r="1347" ht="9.75" customHeight="1">
      <c r="A1347" s="110" t="s">
        <v>157</v>
      </c>
      <c r="B1347" s="110">
        <v>49.0625690065029</v>
      </c>
    </row>
    <row r="1348" ht="9.75" customHeight="1">
      <c r="A1348" s="110" t="s">
        <v>157</v>
      </c>
      <c r="B1348" s="110">
        <v>52.4952303201883</v>
      </c>
    </row>
    <row r="1349" ht="9.75" customHeight="1">
      <c r="A1349" s="110" t="s">
        <v>157</v>
      </c>
      <c r="B1349" s="110">
        <v>63.8194623093818</v>
      </c>
    </row>
    <row r="1350" ht="9.75" customHeight="1">
      <c r="A1350" s="110" t="s">
        <v>157</v>
      </c>
      <c r="B1350" s="110">
        <v>44.4280776000369</v>
      </c>
    </row>
    <row r="1351" ht="9.75" customHeight="1">
      <c r="A1351" s="110" t="s">
        <v>157</v>
      </c>
      <c r="B1351" s="110">
        <v>38.486230845189</v>
      </c>
    </row>
    <row r="1352" ht="9.75" customHeight="1">
      <c r="A1352" s="110" t="s">
        <v>157</v>
      </c>
      <c r="B1352" s="110"/>
    </row>
    <row r="1353" ht="9.75" customHeight="1">
      <c r="A1353" s="110" t="s">
        <v>157</v>
      </c>
      <c r="B1353" s="110">
        <v>47.4807649622906</v>
      </c>
    </row>
    <row r="1354" ht="9.75" customHeight="1">
      <c r="A1354" s="110" t="s">
        <v>157</v>
      </c>
      <c r="B1354" s="110">
        <v>61.4056111964438</v>
      </c>
    </row>
    <row r="1355" ht="9.75" customHeight="1">
      <c r="A1355" s="110" t="s">
        <v>157</v>
      </c>
      <c r="B1355" s="110">
        <v>39.0338783775118</v>
      </c>
    </row>
    <row r="1356" ht="9.75" customHeight="1">
      <c r="A1356" s="110" t="s">
        <v>157</v>
      </c>
      <c r="B1356" s="110">
        <v>43.9478864726672</v>
      </c>
    </row>
    <row r="1357" ht="9.75" customHeight="1">
      <c r="A1357" s="110" t="s">
        <v>157</v>
      </c>
      <c r="B1357" s="110">
        <v>37.7732342000202</v>
      </c>
    </row>
    <row r="1358" ht="9.75" customHeight="1">
      <c r="A1358" s="110" t="s">
        <v>157</v>
      </c>
      <c r="B1358" s="110">
        <v>39.0250475144961</v>
      </c>
    </row>
    <row r="1359" ht="9.75" customHeight="1">
      <c r="A1359" s="110" t="s">
        <v>157</v>
      </c>
      <c r="B1359" s="110"/>
    </row>
    <row r="1360" ht="9.75" customHeight="1">
      <c r="A1360" s="110" t="s">
        <v>157</v>
      </c>
      <c r="B1360" s="110">
        <v>53.1503618855116</v>
      </c>
    </row>
    <row r="1361" ht="9.75" customHeight="1">
      <c r="A1361" s="110" t="s">
        <v>157</v>
      </c>
      <c r="B1361" s="110">
        <v>35.1971484190879</v>
      </c>
    </row>
    <row r="1362" ht="9.75" customHeight="1">
      <c r="A1362" s="110" t="s">
        <v>157</v>
      </c>
      <c r="B1362" s="110"/>
    </row>
    <row r="1363" ht="9.75" customHeight="1">
      <c r="A1363" s="110" t="s">
        <v>157</v>
      </c>
      <c r="B1363" s="110">
        <v>43.1259393254326</v>
      </c>
    </row>
    <row r="1364" ht="9.75" customHeight="1">
      <c r="A1364" s="110" t="s">
        <v>157</v>
      </c>
      <c r="B1364" s="110">
        <v>61.3423259295396</v>
      </c>
    </row>
    <row r="1365" ht="9.75" customHeight="1">
      <c r="A1365" s="110" t="s">
        <v>157</v>
      </c>
      <c r="B1365" s="110">
        <v>47.8076875413866</v>
      </c>
    </row>
    <row r="1366" ht="9.75" customHeight="1">
      <c r="A1366" s="110" t="s">
        <v>157</v>
      </c>
      <c r="B1366" s="110">
        <v>50.852825898509</v>
      </c>
    </row>
    <row r="1367" ht="9.75" customHeight="1">
      <c r="A1367" s="110" t="s">
        <v>157</v>
      </c>
      <c r="B1367" s="110">
        <v>60.5193162374278</v>
      </c>
    </row>
    <row r="1368" ht="9.75" customHeight="1">
      <c r="A1368" s="110" t="s">
        <v>157</v>
      </c>
      <c r="B1368" s="110">
        <v>36.7933352724003</v>
      </c>
    </row>
    <row r="1369" ht="9.75" customHeight="1">
      <c r="A1369" s="110" t="s">
        <v>157</v>
      </c>
      <c r="B1369" s="110">
        <v>43.0010139871028</v>
      </c>
    </row>
    <row r="1370" ht="9.75" customHeight="1">
      <c r="A1370" s="110" t="s">
        <v>157</v>
      </c>
      <c r="B1370" s="110">
        <v>41.8865306563639</v>
      </c>
    </row>
    <row r="1371" ht="9.75" customHeight="1">
      <c r="A1371" s="110" t="s">
        <v>157</v>
      </c>
      <c r="B1371" s="110">
        <v>49.1822588273839</v>
      </c>
    </row>
    <row r="1372" ht="9.75" customHeight="1">
      <c r="A1372" s="110" t="s">
        <v>157</v>
      </c>
      <c r="B1372" s="110">
        <v>62.5992983348018</v>
      </c>
    </row>
    <row r="1373" ht="9.75" customHeight="1">
      <c r="A1373" s="110" t="s">
        <v>157</v>
      </c>
      <c r="B1373" s="110">
        <v>53.809552438755</v>
      </c>
    </row>
    <row r="1374" ht="9.75" customHeight="1">
      <c r="A1374" s="110" t="s">
        <v>157</v>
      </c>
      <c r="B1374" s="110">
        <v>44.8565257059037</v>
      </c>
    </row>
    <row r="1375" ht="9.75" customHeight="1">
      <c r="A1375" s="110" t="s">
        <v>157</v>
      </c>
      <c r="B1375" s="110">
        <v>42.35760066055</v>
      </c>
    </row>
    <row r="1376" ht="9.75" customHeight="1">
      <c r="A1376" s="110" t="s">
        <v>157</v>
      </c>
      <c r="B1376" s="110">
        <v>52.2920373191516</v>
      </c>
    </row>
    <row r="1377" ht="9.75" customHeight="1">
      <c r="A1377" s="110" t="s">
        <v>157</v>
      </c>
      <c r="B1377" s="110">
        <v>53.8345524244553</v>
      </c>
    </row>
    <row r="1378" ht="9.75" customHeight="1">
      <c r="A1378" s="110" t="s">
        <v>157</v>
      </c>
      <c r="B1378" s="110">
        <v>57.7087146206698</v>
      </c>
    </row>
    <row r="1379" ht="9.75" customHeight="1">
      <c r="A1379" s="110" t="s">
        <v>157</v>
      </c>
      <c r="B1379" s="110"/>
    </row>
    <row r="1380" ht="9.75" customHeight="1">
      <c r="A1380" s="110" t="s">
        <v>157</v>
      </c>
      <c r="B1380" s="110">
        <v>43.0010139871028</v>
      </c>
    </row>
    <row r="1381" ht="9.75" customHeight="1">
      <c r="A1381" s="110" t="s">
        <v>157</v>
      </c>
      <c r="B1381" s="110">
        <v>48.0013515094053</v>
      </c>
    </row>
    <row r="1382" ht="9.75" customHeight="1">
      <c r="A1382" s="110" t="s">
        <v>157</v>
      </c>
      <c r="B1382" s="110"/>
    </row>
    <row r="1383" ht="9.75" customHeight="1">
      <c r="A1383" s="110" t="s">
        <v>157</v>
      </c>
      <c r="B1383" s="110">
        <v>60.3753641222422</v>
      </c>
    </row>
    <row r="1384" ht="9.75" customHeight="1">
      <c r="A1384" s="110" t="s">
        <v>157</v>
      </c>
      <c r="B1384" s="110">
        <v>47.3996491082484</v>
      </c>
    </row>
    <row r="1385" ht="9.75" customHeight="1">
      <c r="A1385" s="110" t="s">
        <v>157</v>
      </c>
      <c r="B1385" s="110">
        <v>68.6984025457382</v>
      </c>
    </row>
    <row r="1386" ht="9.75" customHeight="1">
      <c r="A1386" s="110" t="s">
        <v>157</v>
      </c>
      <c r="B1386" s="110">
        <v>43.1539791947418</v>
      </c>
    </row>
    <row r="1387" ht="9.75" customHeight="1">
      <c r="A1387" s="110" t="s">
        <v>157</v>
      </c>
      <c r="B1387" s="110">
        <v>47.9759366515742</v>
      </c>
    </row>
    <row r="1388" ht="9.75" customHeight="1">
      <c r="A1388" s="110" t="s">
        <v>157</v>
      </c>
      <c r="B1388" s="110">
        <v>44.8488098316396</v>
      </c>
    </row>
    <row r="1389" ht="9.75" customHeight="1">
      <c r="A1389" s="110" t="s">
        <v>157</v>
      </c>
      <c r="B1389" s="110">
        <v>25.7088363161377</v>
      </c>
    </row>
    <row r="1390" ht="9.75" customHeight="1">
      <c r="A1390" s="110" t="s">
        <v>157</v>
      </c>
      <c r="B1390" s="110">
        <v>58.8454092023459</v>
      </c>
    </row>
    <row r="1391" ht="9.75" customHeight="1">
      <c r="A1391" s="110" t="s">
        <v>157</v>
      </c>
      <c r="B1391" s="110">
        <v>43.0869792673951</v>
      </c>
    </row>
    <row r="1392" ht="9.75" customHeight="1">
      <c r="A1392" s="110" t="s">
        <v>157</v>
      </c>
      <c r="B1392" s="110">
        <v>46.3010882289673</v>
      </c>
    </row>
    <row r="1393" ht="9.75" customHeight="1">
      <c r="A1393" s="110" t="s">
        <v>157</v>
      </c>
      <c r="B1393" s="110">
        <v>50.8216789462977</v>
      </c>
    </row>
    <row r="1394" ht="9.75" customHeight="1">
      <c r="A1394" s="110" t="s">
        <v>157</v>
      </c>
      <c r="B1394" s="110">
        <v>46.5335702488025</v>
      </c>
    </row>
    <row r="1395" ht="9.75" customHeight="1">
      <c r="A1395" s="110" t="s">
        <v>157</v>
      </c>
      <c r="B1395" s="110">
        <v>49.6682084727736</v>
      </c>
    </row>
    <row r="1396" ht="9.75" customHeight="1">
      <c r="A1396" s="110" t="s">
        <v>157</v>
      </c>
      <c r="B1396" s="110">
        <v>41.4903297817666</v>
      </c>
    </row>
    <row r="1397" ht="9.75" customHeight="1">
      <c r="A1397" s="110" t="s">
        <v>157</v>
      </c>
      <c r="B1397" s="110">
        <v>39.1598913985204</v>
      </c>
    </row>
    <row r="1398" ht="9.75" customHeight="1">
      <c r="A1398" s="110" t="s">
        <v>157</v>
      </c>
      <c r="B1398" s="110">
        <v>55.8324713473277</v>
      </c>
    </row>
    <row r="1399" ht="9.75" customHeight="1">
      <c r="A1399" s="110" t="s">
        <v>157</v>
      </c>
      <c r="B1399" s="110">
        <v>60.5043351978779</v>
      </c>
    </row>
    <row r="1400" ht="9.75" customHeight="1">
      <c r="A1400" s="110" t="s">
        <v>157</v>
      </c>
      <c r="B1400" s="110">
        <v>43.2376254957724</v>
      </c>
    </row>
    <row r="1401" ht="9.75" customHeight="1">
      <c r="A1401" s="110" t="s">
        <v>157</v>
      </c>
      <c r="B1401" s="110">
        <v>49.3963489889641</v>
      </c>
    </row>
    <row r="1402" ht="9.75" customHeight="1">
      <c r="A1402" s="110" t="s">
        <v>157</v>
      </c>
      <c r="B1402" s="110">
        <v>37.9890633795504</v>
      </c>
    </row>
    <row r="1403" ht="9.75" customHeight="1">
      <c r="A1403" s="110" t="s">
        <v>157</v>
      </c>
      <c r="B1403" s="110">
        <v>30.8214205523286</v>
      </c>
    </row>
    <row r="1404" ht="9.75" customHeight="1">
      <c r="A1404" s="110" t="s">
        <v>157</v>
      </c>
      <c r="B1404" s="110">
        <v>49.560507304957</v>
      </c>
    </row>
    <row r="1405" ht="9.75" customHeight="1">
      <c r="A1405" s="110" t="s">
        <v>157</v>
      </c>
      <c r="B1405" s="110">
        <v>41.6384399625727</v>
      </c>
    </row>
    <row r="1406" ht="9.75" customHeight="1">
      <c r="A1406" s="110" t="s">
        <v>157</v>
      </c>
      <c r="B1406" s="110">
        <v>39.2707591741541</v>
      </c>
    </row>
    <row r="1407" ht="9.75" customHeight="1">
      <c r="A1407" s="110" t="s">
        <v>157</v>
      </c>
      <c r="B1407" s="110">
        <v>53.0609663683336</v>
      </c>
    </row>
    <row r="1408" ht="9.75" customHeight="1">
      <c r="A1408" s="110" t="s">
        <v>157</v>
      </c>
      <c r="B1408" s="110">
        <v>44.0534131092948</v>
      </c>
    </row>
    <row r="1409" ht="9.75" customHeight="1">
      <c r="A1409" s="110" t="s">
        <v>157</v>
      </c>
      <c r="B1409" s="110">
        <v>41.3066473021581</v>
      </c>
    </row>
    <row r="1410" ht="9.75" customHeight="1">
      <c r="A1410" s="110" t="s">
        <v>157</v>
      </c>
      <c r="B1410" s="110">
        <v>42.5514758309261</v>
      </c>
    </row>
    <row r="1411" ht="9.75" customHeight="1">
      <c r="A1411" s="110" t="s">
        <v>157</v>
      </c>
      <c r="B1411" s="110">
        <v>39.2707591741541</v>
      </c>
    </row>
    <row r="1412" ht="9.75" customHeight="1">
      <c r="A1412" s="110" t="s">
        <v>157</v>
      </c>
      <c r="B1412" s="110">
        <v>56.774078579786</v>
      </c>
    </row>
    <row r="1413" ht="9.75" customHeight="1">
      <c r="A1413" s="110" t="s">
        <v>157</v>
      </c>
      <c r="B1413" s="110">
        <v>34.2553550631473</v>
      </c>
    </row>
    <row r="1414" ht="9.75" customHeight="1">
      <c r="A1414" s="110" t="s">
        <v>157</v>
      </c>
      <c r="B1414" s="110">
        <v>59.7287629836702</v>
      </c>
    </row>
    <row r="1415" ht="9.75" customHeight="1">
      <c r="A1415" s="110" t="s">
        <v>157</v>
      </c>
      <c r="B1415" s="110">
        <v>47.9882316175407</v>
      </c>
    </row>
    <row r="1416" ht="9.75" customHeight="1">
      <c r="A1416" s="110" t="s">
        <v>157</v>
      </c>
      <c r="B1416" s="110">
        <v>47.7062672021106</v>
      </c>
    </row>
    <row r="1417" ht="9.75" customHeight="1">
      <c r="A1417" s="110" t="s">
        <v>157</v>
      </c>
      <c r="B1417" s="110">
        <v>60.0007293433433</v>
      </c>
    </row>
    <row r="1418" ht="9.75" customHeight="1">
      <c r="A1418" s="110" t="s">
        <v>157</v>
      </c>
      <c r="B1418" s="110">
        <v>52.9072150518252</v>
      </c>
    </row>
    <row r="1419" ht="9.75" customHeight="1">
      <c r="A1419" s="110" t="s">
        <v>157</v>
      </c>
      <c r="B1419" s="110">
        <v>38.1822132734325</v>
      </c>
    </row>
    <row r="1420" ht="9.75" customHeight="1">
      <c r="A1420" s="110" t="s">
        <v>157</v>
      </c>
      <c r="B1420" s="110">
        <v>46.2754190886413</v>
      </c>
    </row>
    <row r="1421" ht="9.75" customHeight="1">
      <c r="A1421" s="110" t="s">
        <v>157</v>
      </c>
      <c r="B1421" s="110">
        <v>48.7625728258149</v>
      </c>
    </row>
    <row r="1422" ht="9.75" customHeight="1">
      <c r="A1422" s="110" t="s">
        <v>157</v>
      </c>
      <c r="B1422" s="110">
        <v>51.5847757209937</v>
      </c>
    </row>
    <row r="1423" ht="9.75" customHeight="1">
      <c r="A1423" s="110" t="s">
        <v>157</v>
      </c>
      <c r="B1423" s="110">
        <v>40.6096158087032</v>
      </c>
    </row>
    <row r="1424" ht="9.75" customHeight="1">
      <c r="A1424" s="110" t="s">
        <v>157</v>
      </c>
      <c r="B1424" s="110">
        <v>35.3495232924237</v>
      </c>
    </row>
    <row r="1425" ht="9.75" customHeight="1">
      <c r="A1425" s="110" t="s">
        <v>157</v>
      </c>
      <c r="B1425" s="110">
        <v>41.8494393126476</v>
      </c>
    </row>
    <row r="1426" ht="9.75" customHeight="1">
      <c r="A1426" s="110" t="s">
        <v>157</v>
      </c>
      <c r="B1426" s="110">
        <v>42.6873877618037</v>
      </c>
    </row>
    <row r="1427" ht="9.75" customHeight="1">
      <c r="A1427" s="110" t="s">
        <v>157</v>
      </c>
      <c r="B1427" s="110">
        <v>39.4846105158361</v>
      </c>
    </row>
    <row r="1428" ht="9.75" customHeight="1">
      <c r="A1428" s="110" t="s">
        <v>157</v>
      </c>
      <c r="B1428" s="110">
        <v>52.0725838632464</v>
      </c>
    </row>
    <row r="1429" ht="9.75" customHeight="1">
      <c r="A1429" s="110" t="s">
        <v>157</v>
      </c>
      <c r="B1429" s="110">
        <v>39.6957834771132</v>
      </c>
    </row>
    <row r="1430" ht="9.75" customHeight="1">
      <c r="A1430" s="110" t="s">
        <v>157</v>
      </c>
      <c r="B1430" s="110"/>
    </row>
    <row r="1431" ht="9.75" customHeight="1">
      <c r="A1431" s="110" t="s">
        <v>157</v>
      </c>
      <c r="B1431" s="110">
        <v>63.347937559622</v>
      </c>
    </row>
    <row r="1432" ht="9.75" customHeight="1">
      <c r="A1432" s="110" t="s">
        <v>157</v>
      </c>
      <c r="B1432" s="110">
        <v>41.7758109198803</v>
      </c>
    </row>
    <row r="1433" ht="9.75" customHeight="1">
      <c r="A1433" s="110" t="s">
        <v>157</v>
      </c>
      <c r="B1433" s="110">
        <v>64.2772290074917</v>
      </c>
    </row>
    <row r="1434" ht="9.75" customHeight="1">
      <c r="A1434" s="110" t="s">
        <v>157</v>
      </c>
      <c r="B1434" s="110">
        <v>40.6731836972675</v>
      </c>
    </row>
    <row r="1435" ht="9.75" customHeight="1">
      <c r="A1435" s="110" t="s">
        <v>157</v>
      </c>
      <c r="B1435" s="110"/>
    </row>
    <row r="1436" ht="9.75" customHeight="1">
      <c r="A1436" s="110" t="s">
        <v>157</v>
      </c>
      <c r="B1436" s="110">
        <v>45.2933310586097</v>
      </c>
    </row>
    <row r="1437" ht="9.75" customHeight="1">
      <c r="A1437" s="110" t="s">
        <v>157</v>
      </c>
      <c r="B1437" s="110">
        <v>57.162305051426</v>
      </c>
    </row>
    <row r="1438" ht="9.75" customHeight="1">
      <c r="A1438" s="110" t="s">
        <v>157</v>
      </c>
      <c r="B1438" s="110">
        <v>45.8825631033818</v>
      </c>
    </row>
    <row r="1439" ht="9.75" customHeight="1">
      <c r="A1439" s="110" t="s">
        <v>157</v>
      </c>
      <c r="B1439" s="110">
        <v>55.0620350425751</v>
      </c>
    </row>
    <row r="1440" ht="9.75" customHeight="1">
      <c r="A1440" s="110" t="s">
        <v>157</v>
      </c>
      <c r="B1440" s="110">
        <v>63.7544804537166</v>
      </c>
    </row>
    <row r="1441" ht="9.75" customHeight="1">
      <c r="A1441" s="110" t="s">
        <v>157</v>
      </c>
      <c r="B1441" s="110">
        <v>52.4198854738334</v>
      </c>
    </row>
    <row r="1442" ht="9.75" customHeight="1">
      <c r="A1442" s="110" t="s">
        <v>157</v>
      </c>
      <c r="B1442" s="110"/>
    </row>
    <row r="1443" ht="9.75" customHeight="1">
      <c r="A1443" s="110" t="s">
        <v>157</v>
      </c>
      <c r="B1443" s="110">
        <v>46.915530540386</v>
      </c>
    </row>
    <row r="1444" ht="9.75" customHeight="1">
      <c r="A1444" s="110" t="s">
        <v>157</v>
      </c>
      <c r="B1444" s="110">
        <v>37.9520263803909</v>
      </c>
    </row>
    <row r="1445" ht="9.75" customHeight="1">
      <c r="A1445" s="110" t="s">
        <v>157</v>
      </c>
      <c r="B1445" s="110">
        <v>50.8931152438081</v>
      </c>
    </row>
    <row r="1446" ht="9.75" customHeight="1">
      <c r="A1446" s="110" t="s">
        <v>157</v>
      </c>
      <c r="B1446" s="110">
        <v>68.0207131138103</v>
      </c>
    </row>
    <row r="1447" ht="9.75" customHeight="1">
      <c r="A1447" s="110" t="s">
        <v>157</v>
      </c>
      <c r="B1447" s="110"/>
    </row>
    <row r="1448" ht="9.75" customHeight="1">
      <c r="A1448" s="110" t="s">
        <v>157</v>
      </c>
      <c r="B1448" s="110">
        <v>37.9890633795504</v>
      </c>
    </row>
    <row r="1449" ht="9.75" customHeight="1">
      <c r="A1449" s="110" t="s">
        <v>157</v>
      </c>
      <c r="B1449" s="110">
        <v>51.006864237276</v>
      </c>
    </row>
    <row r="1450" ht="9.75" customHeight="1">
      <c r="A1450" s="110" t="s">
        <v>157</v>
      </c>
      <c r="B1450" s="110">
        <v>43.1538200957231</v>
      </c>
    </row>
    <row r="1451" ht="9.75" customHeight="1">
      <c r="A1451" s="110" t="s">
        <v>157</v>
      </c>
      <c r="B1451" s="110">
        <v>47.8346028682886</v>
      </c>
    </row>
    <row r="1452" ht="9.75" customHeight="1">
      <c r="A1452" s="110" t="s">
        <v>157</v>
      </c>
      <c r="B1452" s="110">
        <v>55.3510591410317</v>
      </c>
    </row>
    <row r="1453" ht="9.75" customHeight="1">
      <c r="A1453" s="110" t="s">
        <v>157</v>
      </c>
      <c r="B1453" s="110">
        <v>56.6537656228814</v>
      </c>
    </row>
    <row r="1454" ht="9.75" customHeight="1">
      <c r="A1454" s="110" t="s">
        <v>157</v>
      </c>
      <c r="B1454" s="110">
        <v>39.7699365357543</v>
      </c>
    </row>
    <row r="1455" ht="9.75" customHeight="1">
      <c r="A1455" s="110" t="s">
        <v>157</v>
      </c>
      <c r="B1455" s="110">
        <v>46.9395124089113</v>
      </c>
    </row>
    <row r="1456" ht="9.75" customHeight="1">
      <c r="A1456" s="110" t="s">
        <v>157</v>
      </c>
      <c r="B1456" s="110">
        <v>58.07029735419</v>
      </c>
    </row>
    <row r="1457" ht="9.75" customHeight="1">
      <c r="A1457" s="110" t="s">
        <v>157</v>
      </c>
      <c r="B1457" s="110">
        <v>50.9383488914374</v>
      </c>
    </row>
    <row r="1458" ht="9.75" customHeight="1">
      <c r="A1458" s="110" t="s">
        <v>157</v>
      </c>
      <c r="B1458" s="110">
        <v>52.007120870043</v>
      </c>
    </row>
    <row r="1459" ht="9.75" customHeight="1">
      <c r="A1459" s="110" t="s">
        <v>157</v>
      </c>
      <c r="B1459" s="110">
        <v>39.3444608813861</v>
      </c>
    </row>
    <row r="1460" ht="9.75" customHeight="1">
      <c r="A1460" s="110" t="s">
        <v>157</v>
      </c>
      <c r="B1460" s="110">
        <v>56.5006384068168</v>
      </c>
    </row>
    <row r="1461" ht="9.75" customHeight="1">
      <c r="A1461" s="110" t="s">
        <v>157</v>
      </c>
      <c r="B1461" s="110">
        <v>60.0180310146263</v>
      </c>
    </row>
    <row r="1462" ht="9.75" customHeight="1">
      <c r="A1462" s="110" t="s">
        <v>157</v>
      </c>
      <c r="B1462" s="110"/>
    </row>
    <row r="1463" ht="9.75" customHeight="1">
      <c r="A1463" s="110" t="s">
        <v>157</v>
      </c>
      <c r="B1463" s="110">
        <v>41.3508143502886</v>
      </c>
    </row>
    <row r="1464" ht="9.75" customHeight="1">
      <c r="A1464" s="110" t="s">
        <v>157</v>
      </c>
      <c r="B1464" s="110">
        <v>60.0180310146263</v>
      </c>
    </row>
    <row r="1465" ht="9.75" customHeight="1">
      <c r="A1465" s="110" t="s">
        <v>157</v>
      </c>
      <c r="B1465" s="110">
        <v>40.4180093144151</v>
      </c>
    </row>
    <row r="1466" ht="9.75" customHeight="1">
      <c r="A1466" s="110" t="s">
        <v>157</v>
      </c>
      <c r="B1466" s="110">
        <v>44.5443996921909</v>
      </c>
    </row>
    <row r="1467" ht="9.75" customHeight="1">
      <c r="A1467" s="110" t="s">
        <v>157</v>
      </c>
      <c r="B1467" s="110"/>
    </row>
    <row r="1468" ht="9.75" customHeight="1">
      <c r="A1468" s="110" t="s">
        <v>157</v>
      </c>
      <c r="B1468" s="110">
        <v>49.7818843352664</v>
      </c>
    </row>
    <row r="1469" ht="9.75" customHeight="1">
      <c r="A1469" s="110" t="s">
        <v>157</v>
      </c>
      <c r="B1469" s="110">
        <v>38.5633910961176</v>
      </c>
    </row>
    <row r="1470" ht="9.75" customHeight="1">
      <c r="A1470" s="110" t="s">
        <v>157</v>
      </c>
      <c r="B1470" s="110"/>
    </row>
    <row r="1471" ht="9.75" customHeight="1">
      <c r="A1471" s="110" t="s">
        <v>157</v>
      </c>
      <c r="B1471" s="110">
        <v>47.948502921439</v>
      </c>
    </row>
    <row r="1472" ht="9.75" customHeight="1">
      <c r="A1472" s="110" t="s">
        <v>157</v>
      </c>
      <c r="B1472" s="110"/>
    </row>
    <row r="1473" ht="9.75" customHeight="1">
      <c r="A1473" s="110" t="s">
        <v>157</v>
      </c>
      <c r="B1473" s="110"/>
    </row>
    <row r="1474" ht="9.75" customHeight="1">
      <c r="A1474" s="110" t="s">
        <v>157</v>
      </c>
      <c r="B1474" s="110"/>
    </row>
    <row r="1475" ht="9.75" customHeight="1">
      <c r="A1475" s="110" t="s">
        <v>157</v>
      </c>
      <c r="B1475" s="110">
        <v>39.2707591741541</v>
      </c>
    </row>
    <row r="1476" ht="9.75" customHeight="1">
      <c r="A1476" s="110" t="s">
        <v>157</v>
      </c>
      <c r="B1476" s="110">
        <v>44.8374505511248</v>
      </c>
    </row>
    <row r="1477" ht="9.75" customHeight="1">
      <c r="A1477" s="110" t="s">
        <v>157</v>
      </c>
      <c r="B1477" s="110">
        <v>63.1144545773133</v>
      </c>
    </row>
    <row r="1478" ht="9.75" customHeight="1">
      <c r="A1478" s="110" t="s">
        <v>157</v>
      </c>
      <c r="B1478" s="110">
        <v>57.2752496336779</v>
      </c>
    </row>
    <row r="1479" ht="9.75" customHeight="1">
      <c r="A1479" s="110" t="s">
        <v>157</v>
      </c>
      <c r="B1479" s="110">
        <v>51.1605290647976</v>
      </c>
    </row>
    <row r="1480" ht="9.75" customHeight="1">
      <c r="A1480" s="110" t="s">
        <v>157</v>
      </c>
      <c r="B1480" s="110">
        <v>52.4592774925033</v>
      </c>
    </row>
    <row r="1481" ht="9.75" customHeight="1">
      <c r="A1481" s="110" t="s">
        <v>157</v>
      </c>
      <c r="B1481" s="110">
        <v>48.9897189845373</v>
      </c>
    </row>
    <row r="1482" ht="9.75" customHeight="1">
      <c r="A1482" s="110" t="s">
        <v>157</v>
      </c>
      <c r="B1482" s="110">
        <v>63.8888236099457</v>
      </c>
    </row>
    <row r="1483" ht="9.75" customHeight="1">
      <c r="A1483" s="110" t="s">
        <v>157</v>
      </c>
      <c r="B1483" s="110">
        <v>47.8453358901059</v>
      </c>
    </row>
    <row r="1484" ht="9.75" customHeight="1">
      <c r="A1484" s="110" t="s">
        <v>157</v>
      </c>
      <c r="B1484" s="110">
        <v>58.869864626227</v>
      </c>
    </row>
    <row r="1485" ht="9.75" customHeight="1">
      <c r="A1485" s="110" t="s">
        <v>157</v>
      </c>
      <c r="B1485" s="110"/>
    </row>
    <row r="1486" ht="9.75" customHeight="1">
      <c r="A1486" s="110" t="s">
        <v>157</v>
      </c>
      <c r="B1486" s="110">
        <v>49.4699264862817</v>
      </c>
    </row>
    <row r="1487" ht="9.75" customHeight="1">
      <c r="A1487" s="110" t="s">
        <v>157</v>
      </c>
      <c r="B1487" s="110">
        <v>37.4094380420796</v>
      </c>
    </row>
    <row r="1488" ht="9.75" customHeight="1">
      <c r="A1488" s="110" t="s">
        <v>157</v>
      </c>
      <c r="B1488" s="110">
        <v>54.45535218953</v>
      </c>
    </row>
    <row r="1489" ht="9.75" customHeight="1">
      <c r="A1489" s="110" t="s">
        <v>157</v>
      </c>
      <c r="B1489" s="110">
        <v>47.8178322096899</v>
      </c>
    </row>
    <row r="1490" ht="9.75" customHeight="1">
      <c r="A1490" s="110" t="s">
        <v>157</v>
      </c>
      <c r="B1490" s="110"/>
    </row>
    <row r="1491" ht="9.75" customHeight="1">
      <c r="A1491" s="110" t="s">
        <v>157</v>
      </c>
      <c r="B1491" s="110">
        <v>52.0725838632464</v>
      </c>
    </row>
    <row r="1492" ht="9.75" customHeight="1">
      <c r="A1492" s="110" t="s">
        <v>157</v>
      </c>
      <c r="B1492" s="110">
        <v>56.3993909684083</v>
      </c>
    </row>
    <row r="1493" ht="9.75" customHeight="1">
      <c r="A1493" s="110" t="s">
        <v>157</v>
      </c>
      <c r="B1493" s="110"/>
    </row>
    <row r="1494" ht="9.75" customHeight="1">
      <c r="A1494" s="110" t="s">
        <v>157</v>
      </c>
      <c r="B1494" s="110">
        <v>64.4151359719984</v>
      </c>
    </row>
    <row r="1495" ht="9.75" customHeight="1">
      <c r="A1495" s="110" t="s">
        <v>157</v>
      </c>
      <c r="B1495" s="110">
        <v>42.7573058709699</v>
      </c>
    </row>
    <row r="1496" ht="9.75" customHeight="1">
      <c r="A1496" s="110" t="s">
        <v>157</v>
      </c>
      <c r="B1496" s="110">
        <v>42.6307407379467</v>
      </c>
    </row>
    <row r="1497" ht="9.75" customHeight="1">
      <c r="A1497" s="110" t="s">
        <v>157</v>
      </c>
      <c r="B1497" s="110">
        <v>70.939015048652</v>
      </c>
    </row>
    <row r="1498" ht="9.75" customHeight="1">
      <c r="A1498" s="110" t="s">
        <v>157</v>
      </c>
      <c r="B1498" s="110">
        <v>52.340365380169</v>
      </c>
    </row>
    <row r="1499" ht="9.75" customHeight="1">
      <c r="A1499" s="110" t="s">
        <v>157</v>
      </c>
      <c r="B1499" s="110">
        <v>60.2520846175025</v>
      </c>
    </row>
    <row r="1500" ht="9.75" customHeight="1">
      <c r="A1500" s="110" t="s">
        <v>157</v>
      </c>
      <c r="B1500" s="110">
        <v>55.1684315516827</v>
      </c>
    </row>
    <row r="1501" ht="9.75" customHeight="1">
      <c r="A1501" s="110" t="s">
        <v>157</v>
      </c>
      <c r="B1501" s="110">
        <v>47.732465843594</v>
      </c>
    </row>
    <row r="1502" ht="9.75" customHeight="1">
      <c r="A1502" s="110" t="s">
        <v>157</v>
      </c>
      <c r="B1502" s="110">
        <v>71.628851228403</v>
      </c>
    </row>
    <row r="1503" ht="9.75" customHeight="1">
      <c r="A1503" s="110" t="s">
        <v>157</v>
      </c>
      <c r="B1503" s="110"/>
    </row>
    <row r="1504" ht="9.75" customHeight="1">
      <c r="A1504" s="110" t="s">
        <v>157</v>
      </c>
      <c r="B1504" s="110">
        <v>45.9439142442577</v>
      </c>
    </row>
    <row r="1505" ht="9.75" customHeight="1">
      <c r="A1505" s="110" t="s">
        <v>157</v>
      </c>
      <c r="B1505" s="110">
        <v>56.640888983319</v>
      </c>
    </row>
    <row r="1506" ht="9.75" customHeight="1">
      <c r="A1506" s="110" t="s">
        <v>157</v>
      </c>
      <c r="B1506" s="110"/>
    </row>
    <row r="1507" ht="9.75" customHeight="1">
      <c r="A1507" s="110" t="s">
        <v>157</v>
      </c>
      <c r="B1507" s="110">
        <v>57.2410421338883</v>
      </c>
    </row>
    <row r="1508" ht="9.75" customHeight="1">
      <c r="A1508" s="110" t="s">
        <v>157</v>
      </c>
      <c r="B1508" s="110">
        <v>49.253727049953</v>
      </c>
    </row>
    <row r="1509" ht="9.75" customHeight="1">
      <c r="A1509" s="110" t="s">
        <v>157</v>
      </c>
      <c r="B1509" s="110">
        <v>54.6936676203916</v>
      </c>
    </row>
    <row r="1510" ht="9.75" customHeight="1">
      <c r="A1510" s="110" t="s">
        <v>157</v>
      </c>
      <c r="B1510" s="110">
        <v>38.073450002186</v>
      </c>
    </row>
    <row r="1511" ht="9.75" customHeight="1">
      <c r="A1511" s="110" t="s">
        <v>157</v>
      </c>
      <c r="B1511" s="110">
        <v>52.7926055672135</v>
      </c>
    </row>
    <row r="1512" ht="9.75" customHeight="1">
      <c r="A1512" s="110" t="s">
        <v>157</v>
      </c>
      <c r="B1512" s="110">
        <v>51.165062806305</v>
      </c>
    </row>
    <row r="1513" ht="9.75" customHeight="1">
      <c r="A1513" s="110" t="s">
        <v>158</v>
      </c>
      <c r="B1513" s="110">
        <v>66.4187561867377</v>
      </c>
    </row>
    <row r="1514" ht="9.75" customHeight="1">
      <c r="A1514" s="110" t="s">
        <v>158</v>
      </c>
      <c r="B1514" s="110"/>
    </row>
    <row r="1515" ht="9.75" customHeight="1">
      <c r="A1515" s="110" t="s">
        <v>158</v>
      </c>
      <c r="B1515" s="110"/>
    </row>
    <row r="1516" ht="9.75" customHeight="1">
      <c r="A1516" s="110" t="s">
        <v>158</v>
      </c>
      <c r="B1516" s="110"/>
    </row>
    <row r="1517" ht="9.75" customHeight="1">
      <c r="A1517" s="110" t="s">
        <v>158</v>
      </c>
      <c r="B1517" s="110">
        <v>54.8780123691606</v>
      </c>
    </row>
    <row r="1518" ht="9.75" customHeight="1">
      <c r="A1518" s="110" t="s">
        <v>158</v>
      </c>
      <c r="B1518" s="110">
        <v>60.0180310146263</v>
      </c>
    </row>
    <row r="1519" ht="9.75" customHeight="1">
      <c r="A1519" s="110" t="s">
        <v>158</v>
      </c>
      <c r="B1519" s="110">
        <v>33.9640448049325</v>
      </c>
    </row>
    <row r="1520" ht="9.75" customHeight="1">
      <c r="A1520" s="110" t="s">
        <v>158</v>
      </c>
      <c r="B1520" s="110">
        <v>41.951844618554</v>
      </c>
    </row>
    <row r="1521" ht="9.75" customHeight="1">
      <c r="A1521" s="110" t="s">
        <v>158</v>
      </c>
      <c r="B1521" s="110">
        <v>44.508648858509</v>
      </c>
    </row>
    <row r="1522" ht="9.75" customHeight="1">
      <c r="A1522" s="110" t="s">
        <v>158</v>
      </c>
      <c r="B1522" s="110">
        <v>44.5443996921909</v>
      </c>
    </row>
    <row r="1523" ht="9.75" customHeight="1">
      <c r="A1523" s="110" t="s">
        <v>158</v>
      </c>
      <c r="B1523" s="110">
        <v>43.1278302920403</v>
      </c>
    </row>
    <row r="1524" ht="9.75" customHeight="1">
      <c r="A1524" s="110" t="s">
        <v>158</v>
      </c>
      <c r="B1524" s="110">
        <v>49.6684960614808</v>
      </c>
    </row>
    <row r="1525" ht="9.75" customHeight="1">
      <c r="A1525" s="110" t="s">
        <v>158</v>
      </c>
      <c r="B1525" s="110">
        <v>52.5803791850574</v>
      </c>
    </row>
    <row r="1526" ht="9.75" customHeight="1">
      <c r="A1526" s="110" t="s">
        <v>158</v>
      </c>
      <c r="B1526" s="110">
        <v>43.729892947237</v>
      </c>
    </row>
    <row r="1527" ht="9.75" customHeight="1">
      <c r="A1527" s="110" t="s">
        <v>158</v>
      </c>
      <c r="B1527" s="110">
        <v>46.751350975463</v>
      </c>
    </row>
    <row r="1528" ht="9.75" customHeight="1">
      <c r="A1528" s="110" t="s">
        <v>158</v>
      </c>
      <c r="B1528" s="110">
        <v>60.4645766909901</v>
      </c>
    </row>
    <row r="1529" ht="9.75" customHeight="1">
      <c r="A1529" s="110" t="s">
        <v>158</v>
      </c>
      <c r="B1529" s="110">
        <v>45.6294700386783</v>
      </c>
    </row>
    <row r="1530" ht="9.75" customHeight="1">
      <c r="A1530" s="110" t="s">
        <v>158</v>
      </c>
      <c r="B1530" s="110">
        <v>48.6441109519399</v>
      </c>
    </row>
    <row r="1531" ht="9.75" customHeight="1">
      <c r="A1531" s="110" t="s">
        <v>158</v>
      </c>
      <c r="B1531" s="110">
        <v>48.7075478886366</v>
      </c>
    </row>
    <row r="1532" ht="9.75" customHeight="1">
      <c r="A1532" s="110" t="s">
        <v>158</v>
      </c>
      <c r="B1532" s="110">
        <v>41.4970221707419</v>
      </c>
    </row>
    <row r="1533" ht="9.75" customHeight="1">
      <c r="A1533" s="110" t="s">
        <v>158</v>
      </c>
      <c r="B1533" s="110"/>
    </row>
    <row r="1534" ht="9.75" customHeight="1">
      <c r="A1534" s="110" t="s">
        <v>158</v>
      </c>
      <c r="B1534" s="110">
        <v>43.1049520246473</v>
      </c>
    </row>
    <row r="1535" ht="9.75" customHeight="1">
      <c r="A1535" s="110" t="s">
        <v>158</v>
      </c>
      <c r="B1535" s="110"/>
    </row>
    <row r="1536" ht="9.75" customHeight="1">
      <c r="A1536" s="110" t="s">
        <v>158</v>
      </c>
      <c r="B1536" s="110">
        <v>64.8628807762083</v>
      </c>
    </row>
    <row r="1537" ht="9.75" customHeight="1">
      <c r="A1537" s="110" t="s">
        <v>158</v>
      </c>
      <c r="B1537" s="110">
        <v>42.2034819585711</v>
      </c>
    </row>
    <row r="1538" ht="9.75" customHeight="1">
      <c r="A1538" s="110" t="s">
        <v>158</v>
      </c>
      <c r="B1538" s="110">
        <v>68.65813978244</v>
      </c>
    </row>
    <row r="1539" ht="9.75" customHeight="1">
      <c r="A1539" s="110" t="s">
        <v>158</v>
      </c>
      <c r="B1539" s="110">
        <v>56.1503901773972</v>
      </c>
    </row>
    <row r="1540" ht="9.75" customHeight="1">
      <c r="A1540" s="110" t="s">
        <v>158</v>
      </c>
      <c r="B1540" s="110">
        <v>42.7331955269042</v>
      </c>
    </row>
    <row r="1541" ht="9.75" customHeight="1">
      <c r="A1541" s="110" t="s">
        <v>158</v>
      </c>
      <c r="B1541" s="110">
        <v>52.3357917052249</v>
      </c>
    </row>
    <row r="1542" ht="9.75" customHeight="1">
      <c r="A1542" s="110" t="s">
        <v>158</v>
      </c>
      <c r="B1542" s="110"/>
    </row>
    <row r="1543" ht="9.75" customHeight="1">
      <c r="A1543" s="110" t="s">
        <v>158</v>
      </c>
      <c r="B1543" s="110"/>
    </row>
    <row r="1544" ht="9.75" customHeight="1">
      <c r="A1544" s="110" t="s">
        <v>158</v>
      </c>
      <c r="B1544" s="110">
        <v>30.3231338937684</v>
      </c>
    </row>
    <row r="1545" ht="9.75" customHeight="1">
      <c r="A1545" s="110" t="s">
        <v>158</v>
      </c>
      <c r="B1545" s="110">
        <v>46.7879871850721</v>
      </c>
    </row>
    <row r="1546" ht="9.75" customHeight="1">
      <c r="A1546" s="110" t="s">
        <v>158</v>
      </c>
      <c r="B1546" s="110">
        <v>38.8314953893121</v>
      </c>
    </row>
    <row r="1547" ht="9.75" customHeight="1">
      <c r="A1547" s="110" t="s">
        <v>158</v>
      </c>
      <c r="B1547" s="110"/>
    </row>
    <row r="1548" ht="9.75" customHeight="1">
      <c r="A1548" s="110" t="s">
        <v>158</v>
      </c>
      <c r="B1548" s="110"/>
    </row>
    <row r="1549" ht="9.75" customHeight="1">
      <c r="A1549" s="110" t="s">
        <v>158</v>
      </c>
      <c r="B1549" s="110"/>
    </row>
    <row r="1550" ht="9.75" customHeight="1">
      <c r="A1550" s="110" t="s">
        <v>157</v>
      </c>
      <c r="B1550" s="110">
        <v>48.1642871370887</v>
      </c>
    </row>
    <row r="1551" ht="9.75" customHeight="1">
      <c r="A1551" s="110" t="s">
        <v>157</v>
      </c>
      <c r="B1551" s="110"/>
    </row>
    <row r="1552" ht="9.75" customHeight="1">
      <c r="A1552" s="110" t="s">
        <v>157</v>
      </c>
      <c r="B1552" s="110">
        <v>40.0604011433928</v>
      </c>
    </row>
    <row r="1553" ht="9.75" customHeight="1">
      <c r="A1553" s="110" t="s">
        <v>157</v>
      </c>
      <c r="B1553" s="110"/>
    </row>
    <row r="1554" ht="9.75" customHeight="1">
      <c r="A1554" s="110" t="s">
        <v>157</v>
      </c>
      <c r="B1554" s="110">
        <v>42.4710552182882</v>
      </c>
    </row>
    <row r="1555" ht="9.75" customHeight="1">
      <c r="A1555" s="110" t="s">
        <v>157</v>
      </c>
      <c r="B1555" s="110">
        <v>49.1933082082873</v>
      </c>
    </row>
    <row r="1556" ht="9.75" customHeight="1">
      <c r="A1556" s="110" t="s">
        <v>157</v>
      </c>
      <c r="B1556" s="110">
        <v>44.2914797091165</v>
      </c>
    </row>
    <row r="1557" ht="9.75" customHeight="1">
      <c r="A1557" s="110" t="s">
        <v>157</v>
      </c>
      <c r="B1557" s="110">
        <v>52.049755274409</v>
      </c>
    </row>
    <row r="1558" ht="9.75" customHeight="1">
      <c r="A1558" s="110" t="s">
        <v>157</v>
      </c>
      <c r="B1558" s="110">
        <v>67.8562635957859</v>
      </c>
    </row>
    <row r="1559" ht="9.75" customHeight="1">
      <c r="A1559" s="110" t="s">
        <v>157</v>
      </c>
      <c r="B1559" s="110">
        <v>39.5436404562658</v>
      </c>
    </row>
    <row r="1560" ht="9.75" customHeight="1">
      <c r="A1560" s="110" t="s">
        <v>157</v>
      </c>
      <c r="B1560" s="110">
        <v>38.9635922497825</v>
      </c>
    </row>
    <row r="1561" ht="9.75" customHeight="1">
      <c r="A1561" s="110" t="s">
        <v>157</v>
      </c>
      <c r="B1561" s="110">
        <v>44.341841504946</v>
      </c>
    </row>
    <row r="1562" ht="9.75" customHeight="1">
      <c r="A1562" s="110" t="s">
        <v>157</v>
      </c>
      <c r="B1562" s="110">
        <v>63.5009176927777</v>
      </c>
    </row>
    <row r="1563" ht="9.75" customHeight="1">
      <c r="A1563" s="110" t="s">
        <v>157</v>
      </c>
      <c r="B1563" s="110"/>
    </row>
    <row r="1564" ht="9.75" customHeight="1">
      <c r="A1564" s="110" t="s">
        <v>157</v>
      </c>
      <c r="B1564" s="110">
        <v>36.7682165647774</v>
      </c>
    </row>
    <row r="1565" ht="9.75" customHeight="1">
      <c r="A1565" s="110" t="s">
        <v>157</v>
      </c>
      <c r="B1565" s="110"/>
    </row>
    <row r="1566" ht="9.75" customHeight="1">
      <c r="A1566" s="110" t="s">
        <v>157</v>
      </c>
      <c r="B1566" s="110">
        <v>51.514260421772</v>
      </c>
    </row>
    <row r="1567" ht="9.75" customHeight="1">
      <c r="A1567" s="110" t="s">
        <v>157</v>
      </c>
      <c r="B1567" s="110"/>
    </row>
    <row r="1568" ht="9.75" customHeight="1">
      <c r="A1568" s="110" t="s">
        <v>157</v>
      </c>
      <c r="B1568" s="110">
        <v>46.3836141344965</v>
      </c>
    </row>
    <row r="1569" ht="9.75" customHeight="1">
      <c r="A1569" s="110" t="s">
        <v>157</v>
      </c>
      <c r="B1569" s="110"/>
    </row>
    <row r="1570" ht="9.75" customHeight="1">
      <c r="A1570" s="110" t="s">
        <v>157</v>
      </c>
      <c r="B1570" s="110">
        <v>42.9306980937204</v>
      </c>
    </row>
    <row r="1571" ht="9.75" customHeight="1">
      <c r="A1571" s="110" t="s">
        <v>157</v>
      </c>
      <c r="B1571" s="110">
        <v>56.0054492252813</v>
      </c>
    </row>
    <row r="1572" ht="9.75" customHeight="1">
      <c r="A1572" s="110" t="s">
        <v>157</v>
      </c>
      <c r="B1572" s="110"/>
    </row>
    <row r="1573" ht="9.75" customHeight="1">
      <c r="A1573" s="110" t="s">
        <v>157</v>
      </c>
      <c r="B1573" s="110">
        <v>54.3201795567642</v>
      </c>
    </row>
    <row r="1574" ht="9.75" customHeight="1">
      <c r="A1574" s="110" t="s">
        <v>157</v>
      </c>
      <c r="B1574" s="110">
        <v>44.0921310032377</v>
      </c>
    </row>
    <row r="1575" ht="9.75" customHeight="1">
      <c r="A1575" s="110" t="s">
        <v>157</v>
      </c>
      <c r="B1575" s="110"/>
    </row>
    <row r="1576" ht="9.75" customHeight="1">
      <c r="A1576" s="110" t="s">
        <v>157</v>
      </c>
      <c r="B1576" s="110">
        <v>50.9845373918366</v>
      </c>
    </row>
    <row r="1577" ht="9.75" customHeight="1">
      <c r="A1577" s="110" t="s">
        <v>157</v>
      </c>
      <c r="B1577" s="110">
        <v>57.2107931901369</v>
      </c>
    </row>
    <row r="1578" ht="9.75" customHeight="1">
      <c r="A1578" s="110" t="s">
        <v>157</v>
      </c>
      <c r="B1578" s="110">
        <v>42.2109201566338</v>
      </c>
    </row>
    <row r="1579" ht="9.75" customHeight="1">
      <c r="A1579" s="110" t="s">
        <v>157</v>
      </c>
      <c r="B1579" s="110">
        <v>53.4076766439499</v>
      </c>
    </row>
    <row r="1580" ht="9.75" customHeight="1">
      <c r="A1580" s="110" t="s">
        <v>157</v>
      </c>
      <c r="B1580" s="110">
        <v>43.265333876169</v>
      </c>
    </row>
    <row r="1581" ht="9.75" customHeight="1">
      <c r="A1581" s="110" t="s">
        <v>157</v>
      </c>
      <c r="B1581" s="110">
        <v>32.7249215231234</v>
      </c>
    </row>
    <row r="1582" ht="9.75" customHeight="1">
      <c r="A1582" s="110" t="s">
        <v>157</v>
      </c>
      <c r="B1582" s="110"/>
    </row>
    <row r="1583" ht="9.75" customHeight="1">
      <c r="A1583" s="110" t="s">
        <v>157</v>
      </c>
      <c r="B1583" s="110"/>
    </row>
    <row r="1584" ht="9.75" customHeight="1">
      <c r="A1584" s="110" t="s">
        <v>157</v>
      </c>
      <c r="B1584" s="110">
        <v>39.6318526118543</v>
      </c>
    </row>
    <row r="1585" ht="9.75" customHeight="1">
      <c r="A1585" s="110" t="s">
        <v>157</v>
      </c>
      <c r="B1585" s="110">
        <v>52.3813760607501</v>
      </c>
    </row>
    <row r="1586" ht="9.75" customHeight="1">
      <c r="A1586" s="110" t="s">
        <v>157</v>
      </c>
      <c r="B1586" s="110">
        <v>52.7005477748802</v>
      </c>
    </row>
    <row r="1587" ht="9.75" customHeight="1">
      <c r="A1587" s="110" t="s">
        <v>157</v>
      </c>
      <c r="B1587" s="110"/>
    </row>
    <row r="1588" ht="9.75" customHeight="1">
      <c r="A1588" s="110" t="s">
        <v>157</v>
      </c>
      <c r="B1588" s="110">
        <v>47.1426549072782</v>
      </c>
    </row>
    <row r="1589" ht="9.75" customHeight="1">
      <c r="A1589" s="110" t="s">
        <v>157</v>
      </c>
      <c r="B1589" s="110">
        <v>47.6944120197838</v>
      </c>
    </row>
    <row r="1590" ht="9.75" customHeight="1">
      <c r="A1590" s="110" t="s">
        <v>157</v>
      </c>
      <c r="B1590" s="110">
        <v>47.8531915562477</v>
      </c>
    </row>
    <row r="1591" ht="9.75" customHeight="1">
      <c r="A1591" s="110" t="s">
        <v>157</v>
      </c>
      <c r="B1591" s="110"/>
    </row>
    <row r="1592" ht="9.75" customHeight="1">
      <c r="A1592" s="110" t="s">
        <v>157</v>
      </c>
      <c r="B1592" s="110"/>
    </row>
    <row r="1593" ht="9.75" customHeight="1">
      <c r="A1593" s="110" t="s">
        <v>157</v>
      </c>
      <c r="B1593" s="110">
        <v>44.4594803979857</v>
      </c>
    </row>
    <row r="1594" ht="9.75" customHeight="1">
      <c r="A1594" s="110" t="s">
        <v>157</v>
      </c>
      <c r="B1594" s="110">
        <v>35.9819700286877</v>
      </c>
    </row>
    <row r="1595" ht="9.75" customHeight="1">
      <c r="A1595" s="110" t="s">
        <v>157</v>
      </c>
      <c r="B1595" s="110">
        <v>52.2577429442975</v>
      </c>
    </row>
    <row r="1596" ht="9.75" customHeight="1">
      <c r="A1596" s="110" t="s">
        <v>157</v>
      </c>
      <c r="B1596" s="110">
        <v>42.4570039264938</v>
      </c>
    </row>
    <row r="1597" ht="9.75" customHeight="1">
      <c r="A1597" s="110" t="s">
        <v>157</v>
      </c>
      <c r="B1597" s="110">
        <v>43.5536161141173</v>
      </c>
    </row>
    <row r="1598" ht="9.75" customHeight="1">
      <c r="A1598" s="110" t="s">
        <v>157</v>
      </c>
      <c r="B1598" s="110">
        <v>58.040173171885</v>
      </c>
    </row>
    <row r="1599" ht="9.75" customHeight="1">
      <c r="A1599" s="110" t="s">
        <v>157</v>
      </c>
      <c r="B1599" s="110"/>
    </row>
    <row r="1600" ht="9.75" customHeight="1">
      <c r="A1600" s="110" t="s">
        <v>157</v>
      </c>
      <c r="B1600" s="110">
        <v>41.3754091393267</v>
      </c>
    </row>
    <row r="1601" ht="9.75" customHeight="1">
      <c r="A1601" s="110" t="s">
        <v>157</v>
      </c>
      <c r="B1601" s="110">
        <v>51.9388018219424</v>
      </c>
    </row>
    <row r="1602" ht="9.75" customHeight="1">
      <c r="A1602" s="110" t="s">
        <v>157</v>
      </c>
      <c r="B1602" s="110">
        <v>46.102522046793</v>
      </c>
    </row>
    <row r="1603" ht="9.75" customHeight="1">
      <c r="A1603" s="110" t="s">
        <v>157</v>
      </c>
      <c r="B1603" s="110">
        <v>45.6603527457163</v>
      </c>
    </row>
    <row r="1604" ht="9.75" customHeight="1">
      <c r="A1604" s="110" t="s">
        <v>157</v>
      </c>
      <c r="B1604" s="110">
        <v>53.1934066042536</v>
      </c>
    </row>
    <row r="1605" ht="9.75" customHeight="1">
      <c r="A1605" s="110" t="s">
        <v>157</v>
      </c>
      <c r="B1605" s="110">
        <v>41.1768604184173</v>
      </c>
    </row>
    <row r="1606" ht="9.75" customHeight="1">
      <c r="A1606" s="110" t="s">
        <v>157</v>
      </c>
      <c r="B1606" s="110">
        <v>52.1144989618448</v>
      </c>
    </row>
    <row r="1607" ht="9.75" customHeight="1">
      <c r="A1607" s="110" t="s">
        <v>157</v>
      </c>
      <c r="B1607" s="110"/>
    </row>
    <row r="1608" ht="9.75" customHeight="1">
      <c r="A1608" s="110" t="s">
        <v>157</v>
      </c>
      <c r="B1608" s="110">
        <v>45.9843361145893</v>
      </c>
    </row>
    <row r="1609" ht="9.75" customHeight="1">
      <c r="A1609" s="110" t="s">
        <v>157</v>
      </c>
      <c r="B1609" s="110"/>
    </row>
    <row r="1610" ht="9.75" customHeight="1">
      <c r="A1610" s="110" t="s">
        <v>157</v>
      </c>
      <c r="B1610" s="110"/>
    </row>
    <row r="1611" ht="9.75" customHeight="1">
      <c r="A1611" s="110" t="s">
        <v>157</v>
      </c>
      <c r="B1611" s="110"/>
    </row>
    <row r="1612" ht="9.75" customHeight="1">
      <c r="A1612" s="110" t="s">
        <v>157</v>
      </c>
      <c r="B1612" s="110">
        <v>44.0538550682919</v>
      </c>
    </row>
    <row r="1613" ht="9.75" customHeight="1">
      <c r="A1613" s="110" t="s">
        <v>157</v>
      </c>
      <c r="B1613" s="110"/>
    </row>
    <row r="1614" ht="9.75" customHeight="1">
      <c r="A1614" s="110" t="s">
        <v>157</v>
      </c>
      <c r="B1614" s="110"/>
    </row>
    <row r="1615" ht="9.75" customHeight="1">
      <c r="A1615" s="110" t="s">
        <v>157</v>
      </c>
      <c r="B1615" s="110">
        <v>43.6821687589369</v>
      </c>
    </row>
    <row r="1616" ht="9.75" customHeight="1">
      <c r="A1616" s="110" t="s">
        <v>157</v>
      </c>
      <c r="B1616" s="110"/>
    </row>
    <row r="1617" ht="9.75" customHeight="1">
      <c r="A1617" s="110" t="s">
        <v>157</v>
      </c>
      <c r="B1617" s="110">
        <v>43.8919446032392</v>
      </c>
    </row>
    <row r="1618" ht="9.75" customHeight="1">
      <c r="A1618" s="110" t="s">
        <v>157</v>
      </c>
      <c r="B1618" s="110">
        <v>42.2902762544304</v>
      </c>
    </row>
    <row r="1619" ht="9.75" customHeight="1">
      <c r="A1619" s="110" t="s">
        <v>157</v>
      </c>
      <c r="B1619" s="110">
        <v>47.3896850480802</v>
      </c>
    </row>
    <row r="1620" ht="9.75" customHeight="1">
      <c r="A1620" s="110" t="s">
        <v>157</v>
      </c>
      <c r="B1620" s="110"/>
    </row>
    <row r="1621" ht="9.75" customHeight="1">
      <c r="A1621" s="110" t="s">
        <v>157</v>
      </c>
      <c r="B1621" s="110">
        <v>49.4216654797065</v>
      </c>
    </row>
    <row r="1622" ht="9.75" customHeight="1">
      <c r="A1622" s="110" t="s">
        <v>157</v>
      </c>
      <c r="B1622" s="110"/>
    </row>
    <row r="1623" ht="9.75" customHeight="1">
      <c r="A1623" s="110" t="s">
        <v>157</v>
      </c>
      <c r="B1623" s="110">
        <v>38.9539141341485</v>
      </c>
    </row>
    <row r="1624" ht="9.75" customHeight="1">
      <c r="A1624" s="110" t="s">
        <v>157</v>
      </c>
      <c r="B1624" s="110">
        <v>32.4695453620332</v>
      </c>
    </row>
    <row r="1625" ht="9.75" customHeight="1">
      <c r="A1625" s="110" t="s">
        <v>157</v>
      </c>
      <c r="B1625" s="110">
        <v>35.7146307037689</v>
      </c>
    </row>
    <row r="1626" ht="9.75" customHeight="1">
      <c r="A1626" s="110" t="s">
        <v>157</v>
      </c>
      <c r="B1626" s="110">
        <v>46.6744715323328</v>
      </c>
    </row>
    <row r="1627" ht="9.75" customHeight="1">
      <c r="A1627" s="110" t="s">
        <v>157</v>
      </c>
      <c r="B1627" s="110"/>
    </row>
    <row r="1628" ht="9.75" customHeight="1">
      <c r="A1628" s="110" t="s">
        <v>157</v>
      </c>
      <c r="B1628" s="110">
        <v>46.4807469368414</v>
      </c>
    </row>
    <row r="1629" ht="9.75" customHeight="1">
      <c r="A1629" s="110" t="s">
        <v>157</v>
      </c>
      <c r="B1629" s="110">
        <v>52.5737382848053</v>
      </c>
    </row>
    <row r="1630" ht="9.75" customHeight="1">
      <c r="A1630" s="110" t="s">
        <v>157</v>
      </c>
      <c r="B1630" s="110"/>
    </row>
    <row r="1631" ht="9.75" customHeight="1">
      <c r="A1631" s="110" t="s">
        <v>157</v>
      </c>
      <c r="B1631" s="110">
        <v>36.6875106294138</v>
      </c>
    </row>
    <row r="1632" ht="9.75" customHeight="1">
      <c r="A1632" s="110" t="s">
        <v>157</v>
      </c>
      <c r="B1632" s="110"/>
    </row>
    <row r="1633" ht="9.75" customHeight="1">
      <c r="A1633" s="110" t="s">
        <v>157</v>
      </c>
      <c r="B1633" s="110">
        <v>41.3009510198252</v>
      </c>
    </row>
    <row r="1634" ht="9.75" customHeight="1">
      <c r="A1634" s="110" t="s">
        <v>157</v>
      </c>
      <c r="B1634" s="110">
        <v>46.3042171549077</v>
      </c>
    </row>
    <row r="1635" ht="9.75" customHeight="1">
      <c r="A1635" s="110" t="s">
        <v>157</v>
      </c>
      <c r="B1635" s="110">
        <v>55.3393503333433</v>
      </c>
    </row>
    <row r="1636" ht="9.75" customHeight="1">
      <c r="A1636" s="110" t="s">
        <v>157</v>
      </c>
      <c r="B1636" s="110">
        <v>43.2405898696512</v>
      </c>
    </row>
    <row r="1637" ht="9.75" customHeight="1">
      <c r="A1637" s="110" t="s">
        <v>157</v>
      </c>
      <c r="B1637" s="110"/>
    </row>
    <row r="1638" ht="9.75" customHeight="1">
      <c r="A1638" s="110" t="s">
        <v>157</v>
      </c>
      <c r="B1638" s="110">
        <v>44.0901015353555</v>
      </c>
    </row>
    <row r="1639" ht="9.75" customHeight="1">
      <c r="A1639" s="110" t="s">
        <v>157</v>
      </c>
      <c r="B1639" s="110"/>
    </row>
    <row r="1640" ht="9.75" customHeight="1">
      <c r="A1640" s="110" t="s">
        <v>157</v>
      </c>
      <c r="B1640" s="110">
        <v>44.0921310032377</v>
      </c>
    </row>
    <row r="1641" ht="9.75" customHeight="1">
      <c r="A1641" s="110" t="s">
        <v>157</v>
      </c>
      <c r="B1641" s="110">
        <v>39.3374332440104</v>
      </c>
    </row>
    <row r="1642" ht="9.75" customHeight="1">
      <c r="A1642" s="110" t="s">
        <v>157</v>
      </c>
      <c r="B1642" s="110">
        <v>51.7612147216055</v>
      </c>
    </row>
    <row r="1643" ht="9.75" customHeight="1">
      <c r="A1643" s="110" t="s">
        <v>157</v>
      </c>
      <c r="B1643" s="110">
        <v>48.1490955314209</v>
      </c>
    </row>
    <row r="1644" ht="9.75" customHeight="1">
      <c r="A1644" s="110" t="s">
        <v>157</v>
      </c>
      <c r="B1644" s="110"/>
    </row>
    <row r="1645" ht="9.75" customHeight="1">
      <c r="A1645" s="110" t="s">
        <v>157</v>
      </c>
      <c r="B1645" s="110">
        <v>43.4081221163267</v>
      </c>
    </row>
    <row r="1646" ht="9.75" customHeight="1">
      <c r="A1646" s="110" t="s">
        <v>157</v>
      </c>
      <c r="B1646" s="110">
        <v>48.4426165311877</v>
      </c>
    </row>
    <row r="1647" ht="9.75" customHeight="1">
      <c r="A1647" s="110" t="s">
        <v>157</v>
      </c>
      <c r="B1647" s="110">
        <v>49.255709791464</v>
      </c>
    </row>
    <row r="1648" ht="9.75" customHeight="1">
      <c r="A1648" s="110" t="s">
        <v>157</v>
      </c>
      <c r="B1648" s="110">
        <v>48.9561504369377</v>
      </c>
    </row>
    <row r="1649" ht="9.75" customHeight="1">
      <c r="A1649" s="110" t="s">
        <v>157</v>
      </c>
      <c r="B1649" s="110"/>
    </row>
    <row r="1650" ht="9.75" customHeight="1">
      <c r="A1650" s="110" t="s">
        <v>157</v>
      </c>
      <c r="B1650" s="110">
        <v>43.5843791245858</v>
      </c>
    </row>
    <row r="1651" ht="9.75" customHeight="1">
      <c r="A1651" s="110" t="s">
        <v>157</v>
      </c>
      <c r="B1651" s="110">
        <v>51.0131133079209</v>
      </c>
    </row>
    <row r="1652" ht="9.75" customHeight="1">
      <c r="A1652" s="110" t="s">
        <v>157</v>
      </c>
      <c r="B1652" s="110"/>
    </row>
    <row r="1653" ht="9.75" customHeight="1">
      <c r="A1653" s="110" t="s">
        <v>157</v>
      </c>
      <c r="B1653" s="110"/>
    </row>
    <row r="1654" ht="9.75" customHeight="1">
      <c r="A1654" s="110" t="s">
        <v>157</v>
      </c>
      <c r="B1654" s="110">
        <v>44.3579228824954</v>
      </c>
    </row>
    <row r="1655" ht="9.75" customHeight="1">
      <c r="A1655" s="110" t="s">
        <v>157</v>
      </c>
      <c r="B1655" s="110">
        <v>49.6470491195699</v>
      </c>
    </row>
    <row r="1656" ht="9.75" customHeight="1">
      <c r="A1656" s="110" t="s">
        <v>157</v>
      </c>
      <c r="B1656" s="110">
        <v>52.1037410034858</v>
      </c>
    </row>
    <row r="1657" ht="9.75" customHeight="1">
      <c r="A1657" s="110" t="s">
        <v>157</v>
      </c>
      <c r="B1657" s="110">
        <v>41.466884434807</v>
      </c>
    </row>
    <row r="1658" ht="9.75" customHeight="1">
      <c r="A1658" s="110" t="s">
        <v>157</v>
      </c>
      <c r="B1658" s="110">
        <v>56.7285742537758</v>
      </c>
    </row>
    <row r="1659" ht="9.75" customHeight="1">
      <c r="A1659" s="110" t="s">
        <v>157</v>
      </c>
      <c r="B1659" s="110">
        <v>43.492619691545</v>
      </c>
    </row>
    <row r="1660" ht="9.75" customHeight="1">
      <c r="A1660" s="110" t="s">
        <v>157</v>
      </c>
      <c r="B1660" s="110">
        <v>45.9087649185205</v>
      </c>
    </row>
    <row r="1661" ht="9.75" customHeight="1">
      <c r="A1661" s="110" t="s">
        <v>157</v>
      </c>
      <c r="B1661" s="110">
        <v>46.7338368031948</v>
      </c>
    </row>
    <row r="1662" ht="9.75" customHeight="1">
      <c r="A1662" s="110" t="s">
        <v>157</v>
      </c>
      <c r="B1662" s="110"/>
    </row>
    <row r="1663" ht="9.75" customHeight="1">
      <c r="A1663" s="110" t="s">
        <v>157</v>
      </c>
      <c r="B1663" s="110"/>
    </row>
    <row r="1664" ht="9.75" customHeight="1">
      <c r="A1664" s="110" t="s">
        <v>157</v>
      </c>
      <c r="B1664" s="110"/>
    </row>
    <row r="1665" ht="9.75" customHeight="1">
      <c r="A1665" s="110" t="s">
        <v>157</v>
      </c>
      <c r="B1665" s="110">
        <v>47.4532854871648</v>
      </c>
    </row>
    <row r="1666" ht="9.75" customHeight="1">
      <c r="A1666" s="110" t="s">
        <v>157</v>
      </c>
      <c r="B1666" s="110">
        <v>51.5585158076145</v>
      </c>
    </row>
    <row r="1667" ht="9.75" customHeight="1">
      <c r="A1667" s="110" t="s">
        <v>157</v>
      </c>
      <c r="B1667" s="110">
        <v>55.1821710126483</v>
      </c>
    </row>
    <row r="1668" ht="9.75" customHeight="1">
      <c r="A1668" s="110" t="s">
        <v>157</v>
      </c>
      <c r="B1668" s="110">
        <v>50.207808101911</v>
      </c>
    </row>
    <row r="1669" ht="9.75" customHeight="1">
      <c r="A1669" s="110" t="s">
        <v>157</v>
      </c>
      <c r="B1669" s="110">
        <v>55.2374758351173</v>
      </c>
    </row>
    <row r="1670" ht="9.75" customHeight="1">
      <c r="A1670" s="110" t="s">
        <v>157</v>
      </c>
      <c r="B1670" s="110">
        <v>42.8541280811131</v>
      </c>
    </row>
    <row r="1671" ht="9.75" customHeight="1">
      <c r="A1671" s="110" t="s">
        <v>157</v>
      </c>
      <c r="B1671" s="110"/>
    </row>
    <row r="1672" ht="9.75" customHeight="1">
      <c r="A1672" s="110" t="s">
        <v>157</v>
      </c>
      <c r="B1672" s="110">
        <v>55.4222276636795</v>
      </c>
    </row>
    <row r="1673" ht="9.75" customHeight="1">
      <c r="A1673" s="110" t="s">
        <v>157</v>
      </c>
      <c r="B1673" s="110">
        <v>50.5176673555584</v>
      </c>
    </row>
    <row r="1674" ht="9.75" customHeight="1">
      <c r="A1674" s="110" t="s">
        <v>157</v>
      </c>
      <c r="B1674" s="110">
        <v>39.9696581359938</v>
      </c>
    </row>
    <row r="1675" ht="9.75" customHeight="1">
      <c r="A1675" s="110" t="s">
        <v>157</v>
      </c>
      <c r="B1675" s="110">
        <v>53.6520750314349</v>
      </c>
    </row>
    <row r="1676" ht="9.75" customHeight="1">
      <c r="A1676" s="110" t="s">
        <v>157</v>
      </c>
      <c r="B1676" s="110">
        <v>54.4454307257533</v>
      </c>
    </row>
    <row r="1677" ht="9.75" customHeight="1">
      <c r="A1677" s="110" t="s">
        <v>157</v>
      </c>
      <c r="B1677" s="110">
        <v>40.6927133828618</v>
      </c>
    </row>
    <row r="1678" ht="9.75" customHeight="1">
      <c r="A1678" s="110" t="s">
        <v>157</v>
      </c>
      <c r="B1678" s="110"/>
    </row>
    <row r="1679" ht="9.75" customHeight="1">
      <c r="A1679" s="110" t="s">
        <v>157</v>
      </c>
      <c r="B1679" s="110">
        <v>52.1218980526437</v>
      </c>
    </row>
    <row r="1680" ht="9.75" customHeight="1">
      <c r="A1680" s="110" t="s">
        <v>157</v>
      </c>
      <c r="B1680" s="110">
        <v>44.8374505511248</v>
      </c>
    </row>
    <row r="1681" ht="9.75" customHeight="1">
      <c r="A1681" s="110" t="s">
        <v>157</v>
      </c>
      <c r="B1681" s="110"/>
    </row>
    <row r="1682" ht="9.75" customHeight="1">
      <c r="A1682" s="110" t="s">
        <v>157</v>
      </c>
      <c r="B1682" s="110">
        <v>45.8228325025426</v>
      </c>
    </row>
    <row r="1683" ht="9.75" customHeight="1">
      <c r="A1683" s="110" t="s">
        <v>157</v>
      </c>
      <c r="B1683" s="110">
        <v>44.4147040708057</v>
      </c>
    </row>
    <row r="1684" ht="9.75" customHeight="1">
      <c r="A1684" s="110" t="s">
        <v>157</v>
      </c>
      <c r="B1684" s="110">
        <v>39.2230420536949</v>
      </c>
    </row>
    <row r="1685" ht="9.75" customHeight="1">
      <c r="A1685" s="110" t="s">
        <v>157</v>
      </c>
      <c r="B1685" s="110"/>
    </row>
    <row r="1686" ht="9.75" customHeight="1">
      <c r="A1686" s="110" t="s">
        <v>157</v>
      </c>
      <c r="B1686" s="110">
        <v>48.6655011509927</v>
      </c>
    </row>
    <row r="1687" ht="9.75" customHeight="1">
      <c r="A1687" s="110" t="s">
        <v>157</v>
      </c>
      <c r="B1687" s="110"/>
    </row>
    <row r="1688" ht="9.75" customHeight="1">
      <c r="A1688" s="110" t="s">
        <v>157</v>
      </c>
      <c r="B1688" s="110">
        <v>44.0572170648408</v>
      </c>
    </row>
    <row r="1689" ht="9.75" customHeight="1">
      <c r="A1689" s="110" t="s">
        <v>157</v>
      </c>
      <c r="B1689" s="110">
        <v>55.9106067498017</v>
      </c>
    </row>
    <row r="1690" ht="9.75" customHeight="1">
      <c r="A1690" s="110" t="s">
        <v>157</v>
      </c>
      <c r="B1690" s="110">
        <v>51.944570692056</v>
      </c>
    </row>
    <row r="1691" ht="9.75" customHeight="1">
      <c r="A1691" s="110" t="s">
        <v>157</v>
      </c>
      <c r="B1691" s="110">
        <v>51.1012103111868</v>
      </c>
    </row>
    <row r="1692" ht="9.75" customHeight="1">
      <c r="A1692" s="110" t="s">
        <v>157</v>
      </c>
      <c r="B1692" s="110">
        <v>55.0855189542737</v>
      </c>
    </row>
    <row r="1693" ht="9.75" customHeight="1">
      <c r="A1693" s="110" t="s">
        <v>157</v>
      </c>
      <c r="B1693" s="110">
        <v>44.3549135736055</v>
      </c>
    </row>
    <row r="1694" ht="9.75" customHeight="1">
      <c r="A1694" s="110" t="s">
        <v>157</v>
      </c>
      <c r="B1694" s="110">
        <v>47.5203860431276</v>
      </c>
    </row>
    <row r="1695" ht="9.75" customHeight="1">
      <c r="A1695" s="110" t="s">
        <v>157</v>
      </c>
      <c r="B1695" s="110"/>
    </row>
    <row r="1696" ht="9.75" customHeight="1">
      <c r="A1696" s="110" t="s">
        <v>157</v>
      </c>
      <c r="B1696" s="110">
        <v>44.9900523139019</v>
      </c>
    </row>
    <row r="1697" ht="9.75" customHeight="1">
      <c r="A1697" s="110" t="s">
        <v>157</v>
      </c>
      <c r="B1697" s="110">
        <v>49.1846074632477</v>
      </c>
    </row>
    <row r="1698" ht="9.75" customHeight="1">
      <c r="A1698" s="110" t="s">
        <v>157</v>
      </c>
      <c r="B1698" s="110">
        <v>52.8057458599638</v>
      </c>
    </row>
    <row r="1699" ht="9.75" customHeight="1">
      <c r="A1699" s="110" t="s">
        <v>157</v>
      </c>
      <c r="B1699" s="110">
        <v>38.8815779560124</v>
      </c>
    </row>
    <row r="1700" ht="9.75" customHeight="1">
      <c r="A1700" s="110" t="s">
        <v>157</v>
      </c>
      <c r="B1700" s="110">
        <v>51.4004107259434</v>
      </c>
    </row>
    <row r="1701" ht="9.75" customHeight="1">
      <c r="A1701" s="110" t="s">
        <v>157</v>
      </c>
      <c r="B1701" s="110"/>
    </row>
    <row r="1702" ht="9.75" customHeight="1">
      <c r="A1702" s="110" t="s">
        <v>157</v>
      </c>
      <c r="B1702" s="110">
        <v>44.606368226552</v>
      </c>
    </row>
    <row r="1703" ht="9.75" customHeight="1">
      <c r="A1703" s="110" t="s">
        <v>157</v>
      </c>
      <c r="B1703" s="110"/>
    </row>
    <row r="1704" ht="9.75" customHeight="1">
      <c r="A1704" s="110" t="s">
        <v>157</v>
      </c>
      <c r="B1704" s="110"/>
    </row>
    <row r="1705" ht="9.75" customHeight="1">
      <c r="A1705" s="110" t="s">
        <v>157</v>
      </c>
      <c r="B1705" s="110">
        <v>59.4218232923599</v>
      </c>
    </row>
    <row r="1706" ht="9.75" customHeight="1">
      <c r="A1706" s="110" t="s">
        <v>157</v>
      </c>
      <c r="B1706" s="110">
        <v>47.8479088326123</v>
      </c>
    </row>
    <row r="1707" ht="9.75" customHeight="1">
      <c r="A1707" s="110" t="s">
        <v>157</v>
      </c>
      <c r="B1707" s="110">
        <v>47.1092396320215</v>
      </c>
    </row>
    <row r="1708" ht="9.75" customHeight="1">
      <c r="A1708" s="110" t="s">
        <v>157</v>
      </c>
      <c r="B1708" s="110"/>
    </row>
    <row r="1709" ht="9.75" customHeight="1">
      <c r="A1709" s="110" t="s">
        <v>157</v>
      </c>
      <c r="B1709" s="110">
        <v>53.3037490391951</v>
      </c>
    </row>
    <row r="1710" ht="9.75" customHeight="1">
      <c r="A1710" s="110" t="s">
        <v>157</v>
      </c>
      <c r="B1710" s="110">
        <v>41.414026222847</v>
      </c>
    </row>
    <row r="1711" ht="9.75" customHeight="1">
      <c r="A1711" s="110" t="s">
        <v>157</v>
      </c>
      <c r="B1711" s="110">
        <v>55.0529868762304</v>
      </c>
    </row>
    <row r="1712" ht="9.75" customHeight="1">
      <c r="A1712" s="110" t="s">
        <v>157</v>
      </c>
      <c r="B1712" s="110">
        <v>61.2561006838486</v>
      </c>
    </row>
    <row r="1713" ht="9.75" customHeight="1">
      <c r="A1713" s="110" t="s">
        <v>157</v>
      </c>
      <c r="B1713" s="110">
        <v>43.1294353512711</v>
      </c>
    </row>
    <row r="1714" ht="9.75" customHeight="1">
      <c r="A1714" s="110" t="s">
        <v>157</v>
      </c>
      <c r="B1714" s="110"/>
    </row>
    <row r="1715" ht="9.75" customHeight="1">
      <c r="A1715" s="110" t="s">
        <v>157</v>
      </c>
      <c r="B1715" s="110">
        <v>46.7947226772448</v>
      </c>
    </row>
    <row r="1716" ht="9.75" customHeight="1">
      <c r="A1716" s="110" t="s">
        <v>157</v>
      </c>
      <c r="B1716" s="110">
        <v>40.7784516779262</v>
      </c>
    </row>
    <row r="1717" ht="9.75" customHeight="1">
      <c r="A1717" s="110" t="s">
        <v>157</v>
      </c>
      <c r="B1717" s="110"/>
    </row>
    <row r="1718" ht="9.75" customHeight="1">
      <c r="A1718" s="110" t="s">
        <v>157</v>
      </c>
      <c r="B1718" s="110"/>
    </row>
    <row r="1719" ht="9.75" customHeight="1">
      <c r="A1719" s="110" t="s">
        <v>157</v>
      </c>
      <c r="B1719" s="110">
        <v>69.4948926707231</v>
      </c>
    </row>
    <row r="1720" ht="9.75" customHeight="1">
      <c r="A1720" s="110" t="s">
        <v>157</v>
      </c>
      <c r="B1720" s="110"/>
    </row>
    <row r="1721" ht="9.75" customHeight="1">
      <c r="A1721" s="110" t="s">
        <v>157</v>
      </c>
      <c r="B1721" s="110">
        <v>52.3195365231289</v>
      </c>
    </row>
    <row r="1722" ht="9.75" customHeight="1">
      <c r="A1722" s="110" t="s">
        <v>157</v>
      </c>
      <c r="B1722" s="110">
        <v>68.6296828193259</v>
      </c>
    </row>
    <row r="1723" ht="9.75" customHeight="1">
      <c r="A1723" s="110" t="s">
        <v>157</v>
      </c>
      <c r="B1723" s="110">
        <v>55.2734523442582</v>
      </c>
    </row>
    <row r="1724" ht="9.75" customHeight="1">
      <c r="A1724" s="110" t="s">
        <v>157</v>
      </c>
      <c r="B1724" s="110">
        <v>33.7482448239818</v>
      </c>
    </row>
    <row r="1725" ht="9.75" customHeight="1">
      <c r="A1725" s="110" t="s">
        <v>157</v>
      </c>
      <c r="B1725" s="110">
        <v>31.8056833319837</v>
      </c>
    </row>
    <row r="1726" ht="9.75" customHeight="1">
      <c r="A1726" s="110" t="s">
        <v>157</v>
      </c>
      <c r="B1726" s="110">
        <v>43.9574541267948</v>
      </c>
    </row>
    <row r="1727" ht="9.75" customHeight="1">
      <c r="A1727" s="110" t="s">
        <v>157</v>
      </c>
      <c r="B1727" s="110">
        <v>49.0704892138539</v>
      </c>
    </row>
    <row r="1728" ht="9.75" customHeight="1">
      <c r="A1728" s="110" t="s">
        <v>157</v>
      </c>
      <c r="B1728" s="110">
        <v>48.0972722639955</v>
      </c>
    </row>
    <row r="1729" ht="9.75" customHeight="1">
      <c r="A1729" s="110" t="s">
        <v>157</v>
      </c>
      <c r="B1729" s="110">
        <v>43.1539791947418</v>
      </c>
    </row>
    <row r="1730" ht="9.75" customHeight="1">
      <c r="A1730" s="110" t="s">
        <v>157</v>
      </c>
      <c r="B1730" s="110">
        <v>56.3142930473738</v>
      </c>
    </row>
    <row r="1731" ht="9.75" customHeight="1">
      <c r="A1731" s="110" t="s">
        <v>157</v>
      </c>
      <c r="B1731" s="110">
        <v>48.8406305495775</v>
      </c>
    </row>
    <row r="1732" ht="9.75" customHeight="1">
      <c r="A1732" s="110" t="s">
        <v>157</v>
      </c>
      <c r="B1732" s="110">
        <v>45.2614823570886</v>
      </c>
    </row>
    <row r="1733" ht="9.75" customHeight="1">
      <c r="A1733" s="110" t="s">
        <v>157</v>
      </c>
      <c r="B1733" s="110">
        <v>45.8898083148038</v>
      </c>
    </row>
    <row r="1734" ht="9.75" customHeight="1">
      <c r="A1734" s="110" t="s">
        <v>157</v>
      </c>
      <c r="B1734" s="110">
        <v>51.7112040159739</v>
      </c>
    </row>
    <row r="1735" ht="9.75" customHeight="1">
      <c r="A1735" s="110" t="s">
        <v>157</v>
      </c>
      <c r="B1735" s="110">
        <v>37.9170936473002</v>
      </c>
    </row>
    <row r="1736" ht="9.75" customHeight="1">
      <c r="A1736" s="110" t="s">
        <v>157</v>
      </c>
      <c r="B1736" s="110">
        <v>45.6885470054932</v>
      </c>
    </row>
    <row r="1737" ht="9.75" customHeight="1">
      <c r="A1737" s="110" t="s">
        <v>157</v>
      </c>
      <c r="B1737" s="110">
        <v>44.8426611767111</v>
      </c>
    </row>
    <row r="1738" ht="9.75" customHeight="1">
      <c r="A1738" s="110" t="s">
        <v>157</v>
      </c>
      <c r="B1738" s="110"/>
    </row>
    <row r="1739" ht="9.75" customHeight="1">
      <c r="A1739" s="110" t="s">
        <v>157</v>
      </c>
      <c r="B1739" s="110">
        <v>53.8441691899749</v>
      </c>
    </row>
    <row r="1740" ht="9.75" customHeight="1">
      <c r="A1740" s="110" t="s">
        <v>157</v>
      </c>
      <c r="B1740" s="110"/>
    </row>
    <row r="1741" ht="9.75" customHeight="1">
      <c r="A1741" s="110" t="s">
        <v>157</v>
      </c>
      <c r="B1741" s="110">
        <v>42.2817184145266</v>
      </c>
    </row>
    <row r="1742" ht="9.75" customHeight="1">
      <c r="A1742" s="110" t="s">
        <v>157</v>
      </c>
      <c r="B1742" s="110">
        <v>50.1365948738291</v>
      </c>
    </row>
    <row r="1743" ht="9.75" customHeight="1">
      <c r="A1743" s="110" t="s">
        <v>157</v>
      </c>
      <c r="B1743" s="110">
        <v>49.2979906007293</v>
      </c>
    </row>
    <row r="1744" ht="9.75" customHeight="1">
      <c r="A1744" s="110" t="s">
        <v>157</v>
      </c>
      <c r="B1744" s="110">
        <v>44.3082800200929</v>
      </c>
    </row>
    <row r="1745" ht="9.75" customHeight="1">
      <c r="A1745" s="110" t="s">
        <v>157</v>
      </c>
      <c r="B1745" s="110">
        <v>48.4292128457874</v>
      </c>
    </row>
    <row r="1746" ht="9.75" customHeight="1">
      <c r="A1746" s="110" t="s">
        <v>157</v>
      </c>
      <c r="B1746" s="110">
        <v>38.75973750323</v>
      </c>
    </row>
    <row r="1747" ht="9.75" customHeight="1">
      <c r="A1747" s="110" t="s">
        <v>157</v>
      </c>
      <c r="B1747" s="110"/>
    </row>
    <row r="1748" ht="9.75" customHeight="1">
      <c r="A1748" s="110" t="s">
        <v>157</v>
      </c>
      <c r="B1748" s="110">
        <v>48.8969130055557</v>
      </c>
    </row>
    <row r="1749" ht="9.75" customHeight="1">
      <c r="A1749" s="110" t="s">
        <v>157</v>
      </c>
      <c r="B1749" s="110">
        <v>46.1674783995099</v>
      </c>
    </row>
    <row r="1750" ht="9.75" customHeight="1">
      <c r="A1750" s="110" t="s">
        <v>157</v>
      </c>
      <c r="B1750" s="110">
        <v>46.9918421603921</v>
      </c>
    </row>
    <row r="1751" ht="9.75" customHeight="1">
      <c r="A1751" s="110" t="s">
        <v>157</v>
      </c>
      <c r="B1751" s="110">
        <v>39.7937787873914</v>
      </c>
    </row>
    <row r="1752" ht="9.75" customHeight="1">
      <c r="A1752" s="110" t="s">
        <v>157</v>
      </c>
      <c r="B1752" s="110">
        <v>40.7723939049427</v>
      </c>
    </row>
    <row r="1753" ht="9.75" customHeight="1">
      <c r="A1753" s="110" t="s">
        <v>157</v>
      </c>
      <c r="B1753" s="110">
        <v>58.3189864624418</v>
      </c>
    </row>
    <row r="1754" ht="9.75" customHeight="1">
      <c r="A1754" s="110" t="s">
        <v>157</v>
      </c>
      <c r="B1754" s="110">
        <v>70.5702802131723</v>
      </c>
    </row>
    <row r="1755" ht="9.75" customHeight="1">
      <c r="A1755" s="110" t="s">
        <v>157</v>
      </c>
      <c r="B1755" s="110">
        <v>49.9383836509863</v>
      </c>
    </row>
    <row r="1756" ht="9.75" customHeight="1">
      <c r="A1756" s="110" t="s">
        <v>157</v>
      </c>
      <c r="B1756" s="110"/>
    </row>
    <row r="1757" ht="9.75" customHeight="1">
      <c r="A1757" s="110" t="s">
        <v>157</v>
      </c>
      <c r="B1757" s="110"/>
    </row>
    <row r="1758" ht="9.75" customHeight="1">
      <c r="A1758" s="110" t="s">
        <v>157</v>
      </c>
      <c r="B1758" s="110">
        <v>47.7915107505108</v>
      </c>
    </row>
    <row r="1759" ht="9.75" customHeight="1">
      <c r="A1759" s="110" t="s">
        <v>157</v>
      </c>
      <c r="B1759" s="110">
        <v>56.1474455780286</v>
      </c>
    </row>
    <row r="1760" ht="9.75" customHeight="1">
      <c r="A1760" s="110" t="s">
        <v>157</v>
      </c>
      <c r="B1760" s="110">
        <v>42.0642034798874</v>
      </c>
    </row>
    <row r="1761" ht="9.75" customHeight="1">
      <c r="A1761" s="110" t="s">
        <v>157</v>
      </c>
      <c r="B1761" s="110"/>
    </row>
    <row r="1762" ht="9.75" customHeight="1">
      <c r="A1762" s="110" t="s">
        <v>157</v>
      </c>
      <c r="B1762" s="110"/>
    </row>
    <row r="1763" ht="9.75" customHeight="1">
      <c r="A1763" s="110" t="s">
        <v>157</v>
      </c>
      <c r="B1763" s="110">
        <v>41.736593641788</v>
      </c>
    </row>
    <row r="1764" ht="9.75" customHeight="1">
      <c r="A1764" s="110" t="s">
        <v>157</v>
      </c>
      <c r="B1764" s="110">
        <v>48.9193822040894</v>
      </c>
    </row>
    <row r="1765" ht="9.75" customHeight="1">
      <c r="A1765" s="110" t="s">
        <v>157</v>
      </c>
      <c r="B1765" s="110">
        <v>44.5502358613096</v>
      </c>
    </row>
    <row r="1766" ht="9.75" customHeight="1">
      <c r="A1766" s="110" t="s">
        <v>157</v>
      </c>
      <c r="B1766" s="110">
        <v>35.7146307037689</v>
      </c>
    </row>
    <row r="1767" ht="9.75" customHeight="1">
      <c r="A1767" s="110" t="s">
        <v>157</v>
      </c>
      <c r="B1767" s="110">
        <v>45.4086057421741</v>
      </c>
    </row>
    <row r="1768" ht="9.75" customHeight="1">
      <c r="A1768" s="110" t="s">
        <v>157</v>
      </c>
      <c r="B1768" s="110"/>
    </row>
    <row r="1769" ht="9.75" customHeight="1">
      <c r="A1769" s="110" t="s">
        <v>157</v>
      </c>
      <c r="B1769" s="110"/>
    </row>
    <row r="1770" ht="9.75" customHeight="1">
      <c r="A1770" s="110" t="s">
        <v>157</v>
      </c>
      <c r="B1770" s="110">
        <v>47.8814713066323</v>
      </c>
    </row>
    <row r="1771" ht="9.75" customHeight="1">
      <c r="A1771" s="110" t="s">
        <v>157</v>
      </c>
      <c r="B1771" s="110">
        <v>37.725426810776</v>
      </c>
    </row>
    <row r="1772" ht="9.75" customHeight="1">
      <c r="A1772" s="110" t="s">
        <v>157</v>
      </c>
      <c r="B1772" s="110"/>
    </row>
    <row r="1773" ht="9.75" customHeight="1">
      <c r="A1773" s="110" t="s">
        <v>157</v>
      </c>
      <c r="B1773" s="110"/>
    </row>
    <row r="1774" ht="9.75" customHeight="1">
      <c r="A1774" s="110" t="s">
        <v>157</v>
      </c>
      <c r="B1774" s="110">
        <v>40.0082308069154</v>
      </c>
    </row>
    <row r="1775" ht="9.75" customHeight="1">
      <c r="A1775" s="110" t="s">
        <v>157</v>
      </c>
      <c r="B1775" s="110">
        <v>46.2769984298275</v>
      </c>
    </row>
    <row r="1776" ht="9.75" customHeight="1">
      <c r="A1776" s="110" t="s">
        <v>157</v>
      </c>
      <c r="B1776" s="110"/>
    </row>
    <row r="1777" ht="9.75" customHeight="1">
      <c r="A1777" s="110" t="s">
        <v>157</v>
      </c>
      <c r="B1777" s="110">
        <v>35.7146307037689</v>
      </c>
    </row>
    <row r="1778" ht="9.75" customHeight="1">
      <c r="A1778" s="110" t="s">
        <v>157</v>
      </c>
      <c r="B1778" s="110">
        <v>39.7756848270752</v>
      </c>
    </row>
    <row r="1779" ht="9.75" customHeight="1">
      <c r="A1779" s="110" t="s">
        <v>157</v>
      </c>
      <c r="B1779" s="110">
        <v>43.6557306843464</v>
      </c>
    </row>
    <row r="1780" ht="9.75" customHeight="1">
      <c r="A1780" s="110" t="s">
        <v>157</v>
      </c>
      <c r="B1780" s="110">
        <v>38.6903342484948</v>
      </c>
    </row>
    <row r="1781" ht="9.75" customHeight="1">
      <c r="A1781" s="110" t="s">
        <v>157</v>
      </c>
      <c r="B1781" s="110">
        <v>43.6557306843464</v>
      </c>
    </row>
    <row r="1782" ht="9.75" customHeight="1">
      <c r="A1782" s="110" t="s">
        <v>157</v>
      </c>
      <c r="B1782" s="110">
        <v>44.4013456739586</v>
      </c>
    </row>
    <row r="1783" ht="9.75" customHeight="1">
      <c r="A1783" s="110" t="s">
        <v>157</v>
      </c>
      <c r="B1783" s="110"/>
    </row>
    <row r="1784" ht="9.75" customHeight="1">
      <c r="A1784" s="110" t="s">
        <v>157</v>
      </c>
      <c r="B1784" s="110">
        <v>49.3384887895955</v>
      </c>
    </row>
    <row r="1785" ht="9.75" customHeight="1">
      <c r="A1785" s="110" t="s">
        <v>157</v>
      </c>
      <c r="B1785" s="110">
        <v>37.9890633795504</v>
      </c>
    </row>
    <row r="1786" ht="9.75" customHeight="1">
      <c r="A1786" s="110" t="s">
        <v>157</v>
      </c>
      <c r="B1786" s="110">
        <v>38.8708505870247</v>
      </c>
    </row>
    <row r="1787" ht="9.75" customHeight="1">
      <c r="A1787" s="110" t="s">
        <v>157</v>
      </c>
      <c r="B1787" s="110">
        <v>58.1451113546192</v>
      </c>
    </row>
    <row r="1788" ht="9.75" customHeight="1">
      <c r="A1788" s="110" t="s">
        <v>157</v>
      </c>
      <c r="B1788" s="110">
        <v>54.4326643468402</v>
      </c>
    </row>
    <row r="1789" ht="9.75" customHeight="1">
      <c r="A1789" s="110" t="s">
        <v>157</v>
      </c>
      <c r="B1789" s="110">
        <v>40.8501314803199</v>
      </c>
    </row>
    <row r="1790" ht="9.75" customHeight="1">
      <c r="A1790" s="110" t="s">
        <v>157</v>
      </c>
      <c r="B1790" s="110">
        <v>50.5598746577266</v>
      </c>
    </row>
    <row r="1791" ht="9.75" customHeight="1">
      <c r="A1791" s="110" t="s">
        <v>157</v>
      </c>
      <c r="B1791" s="110">
        <v>34.8987500028648</v>
      </c>
    </row>
    <row r="1792" ht="9.75" customHeight="1">
      <c r="A1792" s="110" t="s">
        <v>157</v>
      </c>
      <c r="B1792" s="110">
        <v>49.0625690065029</v>
      </c>
    </row>
    <row r="1793" ht="9.75" customHeight="1">
      <c r="A1793" s="110" t="s">
        <v>157</v>
      </c>
      <c r="B1793" s="110">
        <v>44.5189295057373</v>
      </c>
    </row>
    <row r="1794" ht="9.75" customHeight="1">
      <c r="A1794" s="110" t="s">
        <v>157</v>
      </c>
      <c r="B1794" s="110"/>
    </row>
    <row r="1795" ht="9.75" customHeight="1">
      <c r="A1795" s="110" t="s">
        <v>157</v>
      </c>
      <c r="B1795" s="110">
        <v>54.9920175414565</v>
      </c>
    </row>
    <row r="1796" ht="9.75" customHeight="1">
      <c r="A1796" s="110" t="s">
        <v>157</v>
      </c>
      <c r="B1796" s="110">
        <v>43.1539791947418</v>
      </c>
    </row>
    <row r="1797" ht="9.75" customHeight="1">
      <c r="A1797" s="110" t="s">
        <v>157</v>
      </c>
      <c r="B1797" s="110">
        <v>57.6222966510727</v>
      </c>
    </row>
    <row r="1798" ht="9.75" customHeight="1">
      <c r="A1798" s="110" t="s">
        <v>157</v>
      </c>
      <c r="B1798" s="110"/>
    </row>
    <row r="1799" ht="9.75" customHeight="1">
      <c r="A1799" s="110" t="s">
        <v>157</v>
      </c>
      <c r="B1799" s="110"/>
    </row>
    <row r="1800" ht="9.75" customHeight="1">
      <c r="A1800" s="110" t="s">
        <v>157</v>
      </c>
      <c r="B1800" s="110"/>
    </row>
    <row r="1801" ht="9.75" customHeight="1">
      <c r="A1801" s="110" t="s">
        <v>157</v>
      </c>
      <c r="B1801" s="110">
        <v>44.8426611767111</v>
      </c>
    </row>
    <row r="1802" ht="9.75" customHeight="1">
      <c r="A1802" s="110" t="s">
        <v>157</v>
      </c>
      <c r="B1802" s="110">
        <v>47.0949975245509</v>
      </c>
    </row>
    <row r="1803" ht="9.75" customHeight="1">
      <c r="A1803" s="110" t="s">
        <v>157</v>
      </c>
      <c r="B1803" s="110">
        <v>46.5904492937883</v>
      </c>
    </row>
    <row r="1804" ht="9.75" customHeight="1">
      <c r="A1804" s="110" t="s">
        <v>157</v>
      </c>
      <c r="B1804" s="110">
        <v>47.6036986513272</v>
      </c>
    </row>
    <row r="1805" ht="9.75" customHeight="1">
      <c r="A1805" s="110" t="s">
        <v>157</v>
      </c>
      <c r="B1805" s="110">
        <v>54.5808131779988</v>
      </c>
    </row>
    <row r="1806" ht="9.75" customHeight="1">
      <c r="A1806" s="110" t="s">
        <v>157</v>
      </c>
      <c r="B1806" s="110"/>
    </row>
    <row r="1807" ht="9.75" customHeight="1">
      <c r="A1807" s="110" t="s">
        <v>157</v>
      </c>
      <c r="B1807" s="110">
        <v>48.7901837921397</v>
      </c>
    </row>
    <row r="1808" ht="9.75" customHeight="1">
      <c r="A1808" s="110" t="s">
        <v>157</v>
      </c>
      <c r="B1808" s="110">
        <v>46.988537651405</v>
      </c>
    </row>
    <row r="1809" ht="9.75" customHeight="1">
      <c r="A1809" s="110" t="s">
        <v>157</v>
      </c>
      <c r="B1809" s="110">
        <v>52.4952303201883</v>
      </c>
    </row>
    <row r="1810" ht="9.75" customHeight="1">
      <c r="A1810" s="110" t="s">
        <v>157</v>
      </c>
      <c r="B1810" s="110"/>
    </row>
    <row r="1811" ht="9.75" customHeight="1">
      <c r="A1811" s="110" t="s">
        <v>157</v>
      </c>
      <c r="B1811" s="110"/>
    </row>
    <row r="1812" ht="9.75" customHeight="1">
      <c r="A1812" s="110" t="s">
        <v>157</v>
      </c>
      <c r="B1812" s="110">
        <v>42.2246622514981</v>
      </c>
    </row>
    <row r="1813" ht="9.75" customHeight="1">
      <c r="A1813" s="110" t="s">
        <v>157</v>
      </c>
      <c r="B1813" s="110"/>
    </row>
    <row r="1814" ht="9.75" customHeight="1">
      <c r="A1814" s="110" t="s">
        <v>157</v>
      </c>
      <c r="B1814" s="110">
        <v>38.3239910724567</v>
      </c>
    </row>
    <row r="1815" ht="9.75" customHeight="1">
      <c r="A1815" s="110" t="s">
        <v>157</v>
      </c>
      <c r="B1815" s="110"/>
    </row>
    <row r="1816" ht="9.75" customHeight="1">
      <c r="A1816" s="110" t="s">
        <v>157</v>
      </c>
      <c r="B1816" s="110"/>
    </row>
    <row r="1817" ht="9.75" customHeight="1">
      <c r="A1817" s="110" t="s">
        <v>157</v>
      </c>
      <c r="B1817" s="110">
        <v>39.4504913243941</v>
      </c>
    </row>
    <row r="1818" ht="9.75" customHeight="1">
      <c r="A1818" s="110" t="s">
        <v>157</v>
      </c>
      <c r="B1818" s="110"/>
    </row>
    <row r="1819" ht="9.75" customHeight="1">
      <c r="A1819" s="110" t="s">
        <v>157</v>
      </c>
      <c r="B1819" s="110"/>
    </row>
    <row r="1820" ht="9.75" customHeight="1">
      <c r="A1820" s="110" t="s">
        <v>157</v>
      </c>
      <c r="B1820" s="110">
        <v>45.297438108248</v>
      </c>
    </row>
    <row r="1821" ht="9.75" customHeight="1">
      <c r="A1821" s="110" t="s">
        <v>157</v>
      </c>
      <c r="B1821" s="110"/>
    </row>
    <row r="1822" ht="9.75" customHeight="1">
      <c r="A1822" s="110" t="s">
        <v>157</v>
      </c>
      <c r="B1822" s="110">
        <v>46.9448193579519</v>
      </c>
    </row>
    <row r="1823" ht="9.75" customHeight="1">
      <c r="A1823" s="110" t="s">
        <v>157</v>
      </c>
      <c r="B1823" s="110"/>
    </row>
    <row r="1824" ht="9.75" customHeight="1">
      <c r="A1824" s="110" t="s">
        <v>157</v>
      </c>
      <c r="B1824" s="110"/>
    </row>
    <row r="1825" ht="9.75" customHeight="1">
      <c r="A1825" s="110" t="s">
        <v>157</v>
      </c>
      <c r="B1825" s="110">
        <v>50.7495504529584</v>
      </c>
    </row>
    <row r="1826" ht="9.75" customHeight="1">
      <c r="A1826" s="110" t="s">
        <v>157</v>
      </c>
      <c r="B1826" s="110">
        <v>52.5803791850574</v>
      </c>
    </row>
    <row r="1827" ht="9.75" customHeight="1">
      <c r="A1827" s="110" t="s">
        <v>157</v>
      </c>
      <c r="B1827" s="110">
        <v>41.0746089791555</v>
      </c>
    </row>
    <row r="1828" ht="9.75" customHeight="1">
      <c r="A1828" s="110" t="s">
        <v>157</v>
      </c>
      <c r="B1828" s="110"/>
    </row>
    <row r="1829" ht="9.75" customHeight="1">
      <c r="A1829" s="110" t="s">
        <v>157</v>
      </c>
      <c r="B1829" s="110">
        <v>39.7699365357543</v>
      </c>
    </row>
    <row r="1830" ht="9.75" customHeight="1">
      <c r="A1830" s="110" t="s">
        <v>157</v>
      </c>
      <c r="B1830" s="110">
        <v>53.1539356952029</v>
      </c>
    </row>
    <row r="1831" ht="9.75" customHeight="1">
      <c r="A1831" s="110" t="s">
        <v>157</v>
      </c>
      <c r="B1831" s="110"/>
    </row>
    <row r="1832" ht="9.75" customHeight="1">
      <c r="A1832" s="110" t="s">
        <v>157</v>
      </c>
      <c r="B1832" s="110">
        <v>44.5189295057373</v>
      </c>
    </row>
    <row r="1833" ht="9.75" customHeight="1">
      <c r="A1833" s="110" t="s">
        <v>157</v>
      </c>
      <c r="B1833" s="110"/>
    </row>
    <row r="1834" ht="9.75" customHeight="1">
      <c r="A1834" s="110" t="s">
        <v>157</v>
      </c>
      <c r="B1834" s="110">
        <v>51.6427222161523</v>
      </c>
    </row>
    <row r="1835" ht="9.75" customHeight="1">
      <c r="A1835" s="110" t="s">
        <v>157</v>
      </c>
      <c r="B1835" s="110">
        <v>45.0191070374884</v>
      </c>
    </row>
    <row r="1836" ht="9.75" customHeight="1">
      <c r="A1836" s="110" t="s">
        <v>157</v>
      </c>
      <c r="B1836" s="110"/>
    </row>
    <row r="1837" ht="9.75" customHeight="1">
      <c r="A1837" s="110" t="s">
        <v>157</v>
      </c>
      <c r="B1837" s="110">
        <v>52.2915730497706</v>
      </c>
    </row>
    <row r="1838" ht="9.75" customHeight="1">
      <c r="A1838" s="110" t="s">
        <v>157</v>
      </c>
      <c r="B1838" s="110">
        <v>48.3855619494165</v>
      </c>
    </row>
    <row r="1839" ht="9.75" customHeight="1">
      <c r="A1839" s="110" t="s">
        <v>157</v>
      </c>
      <c r="B1839" s="110">
        <v>46.2372431930851</v>
      </c>
    </row>
    <row r="1840" ht="9.75" customHeight="1">
      <c r="A1840" s="110" t="s">
        <v>157</v>
      </c>
      <c r="B1840" s="110">
        <v>41.3470474855876</v>
      </c>
    </row>
    <row r="1841" ht="9.75" customHeight="1">
      <c r="A1841" s="110" t="s">
        <v>157</v>
      </c>
      <c r="B1841" s="110">
        <v>41.1768604184173</v>
      </c>
    </row>
    <row r="1842" ht="9.75" customHeight="1">
      <c r="A1842" s="110" t="s">
        <v>157</v>
      </c>
      <c r="B1842" s="110">
        <v>49.1039734453865</v>
      </c>
    </row>
    <row r="1843" ht="9.75" customHeight="1">
      <c r="A1843" s="110" t="s">
        <v>157</v>
      </c>
      <c r="B1843" s="110">
        <v>41.3950703496992</v>
      </c>
    </row>
    <row r="1844" ht="9.75" customHeight="1">
      <c r="A1844" s="110" t="s">
        <v>157</v>
      </c>
      <c r="B1844" s="110">
        <v>40.955970071788</v>
      </c>
    </row>
    <row r="1845" ht="9.75" customHeight="1">
      <c r="A1845" s="110" t="s">
        <v>157</v>
      </c>
      <c r="B1845" s="110">
        <v>42.0642034798874</v>
      </c>
    </row>
    <row r="1846" ht="9.75" customHeight="1">
      <c r="A1846" s="110" t="s">
        <v>157</v>
      </c>
      <c r="B1846" s="110">
        <v>61.1048180508402</v>
      </c>
    </row>
    <row r="1847" ht="9.75" customHeight="1">
      <c r="A1847" s="110" t="s">
        <v>157</v>
      </c>
      <c r="B1847" s="110">
        <v>55.1972358231298</v>
      </c>
    </row>
    <row r="1848" ht="9.75" customHeight="1">
      <c r="A1848" s="110" t="s">
        <v>157</v>
      </c>
      <c r="B1848" s="110">
        <v>54.8457732714076</v>
      </c>
    </row>
    <row r="1849" ht="9.75" customHeight="1">
      <c r="A1849" s="110" t="s">
        <v>157</v>
      </c>
      <c r="B1849" s="110">
        <v>38.3239910724567</v>
      </c>
    </row>
    <row r="1850" ht="9.75" customHeight="1">
      <c r="A1850" s="110" t="s">
        <v>157</v>
      </c>
      <c r="B1850" s="110">
        <v>51.537657732347</v>
      </c>
    </row>
    <row r="1851" ht="9.75" customHeight="1">
      <c r="A1851" s="110" t="s">
        <v>157</v>
      </c>
      <c r="B1851" s="110">
        <v>38.3239910724567</v>
      </c>
    </row>
    <row r="1852" ht="9.75" customHeight="1">
      <c r="A1852" s="110" t="s">
        <v>157</v>
      </c>
      <c r="B1852" s="110">
        <v>52.6485379557771</v>
      </c>
    </row>
    <row r="1853" ht="9.75" customHeight="1">
      <c r="A1853" s="110" t="s">
        <v>157</v>
      </c>
      <c r="B1853" s="110">
        <v>44.5339886840947</v>
      </c>
    </row>
    <row r="1854" ht="9.75" customHeight="1">
      <c r="A1854" s="110" t="s">
        <v>157</v>
      </c>
      <c r="B1854" s="110">
        <v>38.3239910724567</v>
      </c>
    </row>
    <row r="1855" ht="9.75" customHeight="1">
      <c r="A1855" s="110" t="s">
        <v>157</v>
      </c>
      <c r="B1855" s="110">
        <v>47.8402617289179</v>
      </c>
    </row>
    <row r="1856" ht="9.75" customHeight="1">
      <c r="A1856" s="110" t="s">
        <v>157</v>
      </c>
      <c r="B1856" s="110">
        <v>57.2444749826301</v>
      </c>
    </row>
    <row r="1857" ht="9.75" customHeight="1">
      <c r="A1857" s="110" t="s">
        <v>157</v>
      </c>
      <c r="B1857" s="110"/>
    </row>
    <row r="1858" ht="9.75" customHeight="1">
      <c r="A1858" s="110" t="s">
        <v>157</v>
      </c>
      <c r="B1858" s="110">
        <v>63.0355605261307</v>
      </c>
    </row>
    <row r="1859" ht="9.75" customHeight="1">
      <c r="A1859" s="110" t="s">
        <v>157</v>
      </c>
      <c r="B1859" s="110">
        <v>42.7573058709699</v>
      </c>
    </row>
    <row r="1860" ht="9.75" customHeight="1">
      <c r="A1860" s="110" t="s">
        <v>157</v>
      </c>
      <c r="B1860" s="110">
        <v>39.8275477569847</v>
      </c>
    </row>
    <row r="1861" ht="9.75" customHeight="1">
      <c r="A1861" s="110" t="s">
        <v>157</v>
      </c>
      <c r="B1861" s="110">
        <v>60.5288884851666</v>
      </c>
    </row>
    <row r="1862" ht="9.75" customHeight="1">
      <c r="A1862" s="110" t="s">
        <v>157</v>
      </c>
      <c r="B1862" s="110"/>
    </row>
    <row r="1863" ht="9.75" customHeight="1">
      <c r="A1863" s="110" t="s">
        <v>157</v>
      </c>
      <c r="B1863" s="110">
        <v>51.852809996181</v>
      </c>
    </row>
    <row r="1864" ht="9.75" customHeight="1">
      <c r="A1864" s="110" t="s">
        <v>157</v>
      </c>
      <c r="B1864" s="110">
        <v>60.9946852288885</v>
      </c>
    </row>
    <row r="1865" ht="9.75" customHeight="1">
      <c r="A1865" s="110" t="s">
        <v>157</v>
      </c>
      <c r="B1865" s="110">
        <v>50.0323044925385</v>
      </c>
    </row>
    <row r="1866" ht="9.75" customHeight="1">
      <c r="A1866" s="110" t="s">
        <v>157</v>
      </c>
      <c r="B1866" s="110">
        <v>70.6993467153123</v>
      </c>
    </row>
    <row r="1867" ht="9.75" customHeight="1">
      <c r="A1867" s="110" t="s">
        <v>157</v>
      </c>
      <c r="B1867" s="110">
        <v>34.6316521383393</v>
      </c>
    </row>
    <row r="1868" ht="9.75" customHeight="1">
      <c r="A1868" s="110" t="s">
        <v>157</v>
      </c>
      <c r="B1868" s="110">
        <v>42.2902762544304</v>
      </c>
    </row>
    <row r="1869" ht="9.75" customHeight="1">
      <c r="A1869" s="110" t="s">
        <v>157</v>
      </c>
      <c r="B1869" s="110">
        <v>40.7784516779262</v>
      </c>
    </row>
    <row r="1870" ht="9.75" customHeight="1">
      <c r="A1870" s="110" t="s">
        <v>157</v>
      </c>
      <c r="B1870" s="110">
        <v>40.5562716124431</v>
      </c>
    </row>
    <row r="1871" ht="9.75" customHeight="1">
      <c r="A1871" s="110" t="s">
        <v>157</v>
      </c>
      <c r="B1871" s="110">
        <v>40.2509094985956</v>
      </c>
    </row>
    <row r="1872" ht="9.75" customHeight="1">
      <c r="A1872" s="110" t="s">
        <v>157</v>
      </c>
      <c r="B1872" s="110"/>
    </row>
    <row r="1873" ht="9.75" customHeight="1">
      <c r="A1873" s="110" t="s">
        <v>157</v>
      </c>
      <c r="B1873" s="110">
        <v>36.5615232490468</v>
      </c>
    </row>
    <row r="1874" ht="9.75" customHeight="1">
      <c r="A1874" s="110" t="s">
        <v>157</v>
      </c>
      <c r="B1874" s="110">
        <v>49.2502740273987</v>
      </c>
    </row>
    <row r="1875" ht="9.75" customHeight="1">
      <c r="A1875" s="110" t="s">
        <v>157</v>
      </c>
      <c r="B1875" s="110">
        <v>57.0272805626688</v>
      </c>
    </row>
    <row r="1876" ht="9.75" customHeight="1">
      <c r="A1876" s="110" t="s">
        <v>157</v>
      </c>
      <c r="B1876" s="110">
        <v>42.1113233950776</v>
      </c>
    </row>
    <row r="1877" ht="9.75" customHeight="1">
      <c r="A1877" s="110" t="s">
        <v>157</v>
      </c>
      <c r="B1877" s="110">
        <v>47.6036986513272</v>
      </c>
    </row>
    <row r="1878" ht="9.75" customHeight="1">
      <c r="A1878" s="110" t="s">
        <v>157</v>
      </c>
      <c r="B1878" s="110">
        <v>50.4754981418075</v>
      </c>
    </row>
    <row r="1879" ht="9.75" customHeight="1">
      <c r="A1879" s="110" t="s">
        <v>157</v>
      </c>
      <c r="B1879" s="110">
        <v>41.93161924907</v>
      </c>
    </row>
    <row r="1880" ht="9.75" customHeight="1">
      <c r="A1880" s="110" t="s">
        <v>157</v>
      </c>
      <c r="B1880" s="110">
        <v>45.7260154439808</v>
      </c>
    </row>
    <row r="1881" ht="9.75" customHeight="1">
      <c r="A1881" s="110" t="s">
        <v>157</v>
      </c>
      <c r="B1881" s="110">
        <v>54.7160545710187</v>
      </c>
    </row>
    <row r="1882" ht="9.75" customHeight="1">
      <c r="A1882" s="110" t="s">
        <v>157</v>
      </c>
      <c r="B1882" s="110">
        <v>39.5163341467981</v>
      </c>
    </row>
    <row r="1883" ht="9.75" customHeight="1">
      <c r="A1883" s="110" t="s">
        <v>157</v>
      </c>
      <c r="B1883" s="110">
        <v>30.7195747576424</v>
      </c>
    </row>
    <row r="1884" ht="9.75" customHeight="1">
      <c r="A1884" s="110" t="s">
        <v>157</v>
      </c>
      <c r="B1884" s="110">
        <v>44.2853523038618</v>
      </c>
    </row>
    <row r="1885" ht="9.75" customHeight="1">
      <c r="A1885" s="110" t="s">
        <v>157</v>
      </c>
      <c r="B1885" s="110">
        <v>36.6875106294138</v>
      </c>
    </row>
    <row r="1886" ht="9.75" customHeight="1">
      <c r="A1886" s="110" t="s">
        <v>157</v>
      </c>
      <c r="B1886" s="110">
        <v>56.7562274716411</v>
      </c>
    </row>
    <row r="1887" ht="9.75" customHeight="1">
      <c r="A1887" s="110" t="s">
        <v>157</v>
      </c>
      <c r="B1887" s="110">
        <v>46.4339989411514</v>
      </c>
    </row>
    <row r="1888" ht="9.75" customHeight="1">
      <c r="A1888" s="110" t="s">
        <v>157</v>
      </c>
      <c r="B1888" s="110"/>
    </row>
    <row r="1889" ht="9.75" customHeight="1">
      <c r="A1889" s="110" t="s">
        <v>157</v>
      </c>
      <c r="B1889" s="110">
        <v>39.8928862759351</v>
      </c>
    </row>
    <row r="1890" ht="9.75" customHeight="1">
      <c r="A1890" s="110" t="s">
        <v>157</v>
      </c>
      <c r="B1890" s="110">
        <v>48.0745306199894</v>
      </c>
    </row>
    <row r="1891" ht="9.75" customHeight="1">
      <c r="A1891" s="110" t="s">
        <v>157</v>
      </c>
      <c r="B1891" s="110">
        <v>38.5606590293398</v>
      </c>
    </row>
    <row r="1892" ht="9.75" customHeight="1">
      <c r="A1892" s="110" t="s">
        <v>157</v>
      </c>
      <c r="B1892" s="110">
        <v>40.5452762311314</v>
      </c>
    </row>
    <row r="1893" ht="9.75" customHeight="1">
      <c r="A1893" s="110" t="s">
        <v>157</v>
      </c>
      <c r="B1893" s="110">
        <v>47.9356079962796</v>
      </c>
    </row>
    <row r="1894" ht="9.75" customHeight="1">
      <c r="A1894" s="110" t="s">
        <v>157</v>
      </c>
      <c r="B1894" s="110"/>
    </row>
    <row r="1895" ht="9.75" customHeight="1">
      <c r="A1895" s="110" t="s">
        <v>157</v>
      </c>
      <c r="B1895" s="110">
        <v>47.0622743119282</v>
      </c>
    </row>
    <row r="1896" ht="9.75" customHeight="1">
      <c r="A1896" s="110" t="s">
        <v>157</v>
      </c>
      <c r="B1896" s="110">
        <v>48.1647391702257</v>
      </c>
    </row>
    <row r="1897" ht="9.75" customHeight="1">
      <c r="A1897" s="110" t="s">
        <v>157</v>
      </c>
      <c r="B1897" s="110">
        <v>51.7039046748531</v>
      </c>
    </row>
    <row r="1898" ht="9.75" customHeight="1">
      <c r="A1898" s="110" t="s">
        <v>157</v>
      </c>
      <c r="B1898" s="110">
        <v>47.965820742912</v>
      </c>
    </row>
    <row r="1899" ht="9.75" customHeight="1">
      <c r="A1899" s="110" t="s">
        <v>157</v>
      </c>
      <c r="B1899" s="110">
        <v>42.1002687339294</v>
      </c>
    </row>
    <row r="1900" ht="9.75" customHeight="1">
      <c r="A1900" s="110" t="s">
        <v>157</v>
      </c>
      <c r="B1900" s="110">
        <v>44.553108985183</v>
      </c>
    </row>
    <row r="1901" ht="9.75" customHeight="1">
      <c r="A1901" s="110" t="s">
        <v>157</v>
      </c>
      <c r="B1901" s="110">
        <v>63.4366254273497</v>
      </c>
    </row>
    <row r="1902" ht="9.75" customHeight="1">
      <c r="A1902" s="110" t="s">
        <v>157</v>
      </c>
      <c r="B1902" s="110">
        <v>36.7977032532653</v>
      </c>
    </row>
    <row r="1903" ht="9.75" customHeight="1">
      <c r="A1903" s="110" t="s">
        <v>157</v>
      </c>
      <c r="B1903" s="110">
        <v>47.9007719269717</v>
      </c>
    </row>
    <row r="1904" ht="9.75" customHeight="1">
      <c r="A1904" s="110" t="s">
        <v>157</v>
      </c>
      <c r="B1904" s="110">
        <v>48.9891209317515</v>
      </c>
    </row>
    <row r="1905" ht="9.75" customHeight="1">
      <c r="A1905" s="110" t="s">
        <v>157</v>
      </c>
      <c r="B1905" s="110">
        <v>45.0557857657314</v>
      </c>
    </row>
    <row r="1906" ht="9.75" customHeight="1">
      <c r="A1906" s="110" t="s">
        <v>157</v>
      </c>
      <c r="B1906" s="110">
        <v>49.0678844567398</v>
      </c>
    </row>
    <row r="1907" ht="9.75" customHeight="1">
      <c r="A1907" s="110" t="s">
        <v>157</v>
      </c>
      <c r="B1907" s="110">
        <v>54.1519916640861</v>
      </c>
    </row>
    <row r="1908" ht="9.75" customHeight="1">
      <c r="A1908" s="110" t="s">
        <v>157</v>
      </c>
      <c r="B1908" s="110">
        <v>48.1873581253039</v>
      </c>
    </row>
    <row r="1909" ht="9.75" customHeight="1">
      <c r="A1909" s="110" t="s">
        <v>157</v>
      </c>
      <c r="B1909" s="110">
        <v>43.6214789250714</v>
      </c>
    </row>
    <row r="1910" ht="9.75" customHeight="1">
      <c r="A1910" s="110" t="s">
        <v>157</v>
      </c>
      <c r="B1910" s="110">
        <v>45.8318653523987</v>
      </c>
    </row>
    <row r="1911" ht="9.75" customHeight="1">
      <c r="A1911" s="110" t="s">
        <v>157</v>
      </c>
      <c r="B1911" s="110">
        <v>43.9213332228921</v>
      </c>
    </row>
    <row r="1912" ht="9.75" customHeight="1">
      <c r="A1912" s="110" t="s">
        <v>157</v>
      </c>
      <c r="B1912" s="110"/>
    </row>
    <row r="1913" ht="9.75" customHeight="1">
      <c r="A1913" s="110" t="s">
        <v>157</v>
      </c>
      <c r="B1913" s="110">
        <v>42.4100251635914</v>
      </c>
    </row>
    <row r="1914" ht="9.75" customHeight="1">
      <c r="A1914" s="110" t="s">
        <v>157</v>
      </c>
      <c r="B1914" s="110">
        <v>48.6930037411837</v>
      </c>
    </row>
    <row r="1915" ht="9.75" customHeight="1">
      <c r="A1915" s="110" t="s">
        <v>157</v>
      </c>
      <c r="B1915" s="110">
        <v>41.116788315212</v>
      </c>
    </row>
    <row r="1916" ht="9.75" customHeight="1">
      <c r="A1916" s="110" t="s">
        <v>157</v>
      </c>
      <c r="B1916" s="110">
        <v>41.1263148323051</v>
      </c>
    </row>
    <row r="1917" ht="9.75" customHeight="1">
      <c r="A1917" s="110" t="s">
        <v>157</v>
      </c>
      <c r="B1917" s="110"/>
    </row>
    <row r="1918" ht="9.75" customHeight="1">
      <c r="A1918" s="110" t="s">
        <v>157</v>
      </c>
      <c r="B1918" s="110">
        <v>43.1596134306431</v>
      </c>
    </row>
    <row r="1919" ht="9.75" customHeight="1">
      <c r="A1919" s="110" t="s">
        <v>157</v>
      </c>
      <c r="B1919" s="110">
        <v>47.3033207115815</v>
      </c>
    </row>
    <row r="1920" ht="9.75" customHeight="1">
      <c r="A1920" s="110" t="s">
        <v>157</v>
      </c>
      <c r="B1920" s="110">
        <v>44.5189295057373</v>
      </c>
    </row>
    <row r="1921" ht="9.75" customHeight="1">
      <c r="A1921" s="110" t="s">
        <v>157</v>
      </c>
      <c r="B1921" s="110"/>
    </row>
    <row r="1922" ht="9.75" customHeight="1">
      <c r="A1922" s="110" t="s">
        <v>157</v>
      </c>
      <c r="B1922" s="110">
        <v>46.6836878952523</v>
      </c>
    </row>
    <row r="1923" ht="9.75" customHeight="1">
      <c r="A1923" s="110" t="s">
        <v>157</v>
      </c>
      <c r="B1923" s="110">
        <v>57.56835916751</v>
      </c>
    </row>
    <row r="1924" ht="9.75" customHeight="1">
      <c r="A1924" s="110" t="s">
        <v>157</v>
      </c>
      <c r="B1924" s="110"/>
    </row>
    <row r="1925" ht="9.75" customHeight="1">
      <c r="A1925" s="110" t="s">
        <v>157</v>
      </c>
      <c r="B1925" s="110">
        <v>41.1263148323051</v>
      </c>
    </row>
    <row r="1926" ht="9.75" customHeight="1">
      <c r="A1926" s="110" t="s">
        <v>157</v>
      </c>
      <c r="B1926" s="110">
        <v>42.6825403132915</v>
      </c>
    </row>
    <row r="1927" ht="9.75" customHeight="1">
      <c r="A1927" s="110" t="s">
        <v>157</v>
      </c>
      <c r="B1927" s="110">
        <v>53.6520750314349</v>
      </c>
    </row>
    <row r="1928" ht="9.75" customHeight="1">
      <c r="A1928" s="110" t="s">
        <v>157</v>
      </c>
      <c r="B1928" s="110">
        <v>40.7637441047409</v>
      </c>
    </row>
    <row r="1929" ht="9.75" customHeight="1">
      <c r="A1929" s="110" t="s">
        <v>157</v>
      </c>
      <c r="B1929" s="110">
        <v>46.071556134207</v>
      </c>
    </row>
    <row r="1930" ht="9.75" customHeight="1">
      <c r="A1930" s="110" t="s">
        <v>157</v>
      </c>
      <c r="B1930" s="110">
        <v>36.6875106294138</v>
      </c>
    </row>
    <row r="1931" ht="9.75" customHeight="1">
      <c r="A1931" s="110" t="s">
        <v>157</v>
      </c>
      <c r="B1931" s="110">
        <v>46.472596625584</v>
      </c>
    </row>
    <row r="1932" ht="9.75" customHeight="1">
      <c r="A1932" s="110" t="s">
        <v>157</v>
      </c>
      <c r="B1932" s="110">
        <v>49.1065772705791</v>
      </c>
    </row>
    <row r="1933" ht="9.75" customHeight="1">
      <c r="A1933" s="110" t="s">
        <v>157</v>
      </c>
      <c r="B1933" s="110">
        <v>49.4420348696465</v>
      </c>
    </row>
    <row r="1934" ht="9.75" customHeight="1">
      <c r="A1934" s="110" t="s">
        <v>157</v>
      </c>
      <c r="B1934" s="110"/>
    </row>
    <row r="1935" ht="9.75" customHeight="1">
      <c r="A1935" s="110" t="s">
        <v>157</v>
      </c>
      <c r="B1935" s="110">
        <v>51.9946271008074</v>
      </c>
    </row>
    <row r="1936" ht="9.75" customHeight="1">
      <c r="A1936" s="110" t="s">
        <v>157</v>
      </c>
      <c r="B1936" s="110"/>
    </row>
    <row r="1937" ht="9.75" customHeight="1">
      <c r="A1937" s="110" t="s">
        <v>157</v>
      </c>
      <c r="B1937" s="110"/>
    </row>
    <row r="1938" ht="9.75" customHeight="1">
      <c r="A1938" s="110" t="s">
        <v>157</v>
      </c>
      <c r="B1938" s="110">
        <v>50.3226521291658</v>
      </c>
    </row>
    <row r="1939" ht="9.75" customHeight="1">
      <c r="A1939" s="110" t="s">
        <v>157</v>
      </c>
      <c r="B1939" s="110"/>
    </row>
    <row r="1940" ht="9.75" customHeight="1">
      <c r="A1940" s="110" t="s">
        <v>157</v>
      </c>
      <c r="B1940" s="110">
        <v>52.3091259227698</v>
      </c>
    </row>
    <row r="1941" ht="9.75" customHeight="1">
      <c r="A1941" s="110" t="s">
        <v>157</v>
      </c>
      <c r="B1941" s="110">
        <v>59.5491982460086</v>
      </c>
    </row>
    <row r="1942" ht="9.75" customHeight="1">
      <c r="A1942" s="110" t="s">
        <v>157</v>
      </c>
      <c r="B1942" s="110">
        <v>58.3359799109683</v>
      </c>
    </row>
    <row r="1943" ht="9.75" customHeight="1">
      <c r="A1943" s="110" t="s">
        <v>157</v>
      </c>
      <c r="B1943" s="110">
        <v>47.8453358901059</v>
      </c>
    </row>
    <row r="1944" ht="9.75" customHeight="1">
      <c r="A1944" s="110" t="s">
        <v>157</v>
      </c>
      <c r="B1944" s="110">
        <v>47.1238957925547</v>
      </c>
    </row>
    <row r="1945" ht="9.75" customHeight="1">
      <c r="A1945" s="110" t="s">
        <v>157</v>
      </c>
      <c r="B1945" s="110">
        <v>51.8801483531074</v>
      </c>
    </row>
    <row r="1946" ht="9.75" customHeight="1">
      <c r="A1946" s="110" t="s">
        <v>157</v>
      </c>
      <c r="B1946" s="110">
        <v>39.6429921046951</v>
      </c>
    </row>
    <row r="1947" ht="9.75" customHeight="1">
      <c r="A1947" s="110" t="s">
        <v>157</v>
      </c>
      <c r="B1947" s="110"/>
    </row>
    <row r="1948" ht="9.75" customHeight="1">
      <c r="A1948" s="110" t="s">
        <v>157</v>
      </c>
      <c r="B1948" s="110"/>
    </row>
    <row r="1949" ht="9.75" customHeight="1">
      <c r="A1949" s="110" t="s">
        <v>157</v>
      </c>
      <c r="B1949" s="110">
        <v>42.0993983807817</v>
      </c>
    </row>
    <row r="1950" ht="9.75" customHeight="1">
      <c r="A1950" s="110" t="s">
        <v>157</v>
      </c>
      <c r="B1950" s="110">
        <v>45.9761167420787</v>
      </c>
    </row>
    <row r="1951" ht="9.75" customHeight="1">
      <c r="A1951" s="110" t="s">
        <v>157</v>
      </c>
      <c r="B1951" s="110">
        <v>54.175210895253</v>
      </c>
    </row>
    <row r="1952" ht="9.75" customHeight="1">
      <c r="A1952" s="110" t="s">
        <v>157</v>
      </c>
      <c r="B1952" s="110">
        <v>49.91406974874</v>
      </c>
    </row>
    <row r="1953" ht="9.75" customHeight="1">
      <c r="A1953" s="110" t="s">
        <v>157</v>
      </c>
      <c r="B1953" s="110">
        <v>39.9439794663149</v>
      </c>
    </row>
    <row r="1954" ht="9.75" customHeight="1">
      <c r="A1954" s="110" t="s">
        <v>157</v>
      </c>
      <c r="B1954" s="110">
        <v>39.2552258179798</v>
      </c>
    </row>
    <row r="1955" ht="9.75" customHeight="1">
      <c r="A1955" s="110" t="s">
        <v>157</v>
      </c>
      <c r="B1955" s="110">
        <v>50.1621436575647</v>
      </c>
    </row>
    <row r="1956" ht="9.75" customHeight="1">
      <c r="A1956" s="110" t="s">
        <v>157</v>
      </c>
      <c r="B1956" s="110">
        <v>42.5859076360399</v>
      </c>
    </row>
    <row r="1957" ht="9.75" customHeight="1">
      <c r="A1957" s="110" t="s">
        <v>157</v>
      </c>
      <c r="B1957" s="110"/>
    </row>
    <row r="1958" ht="9.75" customHeight="1">
      <c r="A1958" s="110" t="s">
        <v>157</v>
      </c>
      <c r="B1958" s="110">
        <v>32.0182373816528</v>
      </c>
    </row>
    <row r="1959" ht="9.75" customHeight="1">
      <c r="A1959" s="110" t="s">
        <v>157</v>
      </c>
      <c r="B1959" s="110">
        <v>42.6313390610755</v>
      </c>
    </row>
    <row r="1960" ht="9.75" customHeight="1">
      <c r="A1960" s="110" t="s">
        <v>157</v>
      </c>
      <c r="B1960" s="110">
        <v>59.8977229598403</v>
      </c>
    </row>
    <row r="1961" ht="9.75" customHeight="1">
      <c r="A1961" s="110" t="s">
        <v>157</v>
      </c>
      <c r="B1961" s="110">
        <v>51.2465698565664</v>
      </c>
    </row>
    <row r="1962" ht="9.75" customHeight="1">
      <c r="A1962" s="110" t="s">
        <v>157</v>
      </c>
      <c r="B1962" s="110">
        <v>68.4039874896413</v>
      </c>
    </row>
    <row r="1963" ht="9.75" customHeight="1">
      <c r="A1963" s="110" t="s">
        <v>157</v>
      </c>
      <c r="B1963" s="110"/>
    </row>
    <row r="1964" ht="9.75" customHeight="1">
      <c r="A1964" s="110" t="s">
        <v>157</v>
      </c>
      <c r="B1964" s="110">
        <v>47.8479088326123</v>
      </c>
    </row>
    <row r="1965" ht="9.75" customHeight="1">
      <c r="A1965" s="110" t="s">
        <v>157</v>
      </c>
      <c r="B1965" s="110">
        <v>52.2329602699373</v>
      </c>
    </row>
    <row r="1966" ht="9.75" customHeight="1">
      <c r="A1966" s="110" t="s">
        <v>157</v>
      </c>
      <c r="B1966" s="110">
        <v>48.4085530309373</v>
      </c>
    </row>
    <row r="1967" ht="9.75" customHeight="1">
      <c r="A1967" s="110" t="s">
        <v>157</v>
      </c>
      <c r="B1967" s="110"/>
    </row>
    <row r="1968" ht="9.75" customHeight="1">
      <c r="A1968" s="110" t="s">
        <v>157</v>
      </c>
      <c r="B1968" s="110"/>
    </row>
    <row r="1969" ht="9.75" customHeight="1">
      <c r="A1969" s="110" t="s">
        <v>157</v>
      </c>
      <c r="B1969" s="110">
        <v>47.4450017637684</v>
      </c>
    </row>
    <row r="1970" ht="9.75" customHeight="1">
      <c r="A1970" s="110" t="s">
        <v>157</v>
      </c>
      <c r="B1970" s="110">
        <v>42.0378507812184</v>
      </c>
    </row>
    <row r="1971" ht="9.75" customHeight="1">
      <c r="A1971" s="110" t="s">
        <v>157</v>
      </c>
      <c r="B1971" s="110"/>
    </row>
    <row r="1972" ht="9.75" customHeight="1">
      <c r="A1972" s="110" t="s">
        <v>157</v>
      </c>
      <c r="B1972" s="110">
        <v>61.2971158145188</v>
      </c>
    </row>
    <row r="1973" ht="9.75" customHeight="1">
      <c r="A1973" s="110" t="s">
        <v>157</v>
      </c>
      <c r="B1973" s="110">
        <v>40.3417319369493</v>
      </c>
    </row>
    <row r="1974" ht="9.75" customHeight="1">
      <c r="A1974" s="110" t="s">
        <v>157</v>
      </c>
      <c r="B1974" s="110">
        <v>45.7677917335228</v>
      </c>
    </row>
    <row r="1975" ht="9.75" customHeight="1">
      <c r="A1975" s="110" t="s">
        <v>157</v>
      </c>
      <c r="B1975" s="110"/>
    </row>
    <row r="1976" ht="9.75" customHeight="1">
      <c r="A1976" s="110" t="s">
        <v>157</v>
      </c>
      <c r="B1976" s="110">
        <v>39.4927594346024</v>
      </c>
    </row>
    <row r="1977" ht="9.75" customHeight="1">
      <c r="A1977" s="110" t="s">
        <v>157</v>
      </c>
      <c r="B1977" s="110">
        <v>36.3826743254123</v>
      </c>
    </row>
    <row r="1978" ht="9.75" customHeight="1">
      <c r="A1978" s="110" t="s">
        <v>157</v>
      </c>
      <c r="B1978" s="110">
        <v>52.0335351133809</v>
      </c>
    </row>
    <row r="1979" ht="9.75" customHeight="1">
      <c r="A1979" s="110" t="s">
        <v>157</v>
      </c>
      <c r="B1979" s="110">
        <v>42.0212245170956</v>
      </c>
    </row>
    <row r="1980" ht="9.75" customHeight="1">
      <c r="A1980" s="110" t="s">
        <v>157</v>
      </c>
      <c r="B1980" s="110">
        <v>43.3038997988618</v>
      </c>
    </row>
    <row r="1981" ht="9.75" customHeight="1">
      <c r="A1981" s="110" t="s">
        <v>157</v>
      </c>
      <c r="B1981" s="110"/>
    </row>
    <row r="1982" ht="9.75" customHeight="1">
      <c r="A1982" s="110" t="s">
        <v>157</v>
      </c>
      <c r="B1982" s="110">
        <v>38.8713459421278</v>
      </c>
    </row>
    <row r="1983" ht="9.75" customHeight="1">
      <c r="A1983" s="110" t="s">
        <v>157</v>
      </c>
      <c r="B1983" s="110">
        <v>56.9999879502265</v>
      </c>
    </row>
    <row r="1984" ht="9.75" customHeight="1">
      <c r="A1984" s="110" t="s">
        <v>157</v>
      </c>
      <c r="B1984" s="110"/>
    </row>
    <row r="1985" ht="9.75" customHeight="1">
      <c r="A1985" s="110" t="s">
        <v>157</v>
      </c>
      <c r="B1985" s="110"/>
    </row>
    <row r="1986" ht="9.75" customHeight="1">
      <c r="A1986" s="110" t="s">
        <v>157</v>
      </c>
      <c r="B1986" s="110">
        <v>46.7460048146222</v>
      </c>
    </row>
    <row r="1987" ht="9.75" customHeight="1">
      <c r="A1987" s="110" t="s">
        <v>157</v>
      </c>
      <c r="B1987" s="110">
        <v>39.3223855729689</v>
      </c>
    </row>
    <row r="1988" ht="9.75" customHeight="1">
      <c r="A1988" s="110" t="s">
        <v>157</v>
      </c>
      <c r="B1988" s="110">
        <v>43.7682473355165</v>
      </c>
    </row>
    <row r="1989" ht="9.75" customHeight="1">
      <c r="A1989" s="110" t="s">
        <v>157</v>
      </c>
      <c r="B1989" s="110">
        <v>43.3038997988618</v>
      </c>
    </row>
    <row r="1990" ht="9.75" customHeight="1">
      <c r="A1990" s="110" t="s">
        <v>157</v>
      </c>
      <c r="B1990" s="110"/>
    </row>
    <row r="1991" ht="9.75" customHeight="1">
      <c r="A1991" s="110" t="s">
        <v>157</v>
      </c>
      <c r="B1991" s="110">
        <v>51.4856937723504</v>
      </c>
    </row>
    <row r="1992" ht="9.75" customHeight="1">
      <c r="A1992" s="110" t="s">
        <v>157</v>
      </c>
      <c r="B1992" s="110">
        <v>40.9012796321498</v>
      </c>
    </row>
    <row r="1993" ht="9.75" customHeight="1">
      <c r="A1993" s="110" t="s">
        <v>157</v>
      </c>
      <c r="B1993" s="110"/>
    </row>
    <row r="1994" ht="9.75" customHeight="1">
      <c r="A1994" s="110" t="s">
        <v>157</v>
      </c>
      <c r="B1994" s="110">
        <v>42.6679172952334</v>
      </c>
    </row>
    <row r="1995" ht="9.75" customHeight="1">
      <c r="A1995" s="110" t="s">
        <v>157</v>
      </c>
      <c r="B1995" s="110"/>
    </row>
    <row r="1996" ht="9.75" customHeight="1">
      <c r="A1996" s="110" t="s">
        <v>157</v>
      </c>
      <c r="B1996" s="110">
        <v>46.7460048146222</v>
      </c>
    </row>
    <row r="1997" ht="9.75" customHeight="1">
      <c r="A1997" s="110" t="s">
        <v>157</v>
      </c>
      <c r="B1997" s="110">
        <v>48.653896841174</v>
      </c>
    </row>
    <row r="1998" ht="9.75" customHeight="1">
      <c r="A1998" s="110" t="s">
        <v>157</v>
      </c>
      <c r="B1998" s="110">
        <v>41.3508143502886</v>
      </c>
    </row>
    <row r="1999" ht="9.75" customHeight="1">
      <c r="A1999" s="110" t="s">
        <v>157</v>
      </c>
      <c r="B1999" s="110">
        <v>41.051701782137</v>
      </c>
    </row>
    <row r="2000" ht="9.75" customHeight="1">
      <c r="A2000" s="110" t="s">
        <v>157</v>
      </c>
      <c r="B2000" s="110"/>
    </row>
    <row r="2001" ht="9.75" customHeight="1">
      <c r="A2001" s="110" t="s">
        <v>157</v>
      </c>
      <c r="B2001" s="110"/>
    </row>
    <row r="2002" ht="9.75" customHeight="1">
      <c r="A2002" s="110" t="s">
        <v>157</v>
      </c>
      <c r="B2002" s="110">
        <v>52.5463217861087</v>
      </c>
    </row>
    <row r="2003" ht="9.75" customHeight="1">
      <c r="A2003" s="110" t="s">
        <v>157</v>
      </c>
      <c r="B2003" s="110">
        <v>42.0457768568971</v>
      </c>
    </row>
    <row r="2004" ht="9.75" customHeight="1">
      <c r="A2004" s="110" t="s">
        <v>157</v>
      </c>
      <c r="B2004" s="110">
        <v>33.8841623021831</v>
      </c>
    </row>
    <row r="2005" ht="9.75" customHeight="1">
      <c r="A2005" s="110" t="s">
        <v>157</v>
      </c>
      <c r="B2005" s="110">
        <v>43.6557306843464</v>
      </c>
    </row>
    <row r="2006" ht="9.75" customHeight="1">
      <c r="A2006" s="110" t="s">
        <v>157</v>
      </c>
      <c r="B2006" s="110"/>
    </row>
    <row r="2007" ht="9.75" customHeight="1">
      <c r="A2007" s="110" t="s">
        <v>157</v>
      </c>
      <c r="B2007" s="110">
        <v>42.918673406682</v>
      </c>
    </row>
    <row r="2008" ht="9.75" customHeight="1">
      <c r="A2008" s="110" t="s">
        <v>159</v>
      </c>
      <c r="B2008" s="110">
        <v>38.85564</v>
      </c>
    </row>
    <row r="2009" ht="9.75" customHeight="1">
      <c r="A2009" s="110" t="s">
        <v>159</v>
      </c>
      <c r="B2009" s="110">
        <v>48.52605</v>
      </c>
    </row>
    <row r="2010" ht="9.75" customHeight="1">
      <c r="A2010" s="110" t="s">
        <v>159</v>
      </c>
      <c r="B2010" s="110"/>
    </row>
    <row r="2011" ht="9.75" customHeight="1">
      <c r="A2011" s="110" t="s">
        <v>159</v>
      </c>
      <c r="B2011" s="110">
        <v>44.15693</v>
      </c>
    </row>
    <row r="2012" ht="9.75" customHeight="1">
      <c r="A2012" s="110" t="s">
        <v>159</v>
      </c>
      <c r="B2012" s="110">
        <v>54.42114</v>
      </c>
    </row>
    <row r="2013" ht="9.75" customHeight="1">
      <c r="A2013" s="110" t="s">
        <v>159</v>
      </c>
      <c r="B2013" s="110"/>
    </row>
    <row r="2014" ht="9.75" customHeight="1">
      <c r="A2014" s="110" t="s">
        <v>159</v>
      </c>
      <c r="B2014" s="110"/>
    </row>
    <row r="2015" ht="9.75" customHeight="1">
      <c r="A2015" s="110" t="s">
        <v>159</v>
      </c>
      <c r="B2015" s="110">
        <v>40.17239</v>
      </c>
    </row>
    <row r="2016" ht="9.75" customHeight="1">
      <c r="A2016" s="110" t="s">
        <v>159</v>
      </c>
      <c r="B2016" s="110">
        <v>44.39287</v>
      </c>
    </row>
    <row r="2017" ht="9.75" customHeight="1">
      <c r="A2017" s="110" t="s">
        <v>159</v>
      </c>
      <c r="B2017" s="110">
        <v>70.57028</v>
      </c>
    </row>
    <row r="2018" ht="9.75" customHeight="1">
      <c r="A2018" s="110" t="s">
        <v>159</v>
      </c>
      <c r="B2018" s="110">
        <v>45.86886</v>
      </c>
    </row>
    <row r="2019" ht="9.75" customHeight="1">
      <c r="A2019" s="110" t="s">
        <v>159</v>
      </c>
      <c r="B2019" s="110">
        <v>48.38556</v>
      </c>
    </row>
    <row r="2020" ht="9.75" customHeight="1">
      <c r="A2020" s="110" t="s">
        <v>159</v>
      </c>
      <c r="B2020" s="110">
        <v>42.38416</v>
      </c>
    </row>
    <row r="2021" ht="9.75" customHeight="1">
      <c r="A2021" s="110" t="s">
        <v>159</v>
      </c>
      <c r="B2021" s="110">
        <v>46.02573</v>
      </c>
    </row>
    <row r="2022" ht="9.75" customHeight="1">
      <c r="A2022" s="110" t="s">
        <v>159</v>
      </c>
      <c r="B2022" s="110">
        <v>38.89654</v>
      </c>
    </row>
    <row r="2023" ht="9.75" customHeight="1">
      <c r="A2023" s="110" t="s">
        <v>159</v>
      </c>
      <c r="B2023" s="110"/>
    </row>
    <row r="2024" ht="9.75" customHeight="1">
      <c r="A2024" s="110" t="s">
        <v>159</v>
      </c>
      <c r="B2024" s="110"/>
    </row>
    <row r="2025" ht="9.75" customHeight="1">
      <c r="A2025" s="110" t="s">
        <v>159</v>
      </c>
      <c r="B2025" s="110">
        <v>40.30902</v>
      </c>
    </row>
    <row r="2026" ht="9.75" customHeight="1">
      <c r="A2026" s="110" t="s">
        <v>159</v>
      </c>
      <c r="B2026" s="110"/>
    </row>
    <row r="2027" ht="9.75" customHeight="1">
      <c r="A2027" s="110" t="s">
        <v>159</v>
      </c>
      <c r="B2027" s="110">
        <v>41.43324</v>
      </c>
    </row>
    <row r="2028" ht="9.75" customHeight="1">
      <c r="A2028" s="110" t="s">
        <v>159</v>
      </c>
      <c r="B2028" s="110">
        <v>50.92362</v>
      </c>
    </row>
    <row r="2029" ht="9.75" customHeight="1">
      <c r="A2029" s="110" t="s">
        <v>159</v>
      </c>
      <c r="B2029" s="110"/>
    </row>
    <row r="2030" ht="9.75" customHeight="1">
      <c r="A2030" s="110" t="s">
        <v>159</v>
      </c>
      <c r="B2030" s="110"/>
    </row>
    <row r="2031" ht="9.75" customHeight="1">
      <c r="A2031" s="110" t="s">
        <v>159</v>
      </c>
      <c r="B2031" s="110">
        <v>41.44925</v>
      </c>
    </row>
    <row r="2032" ht="9.75" customHeight="1">
      <c r="A2032" s="110" t="s">
        <v>159</v>
      </c>
      <c r="B2032" s="110">
        <v>44.25699</v>
      </c>
    </row>
    <row r="2033" ht="9.75" customHeight="1">
      <c r="A2033" s="110" t="s">
        <v>159</v>
      </c>
      <c r="B2033" s="110"/>
    </row>
    <row r="2034" ht="9.75" customHeight="1">
      <c r="A2034" s="110" t="s">
        <v>159</v>
      </c>
      <c r="B2034" s="110">
        <v>42.75731</v>
      </c>
    </row>
    <row r="2035" ht="9.75" customHeight="1">
      <c r="A2035" s="110" t="s">
        <v>159</v>
      </c>
      <c r="B2035" s="110">
        <v>40.60144</v>
      </c>
    </row>
    <row r="2036" ht="9.75" customHeight="1">
      <c r="A2036" s="110" t="s">
        <v>159</v>
      </c>
      <c r="B2036" s="110">
        <v>30.4543</v>
      </c>
    </row>
    <row r="2037" ht="9.75" customHeight="1">
      <c r="A2037" s="110" t="s">
        <v>159</v>
      </c>
      <c r="B2037" s="110">
        <v>49.53355</v>
      </c>
    </row>
    <row r="2038" ht="9.75" customHeight="1">
      <c r="A2038" s="110" t="s">
        <v>159</v>
      </c>
      <c r="B2038" s="110">
        <v>36.65211</v>
      </c>
    </row>
    <row r="2039" ht="9.75" customHeight="1">
      <c r="A2039" s="110" t="s">
        <v>159</v>
      </c>
      <c r="B2039" s="110">
        <v>44.94109</v>
      </c>
    </row>
    <row r="2040" ht="9.75" customHeight="1">
      <c r="A2040" s="110" t="s">
        <v>159</v>
      </c>
      <c r="B2040" s="110">
        <v>37.92188</v>
      </c>
    </row>
    <row r="2041" ht="9.75" customHeight="1">
      <c r="A2041" s="110" t="s">
        <v>159</v>
      </c>
      <c r="B2041" s="110">
        <v>46.30422</v>
      </c>
    </row>
    <row r="2042" ht="9.75" customHeight="1">
      <c r="A2042" s="110" t="s">
        <v>159</v>
      </c>
      <c r="B2042" s="110"/>
    </row>
    <row r="2043" ht="9.75" customHeight="1">
      <c r="A2043" s="110" t="s">
        <v>159</v>
      </c>
      <c r="B2043" s="110">
        <v>47.23542</v>
      </c>
    </row>
    <row r="2044" ht="9.75" customHeight="1">
      <c r="A2044" s="110" t="s">
        <v>159</v>
      </c>
      <c r="B2044" s="110">
        <v>55.02402</v>
      </c>
    </row>
    <row r="2045" ht="9.75" customHeight="1">
      <c r="A2045" s="110" t="s">
        <v>159</v>
      </c>
      <c r="B2045" s="110">
        <v>37.3354</v>
      </c>
    </row>
    <row r="2046" ht="9.75" customHeight="1">
      <c r="A2046" s="110" t="s">
        <v>159</v>
      </c>
      <c r="B2046" s="110">
        <v>38.32399</v>
      </c>
    </row>
    <row r="2047" ht="9.75" customHeight="1">
      <c r="A2047" s="110" t="s">
        <v>159</v>
      </c>
      <c r="B2047" s="110">
        <v>73.76744</v>
      </c>
    </row>
    <row r="2048" ht="9.75" customHeight="1">
      <c r="A2048" s="110" t="s">
        <v>159</v>
      </c>
      <c r="B2048" s="110"/>
    </row>
    <row r="2049" ht="9.75" customHeight="1">
      <c r="A2049" s="110" t="s">
        <v>159</v>
      </c>
      <c r="B2049" s="110">
        <v>48.98091</v>
      </c>
    </row>
    <row r="2050" ht="9.75" customHeight="1">
      <c r="A2050" s="110" t="s">
        <v>159</v>
      </c>
      <c r="B2050" s="110">
        <v>41.66547</v>
      </c>
    </row>
    <row r="2051" ht="9.75" customHeight="1">
      <c r="A2051" s="110" t="s">
        <v>159</v>
      </c>
      <c r="B2051" s="110">
        <v>58.37564</v>
      </c>
    </row>
    <row r="2052" ht="9.75" customHeight="1">
      <c r="A2052" s="110" t="s">
        <v>159</v>
      </c>
      <c r="B2052" s="110">
        <v>40.31655</v>
      </c>
    </row>
    <row r="2053" ht="9.75" customHeight="1">
      <c r="A2053" s="110" t="s">
        <v>159</v>
      </c>
      <c r="B2053" s="110"/>
    </row>
    <row r="2054" ht="9.75" customHeight="1">
      <c r="A2054" s="110" t="s">
        <v>159</v>
      </c>
      <c r="B2054" s="110">
        <v>54.83027</v>
      </c>
    </row>
    <row r="2055" ht="9.75" customHeight="1">
      <c r="A2055" s="110" t="s">
        <v>159</v>
      </c>
      <c r="B2055" s="110">
        <v>63.86564</v>
      </c>
    </row>
    <row r="2056" ht="9.75" customHeight="1">
      <c r="A2056" s="110" t="s">
        <v>159</v>
      </c>
      <c r="B2056" s="110">
        <v>46.22404</v>
      </c>
    </row>
    <row r="2057" ht="9.75" customHeight="1">
      <c r="A2057" s="110" t="s">
        <v>159</v>
      </c>
      <c r="B2057" s="110">
        <v>39.27076</v>
      </c>
    </row>
    <row r="2058" ht="9.75" customHeight="1">
      <c r="A2058" s="110" t="s">
        <v>159</v>
      </c>
      <c r="B2058" s="110">
        <v>45.69912</v>
      </c>
    </row>
    <row r="2059" ht="9.75" customHeight="1">
      <c r="A2059" s="110" t="s">
        <v>159</v>
      </c>
      <c r="B2059" s="110">
        <v>47.76313</v>
      </c>
    </row>
    <row r="2060" ht="9.75" customHeight="1">
      <c r="A2060" s="110" t="s">
        <v>159</v>
      </c>
      <c r="B2060" s="110">
        <v>58.60287</v>
      </c>
    </row>
    <row r="2061" ht="9.75" customHeight="1">
      <c r="A2061" s="110" t="s">
        <v>159</v>
      </c>
      <c r="B2061" s="110">
        <v>40.69271</v>
      </c>
    </row>
    <row r="2062" ht="9.75" customHeight="1">
      <c r="A2062" s="110" t="s">
        <v>159</v>
      </c>
      <c r="B2062" s="110">
        <v>34.83969</v>
      </c>
    </row>
    <row r="2063" ht="9.75" customHeight="1">
      <c r="A2063" s="110" t="s">
        <v>159</v>
      </c>
      <c r="B2063" s="110">
        <v>48.32744</v>
      </c>
    </row>
    <row r="2064" ht="9.75" customHeight="1">
      <c r="A2064" s="110" t="s">
        <v>159</v>
      </c>
      <c r="B2064" s="110">
        <v>39.96653</v>
      </c>
    </row>
    <row r="2065" ht="9.75" customHeight="1">
      <c r="A2065" s="110" t="s">
        <v>159</v>
      </c>
      <c r="B2065" s="110">
        <v>41.46652</v>
      </c>
    </row>
    <row r="2066" ht="9.75" customHeight="1">
      <c r="A2066" s="110" t="s">
        <v>159</v>
      </c>
      <c r="B2066" s="110">
        <v>46.91324</v>
      </c>
    </row>
    <row r="2067" ht="9.75" customHeight="1">
      <c r="A2067" s="110" t="s">
        <v>159</v>
      </c>
      <c r="B2067" s="110">
        <v>52.53989</v>
      </c>
    </row>
    <row r="2068" ht="9.75" customHeight="1">
      <c r="A2068" s="110" t="s">
        <v>159</v>
      </c>
      <c r="B2068" s="110">
        <v>56.36017</v>
      </c>
    </row>
    <row r="2069" ht="9.75" customHeight="1">
      <c r="A2069" s="110" t="s">
        <v>159</v>
      </c>
      <c r="B2069" s="110"/>
    </row>
    <row r="2070" ht="9.75" customHeight="1">
      <c r="A2070" s="110" t="s">
        <v>159</v>
      </c>
      <c r="B2070" s="110">
        <v>46.45945</v>
      </c>
    </row>
    <row r="2071" ht="9.75" customHeight="1">
      <c r="A2071" s="110" t="s">
        <v>159</v>
      </c>
      <c r="B2071" s="110">
        <v>45.73432</v>
      </c>
    </row>
    <row r="2072" ht="9.75" customHeight="1">
      <c r="A2072" s="110" t="s">
        <v>159</v>
      </c>
      <c r="B2072" s="110">
        <v>48.88056</v>
      </c>
    </row>
    <row r="2073" ht="9.75" customHeight="1">
      <c r="A2073" s="110" t="s">
        <v>159</v>
      </c>
      <c r="B2073" s="110">
        <v>47.62027</v>
      </c>
    </row>
    <row r="2074" ht="9.75" customHeight="1">
      <c r="A2074" s="110" t="s">
        <v>159</v>
      </c>
      <c r="B2074" s="110">
        <v>66.95549</v>
      </c>
    </row>
    <row r="2075" ht="9.75" customHeight="1">
      <c r="A2075" s="110" t="s">
        <v>159</v>
      </c>
      <c r="B2075" s="110">
        <v>54.27445</v>
      </c>
    </row>
    <row r="2076" ht="9.75" customHeight="1">
      <c r="A2076" s="110" t="s">
        <v>159</v>
      </c>
      <c r="B2076" s="110">
        <v>43.38423</v>
      </c>
    </row>
    <row r="2077" ht="9.75" customHeight="1">
      <c r="A2077" s="110" t="s">
        <v>159</v>
      </c>
      <c r="B2077" s="110">
        <v>51.88998</v>
      </c>
    </row>
    <row r="2078" ht="9.75" customHeight="1">
      <c r="A2078" s="110" t="s">
        <v>159</v>
      </c>
      <c r="B2078" s="110">
        <v>44.10166</v>
      </c>
    </row>
    <row r="2079" ht="9.75" customHeight="1">
      <c r="A2079" s="110" t="s">
        <v>159</v>
      </c>
      <c r="B2079" s="110">
        <v>39.3522</v>
      </c>
    </row>
    <row r="2080" ht="9.75" customHeight="1">
      <c r="A2080" s="110" t="s">
        <v>159</v>
      </c>
      <c r="B2080" s="110">
        <v>53.22916</v>
      </c>
    </row>
    <row r="2081" ht="9.75" customHeight="1">
      <c r="A2081" s="110" t="s">
        <v>159</v>
      </c>
      <c r="B2081" s="110">
        <v>53.11784</v>
      </c>
    </row>
    <row r="2082" ht="9.75" customHeight="1">
      <c r="A2082" s="110" t="s">
        <v>159</v>
      </c>
      <c r="B2082" s="110">
        <v>58.87762</v>
      </c>
    </row>
    <row r="2083" ht="9.75" customHeight="1">
      <c r="A2083" s="110" t="s">
        <v>159</v>
      </c>
      <c r="B2083" s="110">
        <v>55.82659</v>
      </c>
    </row>
    <row r="2084" ht="9.75" customHeight="1">
      <c r="A2084" s="110" t="s">
        <v>159</v>
      </c>
      <c r="B2084" s="110">
        <v>43.52659</v>
      </c>
    </row>
    <row r="2085" ht="9.75" customHeight="1">
      <c r="A2085" s="110" t="s">
        <v>159</v>
      </c>
      <c r="B2085" s="110">
        <v>52.58038</v>
      </c>
    </row>
    <row r="2086" ht="9.75" customHeight="1">
      <c r="A2086" s="110" t="s">
        <v>159</v>
      </c>
      <c r="B2086" s="110"/>
    </row>
    <row r="2087" ht="9.75" customHeight="1">
      <c r="A2087" s="110" t="s">
        <v>159</v>
      </c>
      <c r="B2087" s="110">
        <v>53.91502</v>
      </c>
    </row>
    <row r="2088" ht="9.75" customHeight="1">
      <c r="A2088" s="110" t="s">
        <v>159</v>
      </c>
      <c r="B2088" s="110">
        <v>46.80181</v>
      </c>
    </row>
    <row r="2089" ht="9.75" customHeight="1">
      <c r="A2089" s="110" t="s">
        <v>159</v>
      </c>
      <c r="B2089" s="110">
        <v>42.96269</v>
      </c>
    </row>
    <row r="2090" ht="9.75" customHeight="1">
      <c r="A2090" s="110" t="s">
        <v>159</v>
      </c>
      <c r="B2090" s="110">
        <v>44.55024</v>
      </c>
    </row>
    <row r="2091" ht="9.75" customHeight="1">
      <c r="A2091" s="110" t="s">
        <v>159</v>
      </c>
      <c r="B2091" s="110">
        <v>51.101</v>
      </c>
    </row>
    <row r="2092" ht="9.75" customHeight="1">
      <c r="A2092" s="110" t="s">
        <v>159</v>
      </c>
      <c r="B2092" s="110">
        <v>48.99935</v>
      </c>
    </row>
    <row r="2093" ht="9.75" customHeight="1">
      <c r="A2093" s="110" t="s">
        <v>159</v>
      </c>
      <c r="B2093" s="110">
        <v>45.01911</v>
      </c>
    </row>
    <row r="2094" ht="9.75" customHeight="1">
      <c r="A2094" s="110" t="s">
        <v>159</v>
      </c>
      <c r="B2094" s="110">
        <v>47.00468</v>
      </c>
    </row>
    <row r="2095" ht="9.75" customHeight="1">
      <c r="A2095" s="110" t="s">
        <v>159</v>
      </c>
      <c r="B2095" s="110">
        <v>61.63299</v>
      </c>
    </row>
    <row r="2096" ht="9.75" customHeight="1">
      <c r="A2096" s="110" t="s">
        <v>159</v>
      </c>
      <c r="B2096" s="110">
        <v>48.29082</v>
      </c>
    </row>
    <row r="2097" ht="9.75" customHeight="1">
      <c r="A2097" s="110" t="s">
        <v>159</v>
      </c>
      <c r="B2097" s="110">
        <v>73.1168</v>
      </c>
    </row>
    <row r="2098" ht="9.75" customHeight="1">
      <c r="A2098" s="110" t="s">
        <v>159</v>
      </c>
      <c r="B2098" s="110">
        <v>52.40647</v>
      </c>
    </row>
    <row r="2099" ht="9.75" customHeight="1">
      <c r="A2099" s="110" t="s">
        <v>159</v>
      </c>
      <c r="B2099" s="110">
        <v>44.6955</v>
      </c>
    </row>
    <row r="2100" ht="9.75" customHeight="1">
      <c r="A2100" s="110" t="s">
        <v>159</v>
      </c>
      <c r="B2100" s="110">
        <v>45.41351</v>
      </c>
    </row>
    <row r="2101" ht="9.75" customHeight="1">
      <c r="A2101" s="110" t="s">
        <v>160</v>
      </c>
      <c r="B2101" s="110">
        <v>52.23687</v>
      </c>
    </row>
    <row r="2102" ht="9.75" customHeight="1">
      <c r="A2102" s="110" t="s">
        <v>160</v>
      </c>
      <c r="B2102" s="110">
        <v>41.69592</v>
      </c>
    </row>
    <row r="2103" ht="9.75" customHeight="1">
      <c r="A2103" s="110" t="s">
        <v>160</v>
      </c>
      <c r="B2103" s="110">
        <v>52.93165</v>
      </c>
    </row>
    <row r="2104" ht="9.75" customHeight="1">
      <c r="A2104" s="110" t="s">
        <v>160</v>
      </c>
      <c r="B2104" s="110">
        <v>43.27638</v>
      </c>
    </row>
    <row r="2105" ht="9.75" customHeight="1">
      <c r="A2105" s="110" t="s">
        <v>160</v>
      </c>
      <c r="B2105" s="110">
        <v>42.74365</v>
      </c>
    </row>
    <row r="2106" ht="9.75" customHeight="1">
      <c r="A2106" s="110" t="s">
        <v>160</v>
      </c>
      <c r="B2106" s="110"/>
    </row>
    <row r="2107" ht="9.75" customHeight="1">
      <c r="A2107" s="110" t="s">
        <v>160</v>
      </c>
      <c r="B2107" s="110">
        <v>58.94219</v>
      </c>
    </row>
    <row r="2108" ht="9.75" customHeight="1">
      <c r="A2108" s="110" t="s">
        <v>160</v>
      </c>
      <c r="B2108" s="110">
        <v>46.04206</v>
      </c>
    </row>
    <row r="2109" ht="9.75" customHeight="1">
      <c r="A2109" s="110" t="s">
        <v>160</v>
      </c>
      <c r="B2109" s="110">
        <v>38.89123</v>
      </c>
    </row>
    <row r="2110" ht="9.75" customHeight="1">
      <c r="A2110" s="110" t="s">
        <v>160</v>
      </c>
      <c r="B2110" s="110"/>
    </row>
    <row r="2111" ht="9.75" customHeight="1">
      <c r="A2111" s="110" t="s">
        <v>160</v>
      </c>
      <c r="B2111" s="110">
        <v>39.03388</v>
      </c>
    </row>
    <row r="2112" ht="9.75" customHeight="1">
      <c r="A2112" s="110" t="s">
        <v>160</v>
      </c>
      <c r="B2112" s="110"/>
    </row>
    <row r="2113" ht="9.75" customHeight="1">
      <c r="A2113" s="110" t="s">
        <v>160</v>
      </c>
      <c r="B2113" s="110">
        <v>61.89389</v>
      </c>
    </row>
    <row r="2114" ht="9.75" customHeight="1">
      <c r="A2114" s="110" t="s">
        <v>160</v>
      </c>
      <c r="B2114" s="110">
        <v>66.28493</v>
      </c>
    </row>
    <row r="2115" ht="9.75" customHeight="1">
      <c r="A2115" s="110" t="s">
        <v>160</v>
      </c>
      <c r="B2115" s="110">
        <v>40.34039</v>
      </c>
    </row>
    <row r="2116" ht="9.75" customHeight="1">
      <c r="A2116" s="110" t="s">
        <v>160</v>
      </c>
      <c r="B2116" s="110"/>
    </row>
    <row r="2117" ht="9.75" customHeight="1">
      <c r="A2117" s="110" t="s">
        <v>160</v>
      </c>
      <c r="B2117" s="110">
        <v>53.61289</v>
      </c>
    </row>
    <row r="2118" ht="9.75" customHeight="1">
      <c r="A2118" s="110" t="s">
        <v>160</v>
      </c>
      <c r="B2118" s="110">
        <v>60.27991</v>
      </c>
    </row>
    <row r="2119" ht="9.75" customHeight="1">
      <c r="A2119" s="110" t="s">
        <v>160</v>
      </c>
      <c r="B2119" s="110">
        <v>52.23296</v>
      </c>
    </row>
    <row r="2120" ht="9.75" customHeight="1">
      <c r="A2120" s="110" t="s">
        <v>160</v>
      </c>
      <c r="B2120" s="110">
        <v>41.50519</v>
      </c>
    </row>
    <row r="2121" ht="9.75" customHeight="1">
      <c r="A2121" s="110" t="s">
        <v>160</v>
      </c>
      <c r="B2121" s="110">
        <v>48.18564</v>
      </c>
    </row>
    <row r="2122" ht="9.75" customHeight="1">
      <c r="A2122" s="110" t="s">
        <v>160</v>
      </c>
      <c r="B2122" s="110">
        <v>36.14958</v>
      </c>
    </row>
    <row r="2123" ht="9.75" customHeight="1">
      <c r="A2123" s="110" t="s">
        <v>160</v>
      </c>
      <c r="B2123" s="110">
        <v>43.50371</v>
      </c>
    </row>
    <row r="2124" ht="9.75" customHeight="1">
      <c r="A2124" s="110" t="s">
        <v>160</v>
      </c>
      <c r="B2124" s="110">
        <v>60.53246</v>
      </c>
    </row>
    <row r="2125" ht="9.75" customHeight="1">
      <c r="A2125" s="110" t="s">
        <v>160</v>
      </c>
      <c r="B2125" s="110">
        <v>39.92495</v>
      </c>
    </row>
    <row r="2126" ht="9.75" customHeight="1">
      <c r="A2126" s="110" t="s">
        <v>160</v>
      </c>
      <c r="B2126" s="110">
        <v>60.7132</v>
      </c>
    </row>
    <row r="2127" ht="9.75" customHeight="1">
      <c r="A2127" s="110" t="s">
        <v>160</v>
      </c>
      <c r="B2127" s="110">
        <v>44.11127</v>
      </c>
    </row>
    <row r="2128" ht="9.75" customHeight="1">
      <c r="A2128" s="110" t="s">
        <v>160</v>
      </c>
      <c r="B2128" s="110"/>
    </row>
    <row r="2129" ht="9.75" customHeight="1">
      <c r="A2129" s="110" t="s">
        <v>160</v>
      </c>
      <c r="B2129" s="110"/>
    </row>
    <row r="2130" ht="9.75" customHeight="1">
      <c r="A2130" s="110" t="s">
        <v>160</v>
      </c>
      <c r="B2130" s="110"/>
    </row>
    <row r="2131" ht="9.75" customHeight="1">
      <c r="A2131" s="110" t="s">
        <v>160</v>
      </c>
      <c r="B2131" s="110">
        <v>66.54654</v>
      </c>
    </row>
    <row r="2132" ht="9.75" customHeight="1">
      <c r="A2132" s="110" t="s">
        <v>160</v>
      </c>
      <c r="B2132" s="110"/>
    </row>
    <row r="2133" ht="9.75" customHeight="1">
      <c r="A2133" s="110" t="s">
        <v>160</v>
      </c>
      <c r="B2133" s="110">
        <v>37.68943</v>
      </c>
    </row>
    <row r="2134" ht="9.75" customHeight="1">
      <c r="A2134" s="110" t="s">
        <v>160</v>
      </c>
      <c r="B2134" s="110">
        <v>43.98646</v>
      </c>
    </row>
    <row r="2135" ht="9.75" customHeight="1">
      <c r="A2135" s="110" t="s">
        <v>161</v>
      </c>
      <c r="B2135" s="110">
        <v>51.25575</v>
      </c>
    </row>
    <row r="2136" ht="9.75" customHeight="1">
      <c r="A2136" s="110" t="s">
        <v>161</v>
      </c>
      <c r="B2136" s="110">
        <v>43.6796</v>
      </c>
    </row>
    <row r="2137" ht="9.75" customHeight="1">
      <c r="A2137" s="110" t="s">
        <v>161</v>
      </c>
      <c r="B2137" s="110">
        <v>49.31318</v>
      </c>
    </row>
    <row r="2138" ht="9.75" customHeight="1">
      <c r="A2138" s="110" t="s">
        <v>161</v>
      </c>
      <c r="B2138" s="110">
        <v>46.19166</v>
      </c>
    </row>
    <row r="2139" ht="9.75" customHeight="1">
      <c r="A2139" s="110" t="s">
        <v>161</v>
      </c>
      <c r="B2139" s="110"/>
    </row>
    <row r="2140" ht="9.75" customHeight="1">
      <c r="A2140" s="110" t="s">
        <v>161</v>
      </c>
      <c r="B2140" s="110"/>
    </row>
    <row r="2141" ht="9.75" customHeight="1">
      <c r="A2141" s="110" t="s">
        <v>161</v>
      </c>
      <c r="B2141" s="110">
        <v>47.57635</v>
      </c>
    </row>
    <row r="2142" ht="9.75" customHeight="1">
      <c r="A2142" s="110" t="s">
        <v>161</v>
      </c>
      <c r="B2142" s="110">
        <v>49.03647</v>
      </c>
    </row>
    <row r="2143" ht="9.75" customHeight="1">
      <c r="A2143" s="110" t="s">
        <v>161</v>
      </c>
      <c r="B2143" s="110">
        <v>39.27076</v>
      </c>
    </row>
    <row r="2144" ht="9.75" customHeight="1">
      <c r="A2144" s="110" t="s">
        <v>161</v>
      </c>
      <c r="B2144" s="110">
        <v>51.02802</v>
      </c>
    </row>
    <row r="2145" ht="9.75" customHeight="1">
      <c r="A2145" s="110" t="s">
        <v>161</v>
      </c>
      <c r="B2145" s="110">
        <v>41.96545</v>
      </c>
    </row>
    <row r="2146" ht="9.75" customHeight="1">
      <c r="A2146" s="110" t="s">
        <v>161</v>
      </c>
      <c r="B2146" s="110">
        <v>45.01911</v>
      </c>
    </row>
    <row r="2147" ht="9.75" customHeight="1">
      <c r="A2147" s="110" t="s">
        <v>161</v>
      </c>
      <c r="B2147" s="110">
        <v>45.8074</v>
      </c>
    </row>
    <row r="2148" ht="9.75" customHeight="1">
      <c r="A2148" s="110" t="s">
        <v>161</v>
      </c>
      <c r="B2148" s="110"/>
    </row>
    <row r="2149" ht="9.75" customHeight="1">
      <c r="A2149" s="110" t="s">
        <v>161</v>
      </c>
      <c r="B2149" s="110">
        <v>45.26823</v>
      </c>
    </row>
    <row r="2150" ht="9.75" customHeight="1">
      <c r="A2150" s="110" t="s">
        <v>161</v>
      </c>
      <c r="B2150" s="110">
        <v>47.61033</v>
      </c>
    </row>
    <row r="2151" ht="9.75" customHeight="1">
      <c r="A2151" s="110" t="s">
        <v>161</v>
      </c>
      <c r="B2151" s="110">
        <v>43.5173</v>
      </c>
    </row>
    <row r="2152" ht="9.75" customHeight="1">
      <c r="A2152" s="110" t="s">
        <v>161</v>
      </c>
      <c r="B2152" s="110">
        <v>38.32399</v>
      </c>
    </row>
    <row r="2153" ht="9.75" customHeight="1">
      <c r="A2153" s="110" t="s">
        <v>161</v>
      </c>
      <c r="B2153" s="110">
        <v>41.01353</v>
      </c>
    </row>
    <row r="2154" ht="9.75" customHeight="1">
      <c r="A2154" s="110" t="s">
        <v>161</v>
      </c>
      <c r="B2154" s="110">
        <v>41.21801</v>
      </c>
    </row>
    <row r="2155" ht="9.75" customHeight="1">
      <c r="A2155" s="110" t="s">
        <v>161</v>
      </c>
      <c r="B2155" s="110">
        <v>44.53682</v>
      </c>
    </row>
    <row r="2156" ht="9.75" customHeight="1">
      <c r="A2156" s="110" t="s">
        <v>161</v>
      </c>
      <c r="B2156" s="110">
        <v>49.39023</v>
      </c>
    </row>
    <row r="2157" ht="9.75" customHeight="1">
      <c r="A2157" s="110" t="s">
        <v>161</v>
      </c>
      <c r="B2157" s="110">
        <v>42.87141</v>
      </c>
    </row>
    <row r="2158" ht="9.75" customHeight="1">
      <c r="A2158" s="110" t="s">
        <v>161</v>
      </c>
      <c r="B2158" s="110">
        <v>52.84738</v>
      </c>
    </row>
    <row r="2159" ht="9.75" customHeight="1">
      <c r="A2159" s="110" t="s">
        <v>161</v>
      </c>
      <c r="B2159" s="110">
        <v>46.746</v>
      </c>
    </row>
    <row r="2160" ht="9.75" customHeight="1">
      <c r="A2160" s="110" t="s">
        <v>161</v>
      </c>
      <c r="B2160" s="110">
        <v>39.10505</v>
      </c>
    </row>
    <row r="2161" ht="9.75" customHeight="1">
      <c r="A2161" s="110" t="s">
        <v>161</v>
      </c>
      <c r="B2161" s="110">
        <v>46.67447</v>
      </c>
    </row>
    <row r="2162" ht="9.75" customHeight="1">
      <c r="A2162" s="110" t="s">
        <v>161</v>
      </c>
      <c r="B2162" s="110">
        <v>44.29682</v>
      </c>
    </row>
    <row r="2163" ht="9.75" customHeight="1">
      <c r="A2163" s="110" t="s">
        <v>161</v>
      </c>
      <c r="B2163" s="110">
        <v>47.34237</v>
      </c>
    </row>
    <row r="2164" ht="9.75" customHeight="1">
      <c r="A2164" s="110" t="s">
        <v>161</v>
      </c>
      <c r="B2164" s="110">
        <v>49.85162</v>
      </c>
    </row>
    <row r="2165" ht="9.75" customHeight="1">
      <c r="A2165" s="110" t="s">
        <v>161</v>
      </c>
      <c r="B2165" s="110">
        <v>46.533</v>
      </c>
    </row>
    <row r="2166" ht="9.75" customHeight="1">
      <c r="A2166" s="110" t="s">
        <v>161</v>
      </c>
      <c r="B2166" s="110">
        <v>35.4355</v>
      </c>
    </row>
    <row r="2167" ht="9.75" customHeight="1">
      <c r="A2167" s="110" t="s">
        <v>161</v>
      </c>
      <c r="B2167" s="110">
        <v>41.4577</v>
      </c>
    </row>
    <row r="2168" ht="9.75" customHeight="1">
      <c r="A2168" s="110" t="s">
        <v>161</v>
      </c>
      <c r="B2168" s="110">
        <v>51.17121</v>
      </c>
    </row>
    <row r="2169" ht="9.75" customHeight="1">
      <c r="A2169" s="110" t="s">
        <v>161</v>
      </c>
      <c r="B2169" s="110">
        <v>52.3934</v>
      </c>
    </row>
    <row r="2170" ht="9.75" customHeight="1">
      <c r="A2170" s="110" t="s">
        <v>161</v>
      </c>
      <c r="B2170" s="110">
        <v>36.68751</v>
      </c>
    </row>
    <row r="2171" ht="9.75" customHeight="1">
      <c r="A2171" s="110" t="s">
        <v>161</v>
      </c>
      <c r="B2171" s="110">
        <v>36.68751</v>
      </c>
    </row>
    <row r="2172" ht="9.75" customHeight="1">
      <c r="A2172" s="110" t="s">
        <v>161</v>
      </c>
      <c r="B2172" s="110">
        <v>35.36297</v>
      </c>
    </row>
    <row r="2173" ht="9.75" customHeight="1">
      <c r="A2173" s="110" t="s">
        <v>161</v>
      </c>
      <c r="B2173" s="110">
        <v>39.49662</v>
      </c>
    </row>
    <row r="2174" ht="9.75" customHeight="1">
      <c r="A2174" s="110" t="s">
        <v>161</v>
      </c>
      <c r="B2174" s="110">
        <v>42.53928</v>
      </c>
    </row>
    <row r="2175" ht="9.75" customHeight="1">
      <c r="A2175" s="110" t="s">
        <v>161</v>
      </c>
      <c r="B2175" s="110">
        <v>40.25207</v>
      </c>
    </row>
    <row r="2176" ht="9.75" customHeight="1">
      <c r="A2176" s="110" t="s">
        <v>161</v>
      </c>
      <c r="B2176" s="110">
        <v>48.75729</v>
      </c>
    </row>
    <row r="2177" ht="9.75" customHeight="1">
      <c r="A2177" s="110" t="s">
        <v>161</v>
      </c>
      <c r="B2177" s="110">
        <v>42.20928</v>
      </c>
    </row>
    <row r="2178" ht="9.75" customHeight="1">
      <c r="A2178" s="110" t="s">
        <v>161</v>
      </c>
      <c r="B2178" s="110">
        <v>36.7337</v>
      </c>
    </row>
    <row r="2179" ht="9.75" customHeight="1">
      <c r="A2179" s="110" t="s">
        <v>161</v>
      </c>
      <c r="B2179" s="110"/>
    </row>
    <row r="2180" ht="9.75" customHeight="1">
      <c r="A2180" s="110" t="s">
        <v>161</v>
      </c>
      <c r="B2180" s="110">
        <v>40.01711</v>
      </c>
    </row>
    <row r="2181" ht="9.75" customHeight="1">
      <c r="A2181" s="110" t="s">
        <v>161</v>
      </c>
      <c r="B2181" s="110">
        <v>52.44611</v>
      </c>
    </row>
    <row r="2182" ht="9.75" customHeight="1">
      <c r="A2182" s="110" t="s">
        <v>161</v>
      </c>
      <c r="B2182" s="110">
        <v>37.56736</v>
      </c>
    </row>
    <row r="2183" ht="9.75" customHeight="1">
      <c r="A2183" s="110" t="s">
        <v>161</v>
      </c>
      <c r="B2183" s="110">
        <v>39.32744</v>
      </c>
    </row>
    <row r="2184" ht="9.75" customHeight="1">
      <c r="A2184" s="110" t="s">
        <v>161</v>
      </c>
      <c r="B2184" s="110">
        <v>47.81038</v>
      </c>
    </row>
    <row r="2185" ht="9.75" customHeight="1">
      <c r="A2185" s="110" t="s">
        <v>161</v>
      </c>
      <c r="B2185" s="110"/>
    </row>
    <row r="2186" ht="9.75" customHeight="1">
      <c r="A2186" s="110" t="s">
        <v>161</v>
      </c>
      <c r="B2186" s="110">
        <v>42.27734</v>
      </c>
    </row>
    <row r="2187" ht="9.75" customHeight="1">
      <c r="A2187" s="110" t="s">
        <v>161</v>
      </c>
      <c r="B2187" s="110"/>
    </row>
    <row r="2188" ht="9.75" customHeight="1">
      <c r="A2188" s="110" t="s">
        <v>161</v>
      </c>
      <c r="B2188" s="110">
        <v>37.5022</v>
      </c>
    </row>
    <row r="2189" ht="9.75" customHeight="1">
      <c r="A2189" s="110" t="s">
        <v>161</v>
      </c>
      <c r="B2189" s="110">
        <v>40.72586</v>
      </c>
    </row>
    <row r="2190" ht="9.75" customHeight="1">
      <c r="A2190" s="110" t="s">
        <v>161</v>
      </c>
      <c r="B2190" s="110">
        <v>49.70668</v>
      </c>
    </row>
    <row r="2191" ht="9.75" customHeight="1">
      <c r="A2191" s="110" t="s">
        <v>161</v>
      </c>
      <c r="B2191" s="110">
        <v>44.03802</v>
      </c>
    </row>
    <row r="2192" ht="9.75" customHeight="1">
      <c r="A2192" s="110" t="s">
        <v>161</v>
      </c>
      <c r="B2192" s="110">
        <v>47.42425</v>
      </c>
    </row>
    <row r="2193" ht="9.75" customHeight="1">
      <c r="A2193" s="110" t="s">
        <v>161</v>
      </c>
      <c r="B2193" s="110"/>
    </row>
    <row r="2194" ht="9.75" customHeight="1">
      <c r="A2194" s="110" t="s">
        <v>161</v>
      </c>
      <c r="B2194" s="110">
        <v>42.77273</v>
      </c>
    </row>
    <row r="2195" ht="9.75" customHeight="1">
      <c r="A2195" s="110" t="s">
        <v>161</v>
      </c>
      <c r="B2195" s="110">
        <v>46.67836</v>
      </c>
    </row>
    <row r="2196" ht="9.75" customHeight="1">
      <c r="A2196" s="110" t="s">
        <v>161</v>
      </c>
      <c r="B2196" s="110">
        <v>38.5326</v>
      </c>
    </row>
    <row r="2197" ht="9.75" customHeight="1">
      <c r="A2197" s="110" t="s">
        <v>161</v>
      </c>
      <c r="B2197" s="110">
        <v>38.86704</v>
      </c>
    </row>
    <row r="2198" ht="9.75" customHeight="1">
      <c r="A2198" s="110" t="s">
        <v>161</v>
      </c>
      <c r="B2198" s="110">
        <v>46.23724</v>
      </c>
    </row>
    <row r="2199" ht="9.75" customHeight="1">
      <c r="A2199" s="110" t="s">
        <v>161</v>
      </c>
      <c r="B2199" s="110">
        <v>50.04146</v>
      </c>
    </row>
    <row r="2200" ht="9.75" customHeight="1">
      <c r="A2200" s="110" t="s">
        <v>161</v>
      </c>
      <c r="B2200" s="110">
        <v>44.0276</v>
      </c>
    </row>
    <row r="2201" ht="9.75" customHeight="1">
      <c r="A2201" s="110" t="s">
        <v>161</v>
      </c>
      <c r="B2201" s="110">
        <v>47.64282</v>
      </c>
    </row>
    <row r="2202" ht="9.75" customHeight="1">
      <c r="A2202" s="110" t="s">
        <v>161</v>
      </c>
      <c r="B2202" s="110">
        <v>49.5836</v>
      </c>
    </row>
    <row r="2203" ht="9.75" customHeight="1">
      <c r="A2203" s="110" t="s">
        <v>161</v>
      </c>
      <c r="B2203" s="110"/>
    </row>
    <row r="2204" ht="9.75" customHeight="1">
      <c r="A2204" s="110" t="s">
        <v>161</v>
      </c>
      <c r="B2204" s="110">
        <v>37.61862</v>
      </c>
    </row>
    <row r="2205" ht="9.75" customHeight="1">
      <c r="A2205" s="110" t="s">
        <v>161</v>
      </c>
      <c r="B2205" s="110">
        <v>42.10004</v>
      </c>
    </row>
    <row r="2206" ht="9.75" customHeight="1">
      <c r="A2206" s="110" t="s">
        <v>162</v>
      </c>
      <c r="B2206" s="110"/>
    </row>
    <row r="2207" ht="9.75" customHeight="1">
      <c r="A2207" s="110" t="s">
        <v>162</v>
      </c>
      <c r="B2207" s="110"/>
    </row>
    <row r="2208" ht="9.75" customHeight="1">
      <c r="A2208" s="110" t="s">
        <v>162</v>
      </c>
      <c r="B2208" s="110"/>
    </row>
    <row r="2209" ht="9.75" customHeight="1">
      <c r="A2209" s="110" t="s">
        <v>162</v>
      </c>
      <c r="B2209" s="110">
        <v>48.420270339078</v>
      </c>
    </row>
    <row r="2210" ht="9.75" customHeight="1">
      <c r="A2210" s="110" t="s">
        <v>162</v>
      </c>
      <c r="B2210" s="110"/>
    </row>
    <row r="2211" ht="9.75" customHeight="1">
      <c r="A2211" s="110" t="s">
        <v>162</v>
      </c>
      <c r="B2211" s="110">
        <v>53.7015817642125</v>
      </c>
    </row>
    <row r="2212" ht="9.75" customHeight="1">
      <c r="A2212" s="110" t="s">
        <v>162</v>
      </c>
      <c r="B2212" s="110"/>
    </row>
    <row r="2213" ht="9.75" customHeight="1">
      <c r="A2213" s="110" t="s">
        <v>162</v>
      </c>
      <c r="B2213" s="110">
        <v>51.3570468193131</v>
      </c>
    </row>
    <row r="2214" ht="9.75" customHeight="1">
      <c r="A2214" s="110" t="s">
        <v>162</v>
      </c>
      <c r="B2214" s="110">
        <v>46.2372431930851</v>
      </c>
    </row>
    <row r="2215" ht="9.75" customHeight="1">
      <c r="A2215" s="110" t="s">
        <v>162</v>
      </c>
      <c r="B2215" s="110"/>
    </row>
    <row r="2216" ht="9.75" customHeight="1">
      <c r="A2216" s="110" t="s">
        <v>162</v>
      </c>
      <c r="B2216" s="110">
        <v>51.2531030080792</v>
      </c>
    </row>
    <row r="2217" ht="9.75" customHeight="1">
      <c r="A2217" s="110" t="s">
        <v>162</v>
      </c>
      <c r="B2217" s="110"/>
    </row>
    <row r="2218" ht="9.75" customHeight="1">
      <c r="A2218" s="110" t="s">
        <v>162</v>
      </c>
      <c r="B2218" s="110">
        <v>54.2622469207198</v>
      </c>
    </row>
    <row r="2219" ht="9.75" customHeight="1">
      <c r="A2219" s="110" t="s">
        <v>162</v>
      </c>
      <c r="B2219" s="110">
        <v>39.4896233575946</v>
      </c>
    </row>
    <row r="2220" ht="9.75" customHeight="1">
      <c r="A2220" s="110" t="s">
        <v>162</v>
      </c>
      <c r="B2220" s="110">
        <v>48.723130474611</v>
      </c>
    </row>
    <row r="2221" ht="9.75" customHeight="1">
      <c r="A2221" s="110" t="s">
        <v>162</v>
      </c>
      <c r="B2221" s="110">
        <v>55.9668084319637</v>
      </c>
    </row>
    <row r="2222" ht="9.75" customHeight="1">
      <c r="A2222" s="110" t="s">
        <v>162</v>
      </c>
      <c r="B2222" s="110"/>
    </row>
    <row r="2223" ht="9.75" customHeight="1">
      <c r="A2223" s="110" t="s">
        <v>162</v>
      </c>
      <c r="B2223" s="110">
        <v>63.2269451986477</v>
      </c>
    </row>
    <row r="2224" ht="9.75" customHeight="1">
      <c r="A2224" s="110" t="s">
        <v>162</v>
      </c>
      <c r="B2224" s="110">
        <v>47.7094129467844</v>
      </c>
    </row>
    <row r="2225" ht="9.75" customHeight="1">
      <c r="A2225" s="110" t="s">
        <v>162</v>
      </c>
      <c r="B2225" s="110"/>
    </row>
    <row r="2226" ht="9.75" customHeight="1">
      <c r="A2226" s="110" t="s">
        <v>162</v>
      </c>
      <c r="B2226" s="110">
        <v>43.2405898696512</v>
      </c>
    </row>
    <row r="2227" ht="9.75" customHeight="1">
      <c r="A2227" s="110" t="s">
        <v>162</v>
      </c>
      <c r="B2227" s="110">
        <v>45.9087649185205</v>
      </c>
    </row>
    <row r="2228" ht="9.75" customHeight="1">
      <c r="A2228" s="110" t="s">
        <v>162</v>
      </c>
      <c r="B2228" s="110">
        <v>32.7249215231234</v>
      </c>
    </row>
    <row r="2229" ht="9.75" customHeight="1">
      <c r="A2229" s="110" t="s">
        <v>162</v>
      </c>
      <c r="B2229" s="110">
        <v>48.5974332679511</v>
      </c>
    </row>
    <row r="2230" ht="9.75" customHeight="1">
      <c r="A2230" s="110" t="s">
        <v>162</v>
      </c>
      <c r="B2230" s="110">
        <v>46.9745536343457</v>
      </c>
    </row>
    <row r="2231" ht="9.75" customHeight="1">
      <c r="A2231" s="110" t="s">
        <v>162</v>
      </c>
      <c r="B2231" s="110"/>
    </row>
    <row r="2232" ht="9.75" customHeight="1">
      <c r="A2232" s="110" t="s">
        <v>162</v>
      </c>
      <c r="B2232" s="110">
        <v>39.8722469433564</v>
      </c>
    </row>
    <row r="2233" ht="9.75" customHeight="1">
      <c r="A2233" s="110" t="s">
        <v>162</v>
      </c>
      <c r="B2233" s="110">
        <v>45.72460595213</v>
      </c>
    </row>
    <row r="2234" ht="9.75" customHeight="1">
      <c r="A2234" s="110" t="s">
        <v>162</v>
      </c>
      <c r="B2234" s="110">
        <v>43.2385532621019</v>
      </c>
    </row>
    <row r="2235" ht="9.75" customHeight="1">
      <c r="A2235" s="110" t="s">
        <v>162</v>
      </c>
      <c r="B2235" s="110"/>
    </row>
    <row r="2236" ht="9.75" customHeight="1">
      <c r="A2236" s="110" t="s">
        <v>162</v>
      </c>
      <c r="B2236" s="110">
        <v>43.2179389030823</v>
      </c>
    </row>
    <row r="2237" ht="9.75" customHeight="1">
      <c r="A2237" s="110" t="s">
        <v>162</v>
      </c>
      <c r="B2237" s="110">
        <v>50.6838102776968</v>
      </c>
    </row>
    <row r="2238" ht="9.75" customHeight="1">
      <c r="A2238" s="110" t="s">
        <v>162</v>
      </c>
      <c r="B2238" s="110">
        <v>43.8189393429315</v>
      </c>
    </row>
    <row r="2239" ht="9.75" customHeight="1">
      <c r="A2239" s="110" t="s">
        <v>162</v>
      </c>
      <c r="B2239" s="110">
        <v>52.3676892746161</v>
      </c>
    </row>
    <row r="2240" ht="9.75" customHeight="1">
      <c r="A2240" s="110" t="s">
        <v>162</v>
      </c>
      <c r="B2240" s="110">
        <v>38.2201291788137</v>
      </c>
    </row>
    <row r="2241" ht="9.75" customHeight="1">
      <c r="A2241" s="110" t="s">
        <v>162</v>
      </c>
      <c r="B2241" s="110">
        <v>43.7234096062674</v>
      </c>
    </row>
    <row r="2242" ht="9.75" customHeight="1">
      <c r="A2242" s="110" t="s">
        <v>162</v>
      </c>
      <c r="B2242" s="110">
        <v>45.6888510360438</v>
      </c>
    </row>
    <row r="2243" ht="9.75" customHeight="1">
      <c r="A2243" s="110" t="s">
        <v>162</v>
      </c>
      <c r="B2243" s="110">
        <v>55.2561911550975</v>
      </c>
    </row>
    <row r="2244" ht="9.75" customHeight="1">
      <c r="A2244" s="110" t="s">
        <v>163</v>
      </c>
      <c r="B2244" s="110">
        <v>65.00632</v>
      </c>
    </row>
    <row r="2245" ht="9.75" customHeight="1">
      <c r="A2245" s="110" t="s">
        <v>163</v>
      </c>
      <c r="B2245" s="110">
        <v>58.03172</v>
      </c>
    </row>
    <row r="2246" ht="9.75" customHeight="1">
      <c r="A2246" s="110" t="s">
        <v>163</v>
      </c>
      <c r="B2246" s="110">
        <v>29.71858</v>
      </c>
    </row>
    <row r="2247" ht="9.75" customHeight="1">
      <c r="A2247" s="110" t="s">
        <v>163</v>
      </c>
      <c r="B2247" s="110">
        <v>35.95118</v>
      </c>
    </row>
    <row r="2248" ht="9.75" customHeight="1">
      <c r="A2248" s="110" t="s">
        <v>163</v>
      </c>
      <c r="B2248" s="110">
        <v>44.55521</v>
      </c>
    </row>
    <row r="2249" ht="9.75" customHeight="1">
      <c r="A2249" s="110" t="s">
        <v>163</v>
      </c>
      <c r="B2249" s="110">
        <v>43.22532</v>
      </c>
    </row>
    <row r="2250" ht="9.75" customHeight="1">
      <c r="A2250" s="110" t="s">
        <v>163</v>
      </c>
      <c r="B2250" s="110">
        <v>36.54811</v>
      </c>
    </row>
    <row r="2251" ht="9.75" customHeight="1">
      <c r="A2251" s="110" t="s">
        <v>163</v>
      </c>
      <c r="B2251" s="110">
        <v>48.38556</v>
      </c>
    </row>
    <row r="2252" ht="9.75" customHeight="1">
      <c r="A2252" s="110" t="s">
        <v>163</v>
      </c>
      <c r="B2252" s="110"/>
    </row>
    <row r="2253" ht="9.75" customHeight="1">
      <c r="A2253" s="110" t="s">
        <v>163</v>
      </c>
      <c r="B2253" s="110">
        <v>29.96006</v>
      </c>
    </row>
    <row r="2254" ht="9.75" customHeight="1">
      <c r="A2254" s="110" t="s">
        <v>163</v>
      </c>
      <c r="B2254" s="110"/>
    </row>
    <row r="2255" ht="9.75" customHeight="1">
      <c r="A2255" s="110" t="s">
        <v>163</v>
      </c>
      <c r="B2255" s="110">
        <v>37.39934</v>
      </c>
    </row>
    <row r="2256" ht="9.75" customHeight="1">
      <c r="A2256" s="110" t="s">
        <v>163</v>
      </c>
      <c r="B2256" s="110"/>
    </row>
    <row r="2257" ht="9.75" customHeight="1">
      <c r="A2257" s="110" t="s">
        <v>163</v>
      </c>
      <c r="B2257" s="110"/>
    </row>
    <row r="2258" ht="9.75" customHeight="1">
      <c r="A2258" s="110" t="s">
        <v>163</v>
      </c>
      <c r="B2258" s="110">
        <v>48.99314</v>
      </c>
    </row>
    <row r="2259" ht="9.75" customHeight="1">
      <c r="A2259" s="110" t="s">
        <v>163</v>
      </c>
      <c r="B2259" s="110"/>
    </row>
    <row r="2260" ht="9.75" customHeight="1">
      <c r="A2260" s="110" t="s">
        <v>163</v>
      </c>
      <c r="B2260" s="110">
        <v>42.61826</v>
      </c>
    </row>
    <row r="2261" ht="9.75" customHeight="1">
      <c r="A2261" s="110" t="s">
        <v>163</v>
      </c>
      <c r="B2261" s="110">
        <v>44.05722</v>
      </c>
    </row>
    <row r="2262" ht="9.75" customHeight="1">
      <c r="A2262" s="110" t="s">
        <v>163</v>
      </c>
      <c r="B2262" s="110"/>
    </row>
    <row r="2263" ht="9.75" customHeight="1">
      <c r="A2263" s="110" t="s">
        <v>163</v>
      </c>
      <c r="B2263" s="110">
        <v>39.2088</v>
      </c>
    </row>
    <row r="2264" ht="9.75" customHeight="1">
      <c r="A2264" s="110" t="s">
        <v>163</v>
      </c>
      <c r="B2264" s="110">
        <v>32.60329</v>
      </c>
    </row>
    <row r="2265" ht="9.75" customHeight="1">
      <c r="A2265" s="110" t="s">
        <v>163</v>
      </c>
      <c r="B2265" s="110">
        <v>46.66483</v>
      </c>
    </row>
    <row r="2266" ht="9.75" customHeight="1">
      <c r="A2266" s="110" t="s">
        <v>163</v>
      </c>
      <c r="B2266" s="110">
        <v>36.07399</v>
      </c>
    </row>
    <row r="2267" ht="9.75" customHeight="1">
      <c r="A2267" s="110" t="s">
        <v>163</v>
      </c>
      <c r="B2267" s="110">
        <v>55.96503</v>
      </c>
    </row>
    <row r="2268" ht="9.75" customHeight="1">
      <c r="A2268" s="110" t="s">
        <v>164</v>
      </c>
      <c r="B2268" s="110"/>
    </row>
    <row r="2269" ht="9.75" customHeight="1">
      <c r="A2269" s="110" t="s">
        <v>164</v>
      </c>
      <c r="B2269" s="110">
        <v>52.56357</v>
      </c>
    </row>
    <row r="2270" ht="9.75" customHeight="1">
      <c r="A2270" s="110" t="s">
        <v>164</v>
      </c>
      <c r="B2270" s="110">
        <v>45.41709</v>
      </c>
    </row>
    <row r="2271" ht="9.75" customHeight="1">
      <c r="A2271" s="110" t="s">
        <v>164</v>
      </c>
      <c r="B2271" s="110">
        <v>54.72521</v>
      </c>
    </row>
    <row r="2272" ht="9.75" customHeight="1">
      <c r="A2272" s="110" t="s">
        <v>164</v>
      </c>
      <c r="B2272" s="110">
        <v>41.18856</v>
      </c>
    </row>
    <row r="2273" ht="9.75" customHeight="1">
      <c r="A2273" s="110" t="s">
        <v>164</v>
      </c>
      <c r="B2273" s="110">
        <v>49.35149</v>
      </c>
    </row>
    <row r="2274" ht="9.75" customHeight="1">
      <c r="A2274" s="110" t="s">
        <v>164</v>
      </c>
      <c r="B2274" s="110">
        <v>42.69348</v>
      </c>
    </row>
    <row r="2275" ht="9.75" customHeight="1">
      <c r="A2275" s="110" t="s">
        <v>164</v>
      </c>
      <c r="B2275" s="110">
        <v>37.53753</v>
      </c>
    </row>
    <row r="2276" ht="9.75" customHeight="1">
      <c r="A2276" s="110" t="s">
        <v>164</v>
      </c>
      <c r="B2276" s="110">
        <v>38.42975</v>
      </c>
    </row>
    <row r="2277" ht="9.75" customHeight="1">
      <c r="A2277" s="110" t="s">
        <v>164</v>
      </c>
      <c r="B2277" s="110">
        <v>42.24665</v>
      </c>
    </row>
    <row r="2278" ht="9.75" customHeight="1">
      <c r="A2278" s="110" t="s">
        <v>164</v>
      </c>
      <c r="B2278" s="110">
        <v>44.05722</v>
      </c>
    </row>
    <row r="2279" ht="9.75" customHeight="1">
      <c r="A2279" s="110" t="s">
        <v>165</v>
      </c>
      <c r="B2279" s="110">
        <v>41.27466</v>
      </c>
    </row>
    <row r="2280" ht="9.75" customHeight="1">
      <c r="A2280" s="110" t="s">
        <v>165</v>
      </c>
      <c r="B2280" s="110">
        <v>44.75787</v>
      </c>
    </row>
    <row r="2281" ht="9.75" customHeight="1">
      <c r="A2281" s="110" t="s">
        <v>165</v>
      </c>
      <c r="B2281" s="110">
        <v>32.01022</v>
      </c>
    </row>
    <row r="2282" ht="9.75" customHeight="1">
      <c r="A2282" s="110" t="s">
        <v>165</v>
      </c>
      <c r="B2282" s="110">
        <v>40.32272</v>
      </c>
    </row>
    <row r="2283" ht="9.75" customHeight="1">
      <c r="A2283" s="110" t="s">
        <v>165</v>
      </c>
      <c r="B2283" s="110">
        <v>49.90565</v>
      </c>
    </row>
    <row r="2284" ht="9.75" customHeight="1">
      <c r="A2284" s="110" t="s">
        <v>165</v>
      </c>
      <c r="B2284" s="110">
        <v>50.40564</v>
      </c>
    </row>
    <row r="2285" ht="9.75" customHeight="1">
      <c r="A2285" s="110" t="s">
        <v>165</v>
      </c>
      <c r="B2285" s="110">
        <v>46.23712</v>
      </c>
    </row>
    <row r="2286" ht="9.75" customHeight="1">
      <c r="A2286" s="110" t="s">
        <v>165</v>
      </c>
      <c r="B2286" s="110">
        <v>39.27076</v>
      </c>
    </row>
    <row r="2287" ht="9.75" customHeight="1">
      <c r="A2287" s="110" t="s">
        <v>165</v>
      </c>
      <c r="B2287" s="110">
        <v>38.32399</v>
      </c>
    </row>
    <row r="2288" ht="9.75" customHeight="1">
      <c r="A2288" s="110" t="s">
        <v>165</v>
      </c>
      <c r="B2288" s="110">
        <v>42.00278</v>
      </c>
    </row>
    <row r="2289" ht="9.75" customHeight="1">
      <c r="A2289" s="110" t="s">
        <v>165</v>
      </c>
      <c r="B2289" s="110">
        <v>44.51893</v>
      </c>
    </row>
    <row r="2290" ht="9.75" customHeight="1">
      <c r="A2290" s="110" t="s">
        <v>165</v>
      </c>
      <c r="B2290" s="110">
        <v>40.04203</v>
      </c>
    </row>
    <row r="2291" ht="9.75" customHeight="1">
      <c r="A2291" s="110" t="s">
        <v>165</v>
      </c>
      <c r="B2291" s="110">
        <v>38.65483</v>
      </c>
    </row>
    <row r="2292" ht="9.75" customHeight="1">
      <c r="A2292" s="110" t="s">
        <v>165</v>
      </c>
      <c r="B2292" s="110">
        <v>48.45187</v>
      </c>
    </row>
    <row r="2293" ht="9.75" customHeight="1">
      <c r="A2293" s="110" t="s">
        <v>165</v>
      </c>
      <c r="B2293" s="110">
        <v>38.20358</v>
      </c>
    </row>
    <row r="2294" ht="9.75" customHeight="1">
      <c r="A2294" s="110" t="s">
        <v>165</v>
      </c>
      <c r="B2294" s="110">
        <v>53.00605</v>
      </c>
    </row>
    <row r="2295" ht="9.75" customHeight="1">
      <c r="A2295" s="110" t="s">
        <v>165</v>
      </c>
      <c r="B2295" s="110">
        <v>38.32399</v>
      </c>
    </row>
    <row r="2296" ht="9.75" customHeight="1">
      <c r="A2296" s="110" t="s">
        <v>165</v>
      </c>
      <c r="B2296" s="110"/>
    </row>
    <row r="2297" ht="9.75" customHeight="1">
      <c r="A2297" s="110" t="s">
        <v>165</v>
      </c>
      <c r="B2297" s="110">
        <v>45.44572</v>
      </c>
    </row>
    <row r="2298" ht="9.75" customHeight="1">
      <c r="A2298" s="110" t="s">
        <v>165</v>
      </c>
      <c r="B2298" s="110">
        <v>48.77548</v>
      </c>
    </row>
    <row r="2299" ht="9.75" customHeight="1">
      <c r="A2299" s="110" t="s">
        <v>165</v>
      </c>
      <c r="B2299" s="110">
        <v>45.47163</v>
      </c>
    </row>
    <row r="2300" ht="9.75" customHeight="1">
      <c r="A2300" s="110" t="s">
        <v>165</v>
      </c>
      <c r="B2300" s="110">
        <v>38.38216</v>
      </c>
    </row>
    <row r="2301" ht="9.75" customHeight="1">
      <c r="A2301" s="110" t="s">
        <v>165</v>
      </c>
      <c r="B2301" s="110">
        <v>49.11013</v>
      </c>
    </row>
    <row r="2302" ht="9.75" customHeight="1">
      <c r="A2302" s="110" t="s">
        <v>165</v>
      </c>
      <c r="B2302" s="110"/>
    </row>
    <row r="2303" ht="9.75" customHeight="1">
      <c r="A2303" s="110" t="s">
        <v>165</v>
      </c>
      <c r="B2303" s="110">
        <v>39.38657</v>
      </c>
    </row>
    <row r="2304" ht="9.75" customHeight="1">
      <c r="A2304" s="110" t="s">
        <v>165</v>
      </c>
      <c r="B2304" s="110">
        <v>42.79987</v>
      </c>
    </row>
    <row r="2305" ht="9.75" customHeight="1">
      <c r="A2305" s="110" t="s">
        <v>165</v>
      </c>
      <c r="B2305" s="110">
        <v>35.99776</v>
      </c>
    </row>
    <row r="2306" ht="9.75" customHeight="1">
      <c r="A2306" s="110" t="s">
        <v>165</v>
      </c>
      <c r="B2306" s="110">
        <v>40.32272</v>
      </c>
    </row>
    <row r="2307" ht="9.75" customHeight="1">
      <c r="A2307" s="110" t="s">
        <v>165</v>
      </c>
      <c r="B2307" s="110">
        <v>38.87085</v>
      </c>
    </row>
    <row r="2308" ht="9.75" customHeight="1">
      <c r="A2308" s="110" t="s">
        <v>165</v>
      </c>
      <c r="B2308" s="110">
        <v>36.44134</v>
      </c>
    </row>
    <row r="2309" ht="9.75" customHeight="1">
      <c r="A2309" s="110" t="s">
        <v>165</v>
      </c>
      <c r="B2309" s="110">
        <v>47.05999</v>
      </c>
    </row>
    <row r="2310" ht="9.75" customHeight="1">
      <c r="A2310" s="110" t="s">
        <v>165</v>
      </c>
      <c r="B2310" s="110">
        <v>39.48404</v>
      </c>
    </row>
    <row r="2311" ht="9.75" customHeight="1">
      <c r="A2311" s="110" t="s">
        <v>165</v>
      </c>
      <c r="B2311" s="110">
        <v>41.27935</v>
      </c>
    </row>
    <row r="2312" ht="9.75" customHeight="1">
      <c r="A2312" s="110" t="s">
        <v>165</v>
      </c>
      <c r="B2312" s="110">
        <v>34.46072</v>
      </c>
    </row>
    <row r="2313" ht="9.75" customHeight="1">
      <c r="A2313" s="110" t="s">
        <v>165</v>
      </c>
      <c r="B2313" s="110">
        <v>35.19715</v>
      </c>
    </row>
    <row r="2314" ht="9.75" customHeight="1">
      <c r="A2314" s="110" t="s">
        <v>165</v>
      </c>
      <c r="B2314" s="110">
        <v>39.6763</v>
      </c>
    </row>
    <row r="2315" ht="9.75" customHeight="1">
      <c r="A2315" s="110" t="s">
        <v>165</v>
      </c>
      <c r="B2315" s="110">
        <v>59.12735</v>
      </c>
    </row>
    <row r="2316" ht="9.75" customHeight="1">
      <c r="A2316" s="110" t="s">
        <v>165</v>
      </c>
      <c r="B2316" s="110">
        <v>39.69871</v>
      </c>
    </row>
    <row r="2317" ht="9.75" customHeight="1">
      <c r="A2317" s="110" t="s">
        <v>165</v>
      </c>
      <c r="B2317" s="110">
        <v>40.2665</v>
      </c>
    </row>
    <row r="2318" ht="9.75" customHeight="1">
      <c r="A2318" s="110" t="s">
        <v>165</v>
      </c>
      <c r="B2318" s="110">
        <v>40.85013</v>
      </c>
    </row>
    <row r="2319" ht="9.75" customHeight="1">
      <c r="A2319" s="110" t="s">
        <v>165</v>
      </c>
      <c r="B2319" s="110">
        <v>47.04713</v>
      </c>
    </row>
    <row r="2320" ht="9.75" customHeight="1">
      <c r="A2320" s="110" t="s">
        <v>165</v>
      </c>
      <c r="B2320" s="110">
        <v>31.2765</v>
      </c>
    </row>
    <row r="2321" ht="9.75" customHeight="1">
      <c r="A2321" s="110" t="s">
        <v>165</v>
      </c>
      <c r="B2321" s="110"/>
    </row>
    <row r="2322" ht="9.75" customHeight="1">
      <c r="A2322" s="110" t="s">
        <v>165</v>
      </c>
      <c r="B2322" s="110">
        <v>44.80372</v>
      </c>
    </row>
    <row r="2323" ht="9.75" customHeight="1">
      <c r="A2323" s="110" t="s">
        <v>165</v>
      </c>
      <c r="B2323" s="110">
        <v>42.1538</v>
      </c>
    </row>
    <row r="2324" ht="9.75" customHeight="1">
      <c r="A2324" s="110" t="s">
        <v>165</v>
      </c>
      <c r="B2324" s="110">
        <v>37.87978</v>
      </c>
    </row>
    <row r="2325" ht="9.75" customHeight="1">
      <c r="A2325" s="110" t="s">
        <v>165</v>
      </c>
      <c r="B2325" s="110">
        <v>44.17897</v>
      </c>
    </row>
    <row r="2326" ht="9.75" customHeight="1">
      <c r="A2326" s="110" t="s">
        <v>165</v>
      </c>
      <c r="B2326" s="110">
        <v>43.00101</v>
      </c>
    </row>
    <row r="2327" ht="9.75" customHeight="1">
      <c r="A2327" s="110" t="s">
        <v>165</v>
      </c>
      <c r="B2327" s="110">
        <v>34.22542</v>
      </c>
    </row>
    <row r="2328" ht="9.75" customHeight="1">
      <c r="A2328" s="110" t="s">
        <v>165</v>
      </c>
      <c r="B2328" s="110">
        <v>58.34952</v>
      </c>
    </row>
    <row r="2329" ht="9.75" customHeight="1">
      <c r="A2329" s="110" t="s">
        <v>165</v>
      </c>
      <c r="B2329" s="110">
        <v>44.83745</v>
      </c>
    </row>
    <row r="2330" ht="9.75" customHeight="1">
      <c r="A2330" s="110" t="s">
        <v>165</v>
      </c>
      <c r="B2330" s="110">
        <v>39.27076</v>
      </c>
    </row>
    <row r="2331" ht="9.75" customHeight="1">
      <c r="A2331" s="110" t="s">
        <v>165</v>
      </c>
      <c r="B2331" s="110">
        <v>54.61113</v>
      </c>
    </row>
    <row r="2332" ht="9.75" customHeight="1">
      <c r="A2332" s="110" t="s">
        <v>165</v>
      </c>
      <c r="B2332" s="110">
        <v>53.41216</v>
      </c>
    </row>
    <row r="2333" ht="9.75" customHeight="1">
      <c r="A2333" s="110" t="s">
        <v>165</v>
      </c>
      <c r="B2333" s="110">
        <v>43.90432</v>
      </c>
    </row>
    <row r="2334" ht="9.75" customHeight="1">
      <c r="A2334" s="110" t="s">
        <v>165</v>
      </c>
      <c r="B2334" s="110">
        <v>47.20674</v>
      </c>
    </row>
    <row r="2335" ht="9.75" customHeight="1">
      <c r="A2335" s="110" t="s">
        <v>165</v>
      </c>
      <c r="B2335" s="110"/>
    </row>
    <row r="2336" ht="9.75" customHeight="1">
      <c r="A2336" s="110" t="s">
        <v>165</v>
      </c>
      <c r="B2336" s="110">
        <v>40.4529</v>
      </c>
    </row>
    <row r="2337" ht="9.75" customHeight="1">
      <c r="A2337" s="110" t="s">
        <v>165</v>
      </c>
      <c r="B2337" s="110">
        <v>38.92062</v>
      </c>
    </row>
    <row r="2338" ht="9.75" customHeight="1">
      <c r="A2338" s="110" t="s">
        <v>165</v>
      </c>
      <c r="B2338" s="110">
        <v>50.68381</v>
      </c>
    </row>
    <row r="2339" ht="9.75" customHeight="1">
      <c r="A2339" s="110" t="s">
        <v>165</v>
      </c>
      <c r="B2339" s="110">
        <v>39.27076</v>
      </c>
    </row>
    <row r="2340" ht="9.75" customHeight="1">
      <c r="A2340" s="110" t="s">
        <v>165</v>
      </c>
      <c r="B2340" s="110">
        <v>37.53128</v>
      </c>
    </row>
    <row r="2341" ht="9.75" customHeight="1">
      <c r="A2341" s="110" t="s">
        <v>165</v>
      </c>
      <c r="B2341" s="110">
        <v>40.69271</v>
      </c>
    </row>
    <row r="2342" ht="9.75" customHeight="1">
      <c r="A2342" s="110" t="s">
        <v>165</v>
      </c>
      <c r="B2342" s="110">
        <v>44.57875</v>
      </c>
    </row>
    <row r="2343" ht="9.75" customHeight="1">
      <c r="A2343" s="110" t="s">
        <v>165</v>
      </c>
      <c r="B2343" s="110">
        <v>37.78315</v>
      </c>
    </row>
    <row r="2344" ht="9.75" customHeight="1">
      <c r="A2344" s="110" t="s">
        <v>165</v>
      </c>
      <c r="B2344" s="110">
        <v>43.00101</v>
      </c>
    </row>
    <row r="2345" ht="9.75" customHeight="1">
      <c r="A2345" s="110" t="s">
        <v>165</v>
      </c>
      <c r="B2345" s="110">
        <v>53.48435</v>
      </c>
    </row>
    <row r="2346" ht="9.75" customHeight="1">
      <c r="A2346" s="110" t="s">
        <v>165</v>
      </c>
      <c r="B2346" s="110">
        <v>35.59182</v>
      </c>
    </row>
    <row r="2347" ht="9.75" customHeight="1">
      <c r="A2347" s="110" t="s">
        <v>165</v>
      </c>
      <c r="B2347" s="110">
        <v>52.6017</v>
      </c>
    </row>
    <row r="2348" ht="9.75" customHeight="1">
      <c r="A2348" s="110" t="s">
        <v>165</v>
      </c>
      <c r="B2348" s="110">
        <v>38.90183</v>
      </c>
    </row>
    <row r="2349" ht="9.75" customHeight="1">
      <c r="A2349" s="110" t="s">
        <v>165</v>
      </c>
      <c r="B2349" s="110">
        <v>42.24665</v>
      </c>
    </row>
    <row r="2350" ht="9.75" customHeight="1">
      <c r="A2350" s="110" t="s">
        <v>165</v>
      </c>
      <c r="B2350" s="110">
        <v>37.74664</v>
      </c>
    </row>
    <row r="2351" ht="9.75" customHeight="1">
      <c r="A2351" s="110" t="s">
        <v>165</v>
      </c>
      <c r="B2351" s="110">
        <v>45.02751</v>
      </c>
    </row>
    <row r="2352" ht="9.75" customHeight="1">
      <c r="A2352" s="110" t="s">
        <v>165</v>
      </c>
      <c r="B2352" s="110">
        <v>39.27076</v>
      </c>
    </row>
    <row r="2353" ht="9.75" customHeight="1">
      <c r="A2353" s="110" t="s">
        <v>165</v>
      </c>
      <c r="B2353" s="110">
        <v>40.39947</v>
      </c>
    </row>
    <row r="2354" ht="9.75" customHeight="1">
      <c r="A2354" s="110" t="s">
        <v>165</v>
      </c>
      <c r="B2354" s="110"/>
    </row>
    <row r="2355" ht="9.75" customHeight="1">
      <c r="A2355" s="110" t="s">
        <v>165</v>
      </c>
      <c r="B2355" s="110">
        <v>46.70434</v>
      </c>
    </row>
    <row r="2356" ht="9.75" customHeight="1">
      <c r="A2356" s="110" t="s">
        <v>165</v>
      </c>
      <c r="B2356" s="110">
        <v>36.65211</v>
      </c>
    </row>
    <row r="2357" ht="9.75" customHeight="1">
      <c r="A2357" s="110" t="s">
        <v>165</v>
      </c>
      <c r="B2357" s="110">
        <v>40.96408</v>
      </c>
    </row>
    <row r="2358" ht="9.75" customHeight="1">
      <c r="A2358" s="110" t="s">
        <v>165</v>
      </c>
      <c r="B2358" s="110">
        <v>39.27076</v>
      </c>
    </row>
    <row r="2359" ht="9.75" customHeight="1">
      <c r="A2359" s="110" t="s">
        <v>165</v>
      </c>
      <c r="B2359" s="110">
        <v>36.68751</v>
      </c>
    </row>
    <row r="2360" ht="9.75" customHeight="1">
      <c r="A2360" s="110" t="s">
        <v>165</v>
      </c>
      <c r="B2360" s="110">
        <v>40.50223</v>
      </c>
    </row>
    <row r="2361" ht="9.75" customHeight="1">
      <c r="A2361" s="110" t="s">
        <v>165</v>
      </c>
      <c r="B2361" s="110">
        <v>42.24665</v>
      </c>
    </row>
    <row r="2362" ht="9.75" customHeight="1">
      <c r="A2362" s="110" t="s">
        <v>165</v>
      </c>
      <c r="B2362" s="110">
        <v>50.249</v>
      </c>
    </row>
    <row r="2363" ht="9.75" customHeight="1">
      <c r="A2363" s="110" t="s">
        <v>165</v>
      </c>
      <c r="B2363" s="110">
        <v>43.17264</v>
      </c>
    </row>
    <row r="2364" ht="9.75" customHeight="1">
      <c r="A2364" s="110" t="s">
        <v>165</v>
      </c>
      <c r="B2364" s="110">
        <v>46.59542</v>
      </c>
    </row>
    <row r="2365" ht="9.75" customHeight="1">
      <c r="A2365" s="110" t="s">
        <v>165</v>
      </c>
      <c r="B2365" s="110">
        <v>48.18013</v>
      </c>
    </row>
    <row r="2366" ht="9.75" customHeight="1">
      <c r="A2366" s="110" t="s">
        <v>165</v>
      </c>
      <c r="B2366" s="110">
        <v>42.31118</v>
      </c>
    </row>
    <row r="2367" ht="9.75" customHeight="1">
      <c r="A2367" s="110" t="s">
        <v>165</v>
      </c>
      <c r="B2367" s="110">
        <v>49.64705</v>
      </c>
    </row>
    <row r="2368" ht="9.75" customHeight="1">
      <c r="A2368" s="110" t="s">
        <v>166</v>
      </c>
      <c r="B2368" s="110">
        <v>33.31828</v>
      </c>
    </row>
    <row r="2369" ht="9.75" customHeight="1">
      <c r="A2369" s="110" t="s">
        <v>166</v>
      </c>
      <c r="B2369" s="110">
        <v>56.14179</v>
      </c>
    </row>
    <row r="2370" ht="9.75" customHeight="1">
      <c r="A2370" s="110" t="s">
        <v>166</v>
      </c>
      <c r="B2370" s="110">
        <v>57.45158</v>
      </c>
    </row>
    <row r="2371" ht="9.75" customHeight="1">
      <c r="A2371" s="110" t="s">
        <v>166</v>
      </c>
      <c r="B2371" s="110">
        <v>39.20277</v>
      </c>
    </row>
    <row r="2372" ht="9.75" customHeight="1">
      <c r="A2372" s="110" t="s">
        <v>166</v>
      </c>
      <c r="B2372" s="110">
        <v>39.95821</v>
      </c>
    </row>
    <row r="2373" ht="9.75" customHeight="1">
      <c r="A2373" s="110" t="s">
        <v>166</v>
      </c>
      <c r="B2373" s="110">
        <v>66.95513</v>
      </c>
    </row>
    <row r="2374" ht="9.75" customHeight="1">
      <c r="A2374" s="110" t="s">
        <v>166</v>
      </c>
      <c r="B2374" s="110">
        <v>53.04704</v>
      </c>
    </row>
    <row r="2375" ht="9.75" customHeight="1">
      <c r="A2375" s="110" t="s">
        <v>166</v>
      </c>
      <c r="B2375" s="110">
        <v>34.45628</v>
      </c>
    </row>
    <row r="2376" ht="9.75" customHeight="1">
      <c r="A2376" s="110" t="s">
        <v>166</v>
      </c>
      <c r="B2376" s="110">
        <v>53.80621</v>
      </c>
    </row>
    <row r="2377" ht="9.75" customHeight="1">
      <c r="A2377" s="110" t="s">
        <v>166</v>
      </c>
      <c r="B2377" s="110">
        <v>66.89569</v>
      </c>
    </row>
    <row r="2378" ht="9.75" customHeight="1">
      <c r="A2378" s="110" t="s">
        <v>166</v>
      </c>
      <c r="B2378" s="110">
        <v>40.55706</v>
      </c>
    </row>
    <row r="2379" ht="9.75" customHeight="1">
      <c r="A2379" s="110" t="s">
        <v>166</v>
      </c>
      <c r="B2379" s="110">
        <v>43.31309</v>
      </c>
    </row>
    <row r="2380" ht="9.75" customHeight="1">
      <c r="A2380" s="110" t="s">
        <v>166</v>
      </c>
      <c r="B2380" s="110">
        <v>44.34983</v>
      </c>
    </row>
    <row r="2381" ht="9.75" customHeight="1">
      <c r="A2381" s="110" t="s">
        <v>166</v>
      </c>
      <c r="B2381" s="110">
        <v>44.63343</v>
      </c>
    </row>
    <row r="2382" ht="9.75" customHeight="1">
      <c r="A2382" s="110" t="s">
        <v>166</v>
      </c>
      <c r="B2382" s="110">
        <v>49.53081</v>
      </c>
    </row>
    <row r="2383" ht="9.75" customHeight="1">
      <c r="A2383" s="110" t="s">
        <v>166</v>
      </c>
      <c r="B2383" s="110">
        <v>37.821</v>
      </c>
    </row>
    <row r="2384" ht="9.75" customHeight="1">
      <c r="A2384" s="110" t="s">
        <v>166</v>
      </c>
      <c r="B2384" s="110">
        <v>39.11795</v>
      </c>
    </row>
    <row r="2385" ht="9.75" customHeight="1">
      <c r="A2385" s="110" t="s">
        <v>166</v>
      </c>
      <c r="B2385" s="110">
        <v>56.27975</v>
      </c>
    </row>
    <row r="2386" ht="9.75" customHeight="1">
      <c r="A2386" s="110" t="s">
        <v>166</v>
      </c>
      <c r="B2386" s="110">
        <v>44.40593</v>
      </c>
    </row>
    <row r="2387" ht="9.75" customHeight="1">
      <c r="A2387" s="110" t="s">
        <v>166</v>
      </c>
      <c r="B2387" s="110">
        <v>45.76779</v>
      </c>
    </row>
    <row r="2388" ht="9.75" customHeight="1">
      <c r="A2388" s="110" t="s">
        <v>166</v>
      </c>
      <c r="B2388" s="110">
        <v>43.15398</v>
      </c>
    </row>
    <row r="2389" ht="9.75" customHeight="1">
      <c r="A2389" s="110" t="s">
        <v>166</v>
      </c>
      <c r="B2389" s="110">
        <v>50.51616</v>
      </c>
    </row>
    <row r="2390" ht="9.75" customHeight="1">
      <c r="A2390" s="110" t="s">
        <v>166</v>
      </c>
      <c r="B2390" s="110">
        <v>38.20358</v>
      </c>
    </row>
    <row r="2391" ht="9.75" customHeight="1">
      <c r="A2391" s="110" t="s">
        <v>166</v>
      </c>
      <c r="B2391" s="110">
        <v>39.10505</v>
      </c>
    </row>
    <row r="2392" ht="9.75" customHeight="1">
      <c r="A2392" s="110" t="s">
        <v>166</v>
      </c>
      <c r="B2392" s="110">
        <v>51.39138</v>
      </c>
    </row>
    <row r="2393" ht="9.75" customHeight="1">
      <c r="A2393" s="110" t="s">
        <v>166</v>
      </c>
      <c r="B2393" s="110">
        <v>48.46438</v>
      </c>
    </row>
    <row r="2394" ht="9.75" customHeight="1">
      <c r="A2394" s="110" t="s">
        <v>166</v>
      </c>
      <c r="B2394" s="110">
        <v>49.05845</v>
      </c>
    </row>
    <row r="2395" ht="9.75" customHeight="1">
      <c r="A2395" s="110" t="s">
        <v>166</v>
      </c>
      <c r="B2395" s="110">
        <v>42.43792</v>
      </c>
    </row>
    <row r="2396" ht="9.75" customHeight="1">
      <c r="A2396" s="110" t="s">
        <v>166</v>
      </c>
      <c r="B2396" s="110">
        <v>34.97937</v>
      </c>
    </row>
    <row r="2397" ht="9.75" customHeight="1">
      <c r="A2397" s="110" t="s">
        <v>166</v>
      </c>
      <c r="B2397" s="110"/>
    </row>
    <row r="2398" ht="9.75" customHeight="1">
      <c r="A2398" s="110" t="s">
        <v>166</v>
      </c>
      <c r="B2398" s="110">
        <v>34.62323</v>
      </c>
    </row>
    <row r="2399" ht="9.75" customHeight="1">
      <c r="A2399" s="110" t="s">
        <v>166</v>
      </c>
      <c r="B2399" s="110">
        <v>27.52212</v>
      </c>
    </row>
    <row r="2400" ht="9.75" customHeight="1">
      <c r="A2400" s="110" t="s">
        <v>166</v>
      </c>
      <c r="B2400" s="110">
        <v>47.49225</v>
      </c>
    </row>
    <row r="2401" ht="9.75" customHeight="1">
      <c r="A2401" s="110" t="s">
        <v>166</v>
      </c>
      <c r="B2401" s="110">
        <v>47.06227</v>
      </c>
    </row>
    <row r="2402" ht="9.75" customHeight="1">
      <c r="A2402" s="110" t="s">
        <v>166</v>
      </c>
      <c r="B2402" s="110">
        <v>47.8634</v>
      </c>
    </row>
    <row r="2403" ht="9.75" customHeight="1">
      <c r="A2403" s="110" t="s">
        <v>167</v>
      </c>
      <c r="B2403" s="110">
        <v>38.99077</v>
      </c>
    </row>
    <row r="2404" ht="9.75" customHeight="1">
      <c r="A2404" s="110" t="s">
        <v>167</v>
      </c>
      <c r="B2404" s="110">
        <v>51.13084</v>
      </c>
    </row>
    <row r="2405" ht="9.75" customHeight="1">
      <c r="A2405" s="110" t="s">
        <v>167</v>
      </c>
      <c r="B2405" s="110"/>
    </row>
    <row r="2406" ht="9.75" customHeight="1">
      <c r="A2406" s="110" t="s">
        <v>167</v>
      </c>
      <c r="B2406" s="110">
        <v>42.85233</v>
      </c>
    </row>
    <row r="2407" ht="9.75" customHeight="1">
      <c r="A2407" s="110" t="s">
        <v>167</v>
      </c>
      <c r="B2407" s="110">
        <v>36.45276</v>
      </c>
    </row>
    <row r="2408" ht="9.75" customHeight="1">
      <c r="A2408" s="110" t="s">
        <v>167</v>
      </c>
      <c r="B2408" s="110">
        <v>36.68751</v>
      </c>
    </row>
    <row r="2409" ht="9.75" customHeight="1">
      <c r="A2409" s="110" t="s">
        <v>167</v>
      </c>
      <c r="B2409" s="110"/>
    </row>
    <row r="2410" ht="9.75" customHeight="1">
      <c r="A2410" s="110" t="s">
        <v>167</v>
      </c>
      <c r="B2410" s="110">
        <v>56.33673</v>
      </c>
    </row>
    <row r="2411" ht="9.75" customHeight="1">
      <c r="A2411" s="110" t="s">
        <v>167</v>
      </c>
      <c r="B2411" s="110">
        <v>60.5766</v>
      </c>
    </row>
    <row r="2412" ht="9.75" customHeight="1">
      <c r="A2412" s="110" t="s">
        <v>167</v>
      </c>
      <c r="B2412" s="110">
        <v>40.0402</v>
      </c>
    </row>
    <row r="2413" ht="9.75" customHeight="1">
      <c r="A2413" s="110" t="s">
        <v>167</v>
      </c>
      <c r="B2413" s="110"/>
    </row>
    <row r="2414" ht="9.75" customHeight="1">
      <c r="A2414" s="110" t="s">
        <v>167</v>
      </c>
      <c r="B2414" s="110">
        <v>42.3494</v>
      </c>
    </row>
    <row r="2415" ht="9.75" customHeight="1">
      <c r="A2415" s="110" t="s">
        <v>167</v>
      </c>
      <c r="B2415" s="110">
        <v>59.33486</v>
      </c>
    </row>
    <row r="2416" ht="9.75" customHeight="1">
      <c r="A2416" s="110" t="s">
        <v>167</v>
      </c>
      <c r="B2416" s="110"/>
    </row>
    <row r="2417" ht="9.75" customHeight="1">
      <c r="A2417" s="110" t="s">
        <v>167</v>
      </c>
      <c r="B2417" s="110">
        <v>53.06155</v>
      </c>
    </row>
    <row r="2418" ht="9.75" customHeight="1">
      <c r="A2418" s="110" t="s">
        <v>167</v>
      </c>
      <c r="B2418" s="110">
        <v>49.43179</v>
      </c>
    </row>
    <row r="2419" ht="9.75" customHeight="1">
      <c r="A2419" s="110" t="s">
        <v>167</v>
      </c>
      <c r="B2419" s="110">
        <v>43.34859</v>
      </c>
    </row>
    <row r="2420" ht="9.75" customHeight="1">
      <c r="A2420" s="110" t="s">
        <v>167</v>
      </c>
      <c r="B2420" s="110">
        <v>45.934</v>
      </c>
    </row>
    <row r="2421" ht="9.75" customHeight="1">
      <c r="A2421" s="110" t="s">
        <v>167</v>
      </c>
      <c r="B2421" s="110">
        <v>44.63346</v>
      </c>
    </row>
    <row r="2422" ht="9.75" customHeight="1">
      <c r="A2422" s="110" t="s">
        <v>167</v>
      </c>
      <c r="B2422" s="110"/>
    </row>
    <row r="2423" ht="9.75" customHeight="1">
      <c r="A2423" s="110" t="s">
        <v>167</v>
      </c>
      <c r="B2423" s="110">
        <v>49.80193</v>
      </c>
    </row>
    <row r="2424" ht="9.75" customHeight="1">
      <c r="A2424" s="110" t="s">
        <v>167</v>
      </c>
      <c r="B2424" s="110">
        <v>64.06699</v>
      </c>
    </row>
    <row r="2425" ht="9.75" customHeight="1">
      <c r="A2425" s="110" t="s">
        <v>167</v>
      </c>
      <c r="B2425" s="110">
        <v>59.5835</v>
      </c>
    </row>
    <row r="2426" ht="9.75" customHeight="1">
      <c r="A2426" s="110" t="s">
        <v>167</v>
      </c>
      <c r="B2426" s="110"/>
    </row>
    <row r="2427" ht="9.75" customHeight="1">
      <c r="A2427" s="110" t="s">
        <v>167</v>
      </c>
      <c r="B2427" s="110"/>
    </row>
    <row r="2428" ht="9.75" customHeight="1">
      <c r="A2428" s="110" t="s">
        <v>167</v>
      </c>
      <c r="B2428" s="110">
        <v>41.46688</v>
      </c>
    </row>
    <row r="2429" ht="9.75" customHeight="1">
      <c r="A2429" s="110" t="s">
        <v>167</v>
      </c>
      <c r="B2429" s="110">
        <v>52.70055</v>
      </c>
    </row>
    <row r="2430" ht="9.75" customHeight="1">
      <c r="A2430" s="110" t="s">
        <v>167</v>
      </c>
      <c r="B2430" s="110">
        <v>35.71463</v>
      </c>
    </row>
    <row r="2431" ht="9.75" customHeight="1">
      <c r="A2431" s="110" t="s">
        <v>167</v>
      </c>
      <c r="B2431" s="110">
        <v>43.65573</v>
      </c>
    </row>
    <row r="2432" ht="9.75" customHeight="1">
      <c r="A2432" s="110" t="s">
        <v>167</v>
      </c>
      <c r="B2432" s="110">
        <v>45.83439</v>
      </c>
    </row>
    <row r="2433" ht="9.75" customHeight="1">
      <c r="A2433" s="110" t="s">
        <v>167</v>
      </c>
      <c r="B2433" s="110">
        <v>56.30494</v>
      </c>
    </row>
    <row r="2434" ht="9.75" customHeight="1">
      <c r="A2434" s="110" t="s">
        <v>167</v>
      </c>
      <c r="B2434" s="110">
        <v>40.66289</v>
      </c>
    </row>
    <row r="2435" ht="9.75" customHeight="1">
      <c r="A2435" s="110" t="s">
        <v>167</v>
      </c>
      <c r="B2435" s="110">
        <v>44.15693</v>
      </c>
    </row>
    <row r="2436" ht="9.75" customHeight="1">
      <c r="A2436" s="110" t="s">
        <v>167</v>
      </c>
      <c r="B2436" s="110"/>
    </row>
    <row r="2437" ht="9.75" customHeight="1">
      <c r="A2437" s="110" t="s">
        <v>167</v>
      </c>
      <c r="B2437" s="110">
        <v>36.69743</v>
      </c>
    </row>
    <row r="2438" ht="9.75" customHeight="1">
      <c r="A2438" s="110" t="s">
        <v>167</v>
      </c>
      <c r="B2438" s="110"/>
    </row>
    <row r="2439" ht="9.75" customHeight="1">
      <c r="A2439" s="110" t="s">
        <v>167</v>
      </c>
      <c r="B2439" s="110">
        <v>41.88103</v>
      </c>
    </row>
    <row r="2440" ht="9.75" customHeight="1">
      <c r="A2440" s="110" t="s">
        <v>167</v>
      </c>
      <c r="B2440" s="110"/>
    </row>
    <row r="2441" ht="9.75" customHeight="1">
      <c r="A2441" s="110" t="s">
        <v>167</v>
      </c>
      <c r="B2441" s="110"/>
    </row>
    <row r="2442" ht="9.75" customHeight="1">
      <c r="A2442" s="110" t="s">
        <v>167</v>
      </c>
      <c r="B2442" s="110">
        <v>51.96016</v>
      </c>
    </row>
    <row r="2443" ht="9.75" customHeight="1">
      <c r="A2443" s="110" t="s">
        <v>167</v>
      </c>
      <c r="B2443" s="110">
        <v>54.63971</v>
      </c>
    </row>
    <row r="2444" ht="9.75" customHeight="1">
      <c r="A2444" s="110" t="s">
        <v>167</v>
      </c>
      <c r="B2444" s="110">
        <v>41.21233</v>
      </c>
    </row>
    <row r="2445" ht="9.75" customHeight="1">
      <c r="A2445" s="110" t="s">
        <v>167</v>
      </c>
      <c r="B2445" s="110">
        <v>44.8214</v>
      </c>
    </row>
    <row r="2446" ht="9.75" customHeight="1">
      <c r="A2446" s="110" t="s">
        <v>167</v>
      </c>
      <c r="B2446" s="110">
        <v>52.62098</v>
      </c>
    </row>
    <row r="2447" ht="9.75" customHeight="1">
      <c r="A2447" s="110" t="s">
        <v>167</v>
      </c>
      <c r="B2447" s="110">
        <v>40.25048</v>
      </c>
    </row>
    <row r="2448" ht="9.75" customHeight="1">
      <c r="A2448" s="110" t="s">
        <v>167</v>
      </c>
      <c r="B2448" s="110">
        <v>49.06257</v>
      </c>
    </row>
    <row r="2449" ht="9.75" customHeight="1">
      <c r="A2449" s="110" t="s">
        <v>167</v>
      </c>
      <c r="B2449" s="110">
        <v>43.15398</v>
      </c>
    </row>
    <row r="2450" ht="9.75" customHeight="1">
      <c r="A2450" s="110" t="s">
        <v>167</v>
      </c>
      <c r="B2450" s="110">
        <v>40.45338</v>
      </c>
    </row>
    <row r="2451" ht="9.75" customHeight="1">
      <c r="A2451" s="110" t="s">
        <v>167</v>
      </c>
      <c r="B2451" s="110">
        <v>49.45056</v>
      </c>
    </row>
    <row r="2452" ht="9.75" customHeight="1">
      <c r="A2452" s="110" t="s">
        <v>167</v>
      </c>
      <c r="B2452" s="110">
        <v>45.69051</v>
      </c>
    </row>
    <row r="2453" ht="9.75" customHeight="1">
      <c r="A2453" s="110" t="s">
        <v>167</v>
      </c>
      <c r="B2453" s="110">
        <v>45.7357</v>
      </c>
    </row>
    <row r="2454" ht="9.75" customHeight="1">
      <c r="A2454" s="110" t="s">
        <v>167</v>
      </c>
      <c r="B2454" s="110">
        <v>37.58906</v>
      </c>
    </row>
    <row r="2455" ht="9.75" customHeight="1">
      <c r="A2455" s="110" t="s">
        <v>167</v>
      </c>
      <c r="B2455" s="110"/>
    </row>
    <row r="2456" ht="9.75" customHeight="1">
      <c r="A2456" s="110" t="s">
        <v>167</v>
      </c>
      <c r="B2456" s="110">
        <v>43.15398</v>
      </c>
    </row>
    <row r="2457" ht="9.75" customHeight="1">
      <c r="A2457" s="110" t="s">
        <v>167</v>
      </c>
      <c r="B2457" s="110">
        <v>50.54119</v>
      </c>
    </row>
    <row r="2458" ht="9.75" customHeight="1">
      <c r="A2458" s="110" t="s">
        <v>167</v>
      </c>
      <c r="B2458" s="110">
        <v>49.47024</v>
      </c>
    </row>
    <row r="2459" ht="9.75" customHeight="1">
      <c r="A2459" s="110" t="s">
        <v>167</v>
      </c>
      <c r="B2459" s="110">
        <v>70.23935</v>
      </c>
    </row>
    <row r="2460" ht="9.75" customHeight="1">
      <c r="A2460" s="110" t="s">
        <v>167</v>
      </c>
      <c r="B2460" s="110">
        <v>51.9151</v>
      </c>
    </row>
    <row r="2461" ht="9.75" customHeight="1">
      <c r="A2461" s="110" t="s">
        <v>167</v>
      </c>
      <c r="B2461" s="110">
        <v>57.78187</v>
      </c>
    </row>
    <row r="2462" ht="9.75" customHeight="1">
      <c r="A2462" s="110" t="s">
        <v>167</v>
      </c>
      <c r="B2462" s="110">
        <v>49.44203</v>
      </c>
    </row>
    <row r="2463" ht="9.75" customHeight="1">
      <c r="A2463" s="110" t="s">
        <v>167</v>
      </c>
      <c r="B2463" s="110">
        <v>49.38841</v>
      </c>
    </row>
    <row r="2464" ht="9.75" customHeight="1">
      <c r="A2464" s="110" t="s">
        <v>167</v>
      </c>
      <c r="B2464" s="110">
        <v>52.76488</v>
      </c>
    </row>
    <row r="2465" ht="9.75" customHeight="1">
      <c r="A2465" s="110" t="s">
        <v>167</v>
      </c>
      <c r="B2465" s="110">
        <v>50.57313</v>
      </c>
    </row>
    <row r="2466" ht="9.75" customHeight="1">
      <c r="A2466" s="110" t="s">
        <v>167</v>
      </c>
      <c r="B2466" s="110">
        <v>43.69403</v>
      </c>
    </row>
    <row r="2467" ht="9.75" customHeight="1">
      <c r="A2467" s="110" t="s">
        <v>167</v>
      </c>
      <c r="B2467" s="110">
        <v>61.12146</v>
      </c>
    </row>
    <row r="2468" ht="9.75" customHeight="1">
      <c r="A2468" s="110" t="s">
        <v>167</v>
      </c>
      <c r="B2468" s="110">
        <v>62.5993</v>
      </c>
    </row>
    <row r="2469" ht="9.75" customHeight="1">
      <c r="A2469" s="110" t="s">
        <v>167</v>
      </c>
      <c r="B2469" s="110">
        <v>50.04452</v>
      </c>
    </row>
    <row r="2470" ht="9.75" customHeight="1">
      <c r="A2470" s="110" t="s">
        <v>167</v>
      </c>
      <c r="B2470" s="110">
        <v>44.5444</v>
      </c>
    </row>
    <row r="2471" ht="9.75" customHeight="1">
      <c r="A2471" s="110" t="s">
        <v>167</v>
      </c>
      <c r="B2471" s="110">
        <v>57.19435</v>
      </c>
    </row>
    <row r="2472" ht="9.75" customHeight="1">
      <c r="A2472" s="110" t="s">
        <v>167</v>
      </c>
      <c r="B2472" s="110">
        <v>51.74532</v>
      </c>
    </row>
    <row r="2473" ht="9.75" customHeight="1">
      <c r="A2473" s="110" t="s">
        <v>167</v>
      </c>
      <c r="B2473" s="110">
        <v>39.92495</v>
      </c>
    </row>
    <row r="2474" ht="9.75" customHeight="1">
      <c r="A2474" s="110" t="s">
        <v>167</v>
      </c>
      <c r="B2474" s="110">
        <v>48.38556</v>
      </c>
    </row>
    <row r="2475" ht="9.75" customHeight="1">
      <c r="A2475" s="110" t="s">
        <v>167</v>
      </c>
      <c r="B2475" s="110">
        <v>55.03239</v>
      </c>
    </row>
    <row r="2476" ht="9.75" customHeight="1">
      <c r="A2476" s="110" t="s">
        <v>167</v>
      </c>
      <c r="B2476" s="110">
        <v>47.94607</v>
      </c>
    </row>
    <row r="2477" ht="9.75" customHeight="1">
      <c r="A2477" s="110" t="s">
        <v>167</v>
      </c>
      <c r="B2477" s="110">
        <v>35.24141</v>
      </c>
    </row>
    <row r="2478" ht="9.75" customHeight="1">
      <c r="A2478" s="110" t="s">
        <v>167</v>
      </c>
      <c r="B2478" s="110">
        <v>44.17102</v>
      </c>
    </row>
    <row r="2479" ht="9.75" customHeight="1">
      <c r="A2479" s="110" t="s">
        <v>167</v>
      </c>
      <c r="B2479" s="110">
        <v>54.8137</v>
      </c>
    </row>
    <row r="2480" ht="9.75" customHeight="1">
      <c r="A2480" s="110" t="s">
        <v>167</v>
      </c>
      <c r="B2480" s="110">
        <v>45.1103</v>
      </c>
    </row>
    <row r="2481" ht="9.75" customHeight="1">
      <c r="A2481" s="110" t="s">
        <v>167</v>
      </c>
      <c r="B2481" s="110">
        <v>59.34648</v>
      </c>
    </row>
    <row r="2482" ht="9.75" customHeight="1">
      <c r="A2482" s="110" t="s">
        <v>167</v>
      </c>
      <c r="B2482" s="110">
        <v>64.84301</v>
      </c>
    </row>
    <row r="2483" ht="9.75" customHeight="1">
      <c r="A2483" s="110" t="s">
        <v>167</v>
      </c>
      <c r="B2483" s="110">
        <v>46.47904</v>
      </c>
    </row>
    <row r="2484" ht="9.75" customHeight="1">
      <c r="A2484" s="110" t="s">
        <v>167</v>
      </c>
      <c r="B2484" s="110"/>
    </row>
    <row r="2485" ht="9.75" customHeight="1">
      <c r="A2485" s="110" t="s">
        <v>167</v>
      </c>
      <c r="B2485" s="110">
        <v>32.15154</v>
      </c>
    </row>
    <row r="2486" ht="9.75" customHeight="1">
      <c r="A2486" s="110" t="s">
        <v>167</v>
      </c>
      <c r="B2486" s="110">
        <v>43.27765</v>
      </c>
    </row>
    <row r="2487" ht="9.75" customHeight="1">
      <c r="A2487" s="110" t="s">
        <v>167</v>
      </c>
      <c r="B2487" s="110">
        <v>49.85277</v>
      </c>
    </row>
    <row r="2488" ht="9.75" customHeight="1">
      <c r="A2488" s="110" t="s">
        <v>167</v>
      </c>
      <c r="B2488" s="110">
        <v>46.78437</v>
      </c>
    </row>
    <row r="2489" ht="9.75" customHeight="1">
      <c r="A2489" s="110" t="s">
        <v>167</v>
      </c>
      <c r="B2489" s="110">
        <v>48.36811</v>
      </c>
    </row>
    <row r="2490" ht="9.75" customHeight="1">
      <c r="A2490" s="110" t="s">
        <v>167</v>
      </c>
      <c r="B2490" s="110"/>
    </row>
    <row r="2491" ht="9.75" customHeight="1">
      <c r="A2491" s="110" t="s">
        <v>167</v>
      </c>
      <c r="B2491" s="110">
        <v>36.20891</v>
      </c>
    </row>
    <row r="2492" ht="9.75" customHeight="1">
      <c r="A2492" s="110" t="s">
        <v>167</v>
      </c>
      <c r="B2492" s="110">
        <v>40.87223</v>
      </c>
    </row>
    <row r="2493" ht="9.75" customHeight="1">
      <c r="A2493" s="110" t="s">
        <v>167</v>
      </c>
      <c r="B2493" s="110">
        <v>57.14057</v>
      </c>
    </row>
    <row r="2494" ht="9.75" customHeight="1">
      <c r="A2494" s="110" t="s">
        <v>167</v>
      </c>
      <c r="B2494" s="110">
        <v>52.36812</v>
      </c>
    </row>
    <row r="2495" ht="9.75" customHeight="1">
      <c r="A2495" s="110" t="s">
        <v>167</v>
      </c>
      <c r="B2495" s="110">
        <v>61.19792</v>
      </c>
    </row>
    <row r="2496" ht="9.75" customHeight="1">
      <c r="A2496" s="110" t="s">
        <v>167</v>
      </c>
      <c r="B2496" s="110">
        <v>50.20422</v>
      </c>
    </row>
    <row r="2497" ht="9.75" customHeight="1">
      <c r="A2497" s="110" t="s">
        <v>167</v>
      </c>
      <c r="B2497" s="110"/>
    </row>
    <row r="2498" ht="9.75" customHeight="1">
      <c r="A2498" s="110" t="s">
        <v>167</v>
      </c>
      <c r="B2498" s="110"/>
    </row>
    <row r="2499" ht="9.75" customHeight="1">
      <c r="A2499" s="110" t="s">
        <v>167</v>
      </c>
      <c r="B2499" s="110"/>
    </row>
    <row r="2500" ht="9.75" customHeight="1">
      <c r="A2500" s="110" t="s">
        <v>167</v>
      </c>
      <c r="B2500" s="110">
        <v>45.86841</v>
      </c>
    </row>
    <row r="2501" ht="9.75" customHeight="1">
      <c r="A2501" s="110" t="s">
        <v>167</v>
      </c>
      <c r="B2501" s="110">
        <v>36.97105</v>
      </c>
    </row>
    <row r="2502" ht="9.75" customHeight="1">
      <c r="A2502" s="110" t="s">
        <v>167</v>
      </c>
      <c r="B2502" s="110">
        <v>42.50236</v>
      </c>
    </row>
    <row r="2503" ht="9.75" customHeight="1">
      <c r="A2503" s="110" t="s">
        <v>167</v>
      </c>
      <c r="B2503" s="110">
        <v>36.68751</v>
      </c>
    </row>
    <row r="2504" ht="9.75" customHeight="1">
      <c r="A2504" s="110" t="s">
        <v>167</v>
      </c>
      <c r="B2504" s="110">
        <v>40.46765</v>
      </c>
    </row>
    <row r="2505" ht="9.75" customHeight="1">
      <c r="A2505" s="110" t="s">
        <v>167</v>
      </c>
      <c r="B2505" s="110">
        <v>47.19578</v>
      </c>
    </row>
    <row r="2506" ht="9.75" customHeight="1">
      <c r="A2506" s="110" t="s">
        <v>167</v>
      </c>
      <c r="B2506" s="110">
        <v>59.61741</v>
      </c>
    </row>
    <row r="2507" ht="9.75" customHeight="1">
      <c r="A2507" s="110" t="s">
        <v>167</v>
      </c>
      <c r="B2507" s="110"/>
    </row>
    <row r="2508" ht="9.75" customHeight="1">
      <c r="A2508" s="110" t="s">
        <v>167</v>
      </c>
      <c r="B2508" s="110">
        <v>44.88698</v>
      </c>
    </row>
    <row r="2509" ht="9.75" customHeight="1">
      <c r="A2509" s="110" t="s">
        <v>167</v>
      </c>
      <c r="B2509" s="110">
        <v>57.35173</v>
      </c>
    </row>
    <row r="2510" ht="9.75" customHeight="1">
      <c r="A2510" s="110" t="s">
        <v>167</v>
      </c>
      <c r="B2510" s="110"/>
    </row>
    <row r="2511" ht="9.75" customHeight="1">
      <c r="A2511" s="110" t="s">
        <v>167</v>
      </c>
      <c r="B2511" s="110">
        <v>48.47779</v>
      </c>
    </row>
    <row r="2512" ht="9.75" customHeight="1">
      <c r="A2512" s="110" t="s">
        <v>167</v>
      </c>
      <c r="B2512" s="110">
        <v>54.511</v>
      </c>
    </row>
    <row r="2513" ht="9.75" customHeight="1">
      <c r="A2513" s="110" t="s">
        <v>167</v>
      </c>
      <c r="B2513" s="110"/>
    </row>
    <row r="2514" ht="9.75" customHeight="1">
      <c r="A2514" s="110" t="s">
        <v>167</v>
      </c>
      <c r="B2514" s="110">
        <v>49.00741</v>
      </c>
    </row>
    <row r="2515" ht="9.75" customHeight="1">
      <c r="A2515" s="110" t="s">
        <v>167</v>
      </c>
      <c r="B2515" s="110">
        <v>55.6659</v>
      </c>
    </row>
    <row r="2516" ht="9.75" customHeight="1">
      <c r="A2516" s="110" t="s">
        <v>167</v>
      </c>
      <c r="B2516" s="110">
        <v>61.77145</v>
      </c>
    </row>
    <row r="2517" ht="9.75" customHeight="1">
      <c r="A2517" s="110" t="s">
        <v>167</v>
      </c>
      <c r="B2517" s="110">
        <v>36.37315</v>
      </c>
    </row>
    <row r="2518" ht="9.75" customHeight="1">
      <c r="A2518" s="110" t="s">
        <v>167</v>
      </c>
      <c r="B2518" s="110"/>
    </row>
    <row r="2519" ht="9.75" customHeight="1">
      <c r="A2519" s="110" t="s">
        <v>167</v>
      </c>
      <c r="B2519" s="110">
        <v>48.82247</v>
      </c>
    </row>
    <row r="2520" ht="9.75" customHeight="1">
      <c r="A2520" s="110" t="s">
        <v>167</v>
      </c>
      <c r="B2520" s="110">
        <v>45.06186</v>
      </c>
    </row>
    <row r="2521" ht="9.75" customHeight="1">
      <c r="A2521" s="110" t="s">
        <v>167</v>
      </c>
      <c r="B2521" s="110">
        <v>64.58421</v>
      </c>
    </row>
    <row r="2522" ht="9.75" customHeight="1">
      <c r="A2522" s="110" t="s">
        <v>167</v>
      </c>
      <c r="B2522" s="110">
        <v>38.18221</v>
      </c>
    </row>
    <row r="2523" ht="9.75" customHeight="1">
      <c r="A2523" s="110" t="s">
        <v>167</v>
      </c>
      <c r="B2523" s="110">
        <v>44.2993</v>
      </c>
    </row>
    <row r="2524" ht="9.75" customHeight="1">
      <c r="A2524" s="110" t="s">
        <v>167</v>
      </c>
      <c r="B2524" s="110"/>
    </row>
    <row r="2525" ht="9.75" customHeight="1">
      <c r="A2525" s="110" t="s">
        <v>167</v>
      </c>
      <c r="B2525" s="110">
        <v>41.55019</v>
      </c>
    </row>
    <row r="2526" ht="9.75" customHeight="1">
      <c r="A2526" s="110" t="s">
        <v>167</v>
      </c>
      <c r="B2526" s="110">
        <v>43.83518</v>
      </c>
    </row>
    <row r="2527" ht="9.75" customHeight="1">
      <c r="A2527" s="110" t="s">
        <v>167</v>
      </c>
      <c r="B2527" s="110">
        <v>51.37474</v>
      </c>
    </row>
    <row r="2528" ht="9.75" customHeight="1">
      <c r="A2528" s="110" t="s">
        <v>167</v>
      </c>
      <c r="B2528" s="110">
        <v>37.08567</v>
      </c>
    </row>
    <row r="2529" ht="9.75" customHeight="1">
      <c r="A2529" s="110" t="s">
        <v>167</v>
      </c>
      <c r="B2529" s="110"/>
    </row>
    <row r="2530" ht="9.75" customHeight="1">
      <c r="A2530" s="110" t="s">
        <v>167</v>
      </c>
      <c r="B2530" s="110">
        <v>55.06876</v>
      </c>
    </row>
    <row r="2531" ht="9.75" customHeight="1">
      <c r="A2531" s="110" t="s">
        <v>167</v>
      </c>
      <c r="B2531" s="110">
        <v>54.53358</v>
      </c>
    </row>
    <row r="2532" ht="9.75" customHeight="1">
      <c r="A2532" s="110" t="s">
        <v>167</v>
      </c>
      <c r="B2532" s="110"/>
    </row>
    <row r="2533" ht="9.75" customHeight="1">
      <c r="A2533" s="110" t="s">
        <v>167</v>
      </c>
      <c r="B2533" s="110"/>
    </row>
    <row r="2534" ht="9.75" customHeight="1">
      <c r="A2534" s="110" t="s">
        <v>167</v>
      </c>
      <c r="B2534" s="110">
        <v>47.54766</v>
      </c>
    </row>
    <row r="2535" ht="9.75" customHeight="1">
      <c r="A2535" s="110" t="s">
        <v>167</v>
      </c>
      <c r="B2535" s="110">
        <v>39.41312</v>
      </c>
    </row>
    <row r="2536" ht="9.75" customHeight="1">
      <c r="A2536" s="110" t="s">
        <v>167</v>
      </c>
      <c r="B2536" s="110">
        <v>42.24015</v>
      </c>
    </row>
    <row r="2537" ht="9.75" customHeight="1">
      <c r="A2537" s="110" t="s">
        <v>167</v>
      </c>
      <c r="B2537" s="110">
        <v>42.92881</v>
      </c>
    </row>
    <row r="2538" ht="9.75" customHeight="1">
      <c r="A2538" s="110" t="s">
        <v>167</v>
      </c>
      <c r="B2538" s="110">
        <v>51.88998</v>
      </c>
    </row>
    <row r="2539" ht="9.75" customHeight="1">
      <c r="A2539" s="110" t="s">
        <v>167</v>
      </c>
      <c r="B2539" s="110">
        <v>33.66715</v>
      </c>
    </row>
    <row r="2540" ht="9.75" customHeight="1">
      <c r="A2540" s="110" t="s">
        <v>167</v>
      </c>
      <c r="B2540" s="110"/>
    </row>
    <row r="2541" ht="9.75" customHeight="1">
      <c r="A2541" s="110" t="s">
        <v>167</v>
      </c>
      <c r="B2541" s="110">
        <v>40.82743</v>
      </c>
    </row>
    <row r="2542" ht="9.75" customHeight="1">
      <c r="A2542" s="110" t="s">
        <v>167</v>
      </c>
      <c r="B2542" s="110">
        <v>51.16053</v>
      </c>
    </row>
    <row r="2543" ht="9.75" customHeight="1">
      <c r="A2543" s="110" t="s">
        <v>167</v>
      </c>
      <c r="B2543" s="110">
        <v>51.71252</v>
      </c>
    </row>
    <row r="2544" ht="9.75" customHeight="1">
      <c r="A2544" s="110" t="s">
        <v>167</v>
      </c>
      <c r="B2544" s="110">
        <v>45.41172</v>
      </c>
    </row>
    <row r="2545" ht="9.75" customHeight="1">
      <c r="A2545" s="110" t="s">
        <v>167</v>
      </c>
      <c r="B2545" s="110">
        <v>49.83735</v>
      </c>
    </row>
    <row r="2546" ht="9.75" customHeight="1">
      <c r="A2546" s="110" t="s">
        <v>167</v>
      </c>
      <c r="B2546" s="110">
        <v>46.36819</v>
      </c>
    </row>
    <row r="2547" ht="9.75" customHeight="1">
      <c r="A2547" s="110" t="s">
        <v>167</v>
      </c>
      <c r="B2547" s="110">
        <v>58.48312</v>
      </c>
    </row>
    <row r="2548" ht="9.75" customHeight="1">
      <c r="A2548" s="110" t="s">
        <v>167</v>
      </c>
      <c r="B2548" s="110">
        <v>35.71463</v>
      </c>
    </row>
    <row r="2549" ht="9.75" customHeight="1">
      <c r="A2549" s="110" t="s">
        <v>167</v>
      </c>
      <c r="B2549" s="110">
        <v>46.34152</v>
      </c>
    </row>
    <row r="2550" ht="9.75" customHeight="1">
      <c r="A2550" s="110" t="s">
        <v>167</v>
      </c>
      <c r="B2550" s="110">
        <v>42.1976</v>
      </c>
    </row>
    <row r="2551" ht="9.75" customHeight="1">
      <c r="A2551" s="110" t="s">
        <v>167</v>
      </c>
      <c r="B2551" s="110"/>
    </row>
    <row r="2552" ht="9.75" customHeight="1">
      <c r="A2552" s="110" t="s">
        <v>167</v>
      </c>
      <c r="B2552" s="110">
        <v>43.45929</v>
      </c>
    </row>
    <row r="2553" ht="9.75" customHeight="1">
      <c r="A2553" s="110" t="s">
        <v>167</v>
      </c>
      <c r="B2553" s="110">
        <v>41.37541</v>
      </c>
    </row>
    <row r="2554" ht="9.75" customHeight="1">
      <c r="A2554" s="110" t="s">
        <v>167</v>
      </c>
      <c r="B2554" s="110">
        <v>41.01353</v>
      </c>
    </row>
    <row r="2555" ht="9.75" customHeight="1">
      <c r="A2555" s="110" t="s">
        <v>167</v>
      </c>
      <c r="B2555" s="110">
        <v>52.89948</v>
      </c>
    </row>
    <row r="2556" ht="9.75" customHeight="1">
      <c r="A2556" s="110" t="s">
        <v>167</v>
      </c>
      <c r="B2556" s="110">
        <v>47.96303</v>
      </c>
    </row>
    <row r="2557" ht="9.75" customHeight="1">
      <c r="A2557" s="110" t="s">
        <v>167</v>
      </c>
      <c r="B2557" s="110">
        <v>39.27076</v>
      </c>
    </row>
    <row r="2558" ht="9.75" customHeight="1">
      <c r="A2558" s="110" t="s">
        <v>167</v>
      </c>
      <c r="B2558" s="110">
        <v>43.10791</v>
      </c>
    </row>
    <row r="2559" ht="9.75" customHeight="1">
      <c r="A2559" s="110" t="s">
        <v>167</v>
      </c>
      <c r="B2559" s="110">
        <v>46.82697</v>
      </c>
    </row>
    <row r="2560" ht="9.75" customHeight="1">
      <c r="A2560" s="110" t="s">
        <v>167</v>
      </c>
      <c r="B2560" s="110">
        <v>39.68153</v>
      </c>
    </row>
    <row r="2561" ht="9.75" customHeight="1">
      <c r="A2561" s="110" t="s">
        <v>167</v>
      </c>
      <c r="B2561" s="110">
        <v>39.27076</v>
      </c>
    </row>
    <row r="2562" ht="9.75" customHeight="1">
      <c r="A2562" s="110" t="s">
        <v>167</v>
      </c>
      <c r="B2562" s="110">
        <v>46.51248</v>
      </c>
    </row>
    <row r="2563" ht="9.75" customHeight="1">
      <c r="A2563" s="110" t="s">
        <v>167</v>
      </c>
      <c r="B2563" s="110">
        <v>53.35708</v>
      </c>
    </row>
    <row r="2564" ht="9.75" customHeight="1">
      <c r="A2564" s="110" t="s">
        <v>167</v>
      </c>
      <c r="B2564" s="110">
        <v>50.6736</v>
      </c>
    </row>
    <row r="2565" ht="9.75" customHeight="1">
      <c r="A2565" s="110" t="s">
        <v>167</v>
      </c>
      <c r="B2565" s="110">
        <v>39.92495</v>
      </c>
    </row>
    <row r="2566" ht="9.75" customHeight="1">
      <c r="A2566" s="110" t="s">
        <v>167</v>
      </c>
      <c r="B2566" s="110">
        <v>52.96956</v>
      </c>
    </row>
    <row r="2567" ht="9.75" customHeight="1">
      <c r="A2567" s="110" t="s">
        <v>167</v>
      </c>
      <c r="B2567" s="110"/>
    </row>
    <row r="2568" ht="9.75" customHeight="1">
      <c r="A2568" s="110" t="s">
        <v>167</v>
      </c>
      <c r="B2568" s="110">
        <v>44.2378</v>
      </c>
    </row>
    <row r="2569" ht="9.75" customHeight="1">
      <c r="A2569" s="110" t="s">
        <v>167</v>
      </c>
      <c r="B2569" s="110">
        <v>39.52268</v>
      </c>
    </row>
    <row r="2570" ht="9.75" customHeight="1">
      <c r="A2570" s="110" t="s">
        <v>167</v>
      </c>
      <c r="B2570" s="110">
        <v>49.871</v>
      </c>
    </row>
    <row r="2571" ht="9.75" customHeight="1">
      <c r="A2571" s="110" t="s">
        <v>167</v>
      </c>
      <c r="B2571" s="110">
        <v>50.37138</v>
      </c>
    </row>
    <row r="2572" ht="9.75" customHeight="1">
      <c r="A2572" s="110" t="s">
        <v>167</v>
      </c>
      <c r="B2572" s="110"/>
    </row>
    <row r="2573" ht="9.75" customHeight="1">
      <c r="A2573" s="110" t="s">
        <v>167</v>
      </c>
      <c r="B2573" s="110">
        <v>59.47082</v>
      </c>
    </row>
    <row r="2574" ht="9.75" customHeight="1">
      <c r="A2574" s="110" t="s">
        <v>167</v>
      </c>
      <c r="B2574" s="110">
        <v>62.65478</v>
      </c>
    </row>
    <row r="2575" ht="9.75" customHeight="1">
      <c r="A2575" s="110" t="s">
        <v>167</v>
      </c>
      <c r="B2575" s="110">
        <v>52.70055</v>
      </c>
    </row>
    <row r="2576" ht="9.75" customHeight="1">
      <c r="A2576" s="110" t="s">
        <v>167</v>
      </c>
      <c r="B2576" s="110"/>
    </row>
    <row r="2577" ht="9.75" customHeight="1">
      <c r="A2577" s="110" t="s">
        <v>167</v>
      </c>
      <c r="B2577" s="110">
        <v>37.09431</v>
      </c>
    </row>
    <row r="2578" ht="9.75" customHeight="1">
      <c r="A2578" s="110" t="s">
        <v>167</v>
      </c>
      <c r="B2578" s="110">
        <v>44.44254</v>
      </c>
    </row>
    <row r="2579" ht="9.75" customHeight="1">
      <c r="A2579" s="110" t="s">
        <v>167</v>
      </c>
      <c r="B2579" s="110">
        <v>50.55166</v>
      </c>
    </row>
    <row r="2580" ht="9.75" customHeight="1">
      <c r="A2580" s="110" t="s">
        <v>167</v>
      </c>
      <c r="B2580" s="110">
        <v>50.89312</v>
      </c>
    </row>
    <row r="2581" ht="9.75" customHeight="1">
      <c r="A2581" s="110" t="s">
        <v>167</v>
      </c>
      <c r="B2581" s="110">
        <v>60.33642</v>
      </c>
    </row>
    <row r="2582" ht="9.75" customHeight="1">
      <c r="A2582" s="110" t="s">
        <v>167</v>
      </c>
      <c r="B2582" s="110">
        <v>54.69697</v>
      </c>
    </row>
    <row r="2583" ht="9.75" customHeight="1">
      <c r="A2583" s="110" t="s">
        <v>167</v>
      </c>
      <c r="B2583" s="110">
        <v>41.95184</v>
      </c>
    </row>
    <row r="2584" ht="9.75" customHeight="1">
      <c r="A2584" s="110" t="s">
        <v>167</v>
      </c>
      <c r="B2584" s="110">
        <v>50.41867</v>
      </c>
    </row>
    <row r="2585" ht="9.75" customHeight="1">
      <c r="A2585" s="110" t="s">
        <v>167</v>
      </c>
      <c r="B2585" s="110">
        <v>49.40048</v>
      </c>
    </row>
    <row r="2586" ht="9.75" customHeight="1">
      <c r="A2586" s="110" t="s">
        <v>167</v>
      </c>
      <c r="B2586" s="110">
        <v>43.31309</v>
      </c>
    </row>
    <row r="2587" ht="9.75" customHeight="1">
      <c r="A2587" s="110" t="s">
        <v>167</v>
      </c>
      <c r="B2587" s="110">
        <v>40.09541</v>
      </c>
    </row>
    <row r="2588" ht="9.75" customHeight="1">
      <c r="A2588" s="110" t="s">
        <v>167</v>
      </c>
      <c r="B2588" s="110">
        <v>51.30164</v>
      </c>
    </row>
    <row r="2589" ht="9.75" customHeight="1">
      <c r="A2589" s="110" t="s">
        <v>167</v>
      </c>
      <c r="B2589" s="110"/>
    </row>
    <row r="2590" ht="9.75" customHeight="1">
      <c r="A2590" s="110" t="s">
        <v>167</v>
      </c>
      <c r="B2590" s="110">
        <v>44.88698</v>
      </c>
    </row>
    <row r="2591" ht="9.75" customHeight="1">
      <c r="A2591" s="110" t="s">
        <v>167</v>
      </c>
      <c r="B2591" s="110">
        <v>53.36959</v>
      </c>
    </row>
    <row r="2592" ht="9.75" customHeight="1">
      <c r="A2592" s="110" t="s">
        <v>167</v>
      </c>
      <c r="B2592" s="110">
        <v>48.64776</v>
      </c>
    </row>
    <row r="2593" ht="9.75" customHeight="1">
      <c r="A2593" s="110" t="s">
        <v>167</v>
      </c>
      <c r="B2593" s="110">
        <v>35.94998</v>
      </c>
    </row>
    <row r="2594" ht="9.75" customHeight="1">
      <c r="A2594" s="110" t="s">
        <v>167</v>
      </c>
      <c r="B2594" s="110">
        <v>45.69871</v>
      </c>
    </row>
    <row r="2595" ht="9.75" customHeight="1">
      <c r="A2595" s="110" t="s">
        <v>167</v>
      </c>
      <c r="B2595" s="110"/>
    </row>
    <row r="2596" ht="9.75" customHeight="1">
      <c r="A2596" s="110" t="s">
        <v>167</v>
      </c>
      <c r="B2596" s="110">
        <v>62.26276</v>
      </c>
    </row>
    <row r="2597" ht="9.75" customHeight="1">
      <c r="A2597" s="110" t="s">
        <v>167</v>
      </c>
      <c r="B2597" s="110">
        <v>42.00161</v>
      </c>
    </row>
    <row r="2598" ht="9.75" customHeight="1">
      <c r="A2598" s="110" t="s">
        <v>167</v>
      </c>
      <c r="B2598" s="110">
        <v>32.18416</v>
      </c>
    </row>
    <row r="2599" ht="9.75" customHeight="1">
      <c r="A2599" s="110" t="s">
        <v>167</v>
      </c>
      <c r="B2599" s="110">
        <v>40.69271</v>
      </c>
    </row>
    <row r="2600" ht="9.75" customHeight="1">
      <c r="A2600" s="110" t="s">
        <v>167</v>
      </c>
      <c r="B2600" s="110"/>
    </row>
    <row r="2601" ht="9.75" customHeight="1">
      <c r="A2601" s="110" t="s">
        <v>167</v>
      </c>
      <c r="B2601" s="110">
        <v>61.43331</v>
      </c>
    </row>
    <row r="2602" ht="9.75" customHeight="1">
      <c r="A2602" s="110" t="s">
        <v>167</v>
      </c>
      <c r="B2602" s="110">
        <v>37.40944</v>
      </c>
    </row>
    <row r="2603" ht="9.75" customHeight="1">
      <c r="A2603" s="110" t="s">
        <v>167</v>
      </c>
      <c r="B2603" s="110">
        <v>45.66418</v>
      </c>
    </row>
    <row r="2604" ht="9.75" customHeight="1">
      <c r="A2604" s="110" t="s">
        <v>167</v>
      </c>
      <c r="B2604" s="110">
        <v>44.53399</v>
      </c>
    </row>
    <row r="2605" ht="9.75" customHeight="1">
      <c r="A2605" s="110" t="s">
        <v>167</v>
      </c>
      <c r="B2605" s="110">
        <v>39.89289</v>
      </c>
    </row>
    <row r="2606" ht="9.75" customHeight="1">
      <c r="A2606" s="110" t="s">
        <v>167</v>
      </c>
      <c r="B2606" s="110">
        <v>50.55819</v>
      </c>
    </row>
    <row r="2607" ht="9.75" customHeight="1">
      <c r="A2607" s="110" t="s">
        <v>167</v>
      </c>
      <c r="B2607" s="110">
        <v>48.54328</v>
      </c>
    </row>
    <row r="2608" ht="9.75" customHeight="1">
      <c r="A2608" s="110" t="s">
        <v>167</v>
      </c>
      <c r="B2608" s="110">
        <v>54.01156</v>
      </c>
    </row>
    <row r="2609" ht="9.75" customHeight="1">
      <c r="A2609" s="110" t="s">
        <v>167</v>
      </c>
      <c r="B2609" s="110">
        <v>44.13468</v>
      </c>
    </row>
    <row r="2610" ht="9.75" customHeight="1">
      <c r="A2610" s="110" t="s">
        <v>167</v>
      </c>
      <c r="B2610" s="110">
        <v>45.31743</v>
      </c>
    </row>
    <row r="2611" ht="9.75" customHeight="1">
      <c r="A2611" s="110" t="s">
        <v>167</v>
      </c>
      <c r="B2611" s="110"/>
    </row>
    <row r="2612" ht="9.75" customHeight="1">
      <c r="A2612" s="110" t="s">
        <v>167</v>
      </c>
      <c r="B2612" s="110">
        <v>50.40564</v>
      </c>
    </row>
    <row r="2613" ht="9.75" customHeight="1">
      <c r="A2613" s="110" t="s">
        <v>167</v>
      </c>
      <c r="B2613" s="110">
        <v>46.29508</v>
      </c>
    </row>
    <row r="2614" ht="9.75" customHeight="1">
      <c r="A2614" s="110" t="s">
        <v>167</v>
      </c>
      <c r="B2614" s="110">
        <v>46.83781</v>
      </c>
    </row>
    <row r="2615" ht="9.75" customHeight="1">
      <c r="A2615" s="110" t="s">
        <v>167</v>
      </c>
      <c r="B2615" s="110">
        <v>50.52347</v>
      </c>
    </row>
    <row r="2616" ht="9.75" customHeight="1">
      <c r="A2616" s="110" t="s">
        <v>167</v>
      </c>
      <c r="B2616" s="110"/>
    </row>
    <row r="2617" ht="9.75" customHeight="1">
      <c r="A2617" s="110" t="s">
        <v>167</v>
      </c>
      <c r="B2617" s="110">
        <v>54.27363</v>
      </c>
    </row>
    <row r="2618" ht="9.75" customHeight="1">
      <c r="A2618" s="110" t="s">
        <v>167</v>
      </c>
      <c r="B2618" s="110">
        <v>48.92946</v>
      </c>
    </row>
    <row r="2619" ht="9.75" customHeight="1">
      <c r="A2619" s="110" t="s">
        <v>167</v>
      </c>
      <c r="B2619" s="110">
        <v>47.81552</v>
      </c>
    </row>
    <row r="2620" ht="9.75" customHeight="1">
      <c r="A2620" s="110" t="s">
        <v>167</v>
      </c>
      <c r="B2620" s="110">
        <v>46.46789</v>
      </c>
    </row>
    <row r="2621" ht="9.75" customHeight="1">
      <c r="A2621" s="110" t="s">
        <v>167</v>
      </c>
      <c r="B2621" s="110">
        <v>40.85013</v>
      </c>
    </row>
    <row r="2622" ht="9.75" customHeight="1">
      <c r="A2622" s="110" t="s">
        <v>167</v>
      </c>
      <c r="B2622" s="110">
        <v>46.6692</v>
      </c>
    </row>
    <row r="2623" ht="9.75" customHeight="1">
      <c r="A2623" s="110" t="s">
        <v>167</v>
      </c>
      <c r="B2623" s="110">
        <v>44.51893</v>
      </c>
    </row>
    <row r="2624" ht="9.75" customHeight="1">
      <c r="A2624" s="110" t="s">
        <v>167</v>
      </c>
      <c r="B2624" s="110">
        <v>38.43417</v>
      </c>
    </row>
    <row r="2625" ht="9.75" customHeight="1">
      <c r="A2625" s="110" t="s">
        <v>167</v>
      </c>
      <c r="B2625" s="110"/>
    </row>
    <row r="2626" ht="9.75" customHeight="1">
      <c r="A2626" s="110" t="s">
        <v>167</v>
      </c>
      <c r="B2626" s="110">
        <v>48.78571</v>
      </c>
    </row>
    <row r="2627" ht="9.75" customHeight="1">
      <c r="A2627" s="110" t="s">
        <v>167</v>
      </c>
      <c r="B2627" s="110"/>
    </row>
    <row r="2628" ht="9.75" customHeight="1">
      <c r="A2628" s="110" t="s">
        <v>167</v>
      </c>
      <c r="B2628" s="110"/>
    </row>
    <row r="2629" ht="9.75" customHeight="1">
      <c r="A2629" s="110" t="s">
        <v>167</v>
      </c>
      <c r="B2629" s="110">
        <v>44.57504</v>
      </c>
    </row>
    <row r="2630" ht="9.75" customHeight="1">
      <c r="A2630" s="110" t="s">
        <v>167</v>
      </c>
      <c r="B2630" s="110"/>
    </row>
    <row r="2631" ht="9.75" customHeight="1">
      <c r="A2631" s="110" t="s">
        <v>167</v>
      </c>
      <c r="B2631" s="110">
        <v>52.4783</v>
      </c>
    </row>
    <row r="2632" ht="9.75" customHeight="1">
      <c r="A2632" s="110" t="s">
        <v>167</v>
      </c>
      <c r="B2632" s="110">
        <v>46.25854</v>
      </c>
    </row>
    <row r="2633" ht="9.75" customHeight="1">
      <c r="A2633" s="110" t="s">
        <v>167</v>
      </c>
      <c r="B2633" s="110">
        <v>41.82964</v>
      </c>
    </row>
    <row r="2634" ht="9.75" customHeight="1">
      <c r="A2634" s="110" t="s">
        <v>167</v>
      </c>
      <c r="B2634" s="110">
        <v>43.15398</v>
      </c>
    </row>
    <row r="2635" ht="9.75" customHeight="1">
      <c r="A2635" s="110" t="s">
        <v>167</v>
      </c>
      <c r="B2635" s="110">
        <v>45.95792</v>
      </c>
    </row>
    <row r="2636" ht="9.75" customHeight="1">
      <c r="A2636" s="110" t="s">
        <v>167</v>
      </c>
      <c r="B2636" s="110">
        <v>38.95886</v>
      </c>
    </row>
    <row r="2637" ht="9.75" customHeight="1">
      <c r="A2637" s="110" t="s">
        <v>167</v>
      </c>
      <c r="B2637" s="110"/>
    </row>
    <row r="2638" ht="9.75" customHeight="1">
      <c r="A2638" s="110" t="s">
        <v>167</v>
      </c>
      <c r="B2638" s="110"/>
    </row>
    <row r="2639" ht="9.75" customHeight="1">
      <c r="A2639" s="110" t="s">
        <v>167</v>
      </c>
      <c r="B2639" s="110"/>
    </row>
    <row r="2640" ht="9.75" customHeight="1">
      <c r="A2640" s="110" t="s">
        <v>167</v>
      </c>
      <c r="B2640" s="110"/>
    </row>
    <row r="2641" ht="9.75" customHeight="1">
      <c r="A2641" s="110" t="s">
        <v>167</v>
      </c>
      <c r="B2641" s="110"/>
    </row>
    <row r="2642" ht="9.75" customHeight="1">
      <c r="A2642" s="110" t="s">
        <v>167</v>
      </c>
      <c r="B2642" s="110"/>
    </row>
    <row r="2643" ht="9.75" customHeight="1">
      <c r="A2643" s="110" t="s">
        <v>167</v>
      </c>
      <c r="B2643" s="110"/>
    </row>
    <row r="2644" ht="9.75" customHeight="1">
      <c r="A2644" s="110" t="s">
        <v>167</v>
      </c>
      <c r="B2644" s="110"/>
    </row>
    <row r="2645" ht="9.75" customHeight="1">
      <c r="A2645" s="110" t="s">
        <v>167</v>
      </c>
      <c r="B2645" s="110"/>
    </row>
    <row r="2646" ht="9.75" customHeight="1">
      <c r="A2646" s="110" t="s">
        <v>167</v>
      </c>
      <c r="B2646" s="110"/>
    </row>
    <row r="2647" ht="9.75" customHeight="1">
      <c r="A2647" s="110" t="s">
        <v>167</v>
      </c>
      <c r="B2647" s="110"/>
    </row>
    <row r="2648" ht="9.75" customHeight="1">
      <c r="A2648" s="110" t="s">
        <v>167</v>
      </c>
      <c r="B2648" s="110"/>
    </row>
    <row r="2649" ht="9.75" customHeight="1">
      <c r="A2649" s="110" t="s">
        <v>167</v>
      </c>
      <c r="B2649" s="110"/>
    </row>
    <row r="2650" ht="9.75" customHeight="1">
      <c r="A2650" s="110" t="s">
        <v>167</v>
      </c>
      <c r="B2650" s="110"/>
    </row>
    <row r="2651" ht="9.75" customHeight="1">
      <c r="A2651" s="110" t="s">
        <v>167</v>
      </c>
      <c r="B2651" s="110"/>
    </row>
    <row r="2652" ht="9.75" customHeight="1">
      <c r="A2652" s="110" t="s">
        <v>167</v>
      </c>
      <c r="B2652" s="110"/>
    </row>
    <row r="2653" ht="9.75" customHeight="1">
      <c r="A2653" s="110" t="s">
        <v>167</v>
      </c>
      <c r="B2653" s="110"/>
    </row>
    <row r="2654" ht="9.75" customHeight="1">
      <c r="A2654" s="110" t="s">
        <v>167</v>
      </c>
      <c r="B2654" s="110"/>
    </row>
    <row r="2655" ht="9.75" customHeight="1">
      <c r="A2655" s="110" t="s">
        <v>167</v>
      </c>
      <c r="B2655" s="110"/>
    </row>
    <row r="2656" ht="9.75" customHeight="1">
      <c r="A2656" s="110" t="s">
        <v>167</v>
      </c>
      <c r="B2656" s="110"/>
    </row>
    <row r="2657" ht="9.75" customHeight="1">
      <c r="A2657" s="110" t="s">
        <v>167</v>
      </c>
      <c r="B2657" s="110"/>
    </row>
    <row r="2658" ht="9.75" customHeight="1">
      <c r="A2658" s="110" t="s">
        <v>167</v>
      </c>
      <c r="B2658" s="110"/>
    </row>
    <row r="2659" ht="9.75" customHeight="1">
      <c r="A2659" s="110" t="s">
        <v>167</v>
      </c>
      <c r="B2659" s="110"/>
    </row>
    <row r="2660" ht="9.75" customHeight="1">
      <c r="A2660" s="110" t="s">
        <v>167</v>
      </c>
      <c r="B2660" s="110"/>
    </row>
    <row r="2661" ht="9.75" customHeight="1">
      <c r="A2661" s="110" t="s">
        <v>167</v>
      </c>
      <c r="B2661" s="110"/>
    </row>
    <row r="2662" ht="9.75" customHeight="1">
      <c r="A2662" s="110" t="s">
        <v>167</v>
      </c>
      <c r="B2662" s="110"/>
    </row>
    <row r="2663" ht="9.75" customHeight="1">
      <c r="A2663" s="110" t="s">
        <v>167</v>
      </c>
      <c r="B2663" s="110"/>
    </row>
    <row r="2664" ht="9.75" customHeight="1">
      <c r="A2664" s="110" t="s">
        <v>167</v>
      </c>
      <c r="B2664" s="110"/>
    </row>
    <row r="2665" ht="9.75" customHeight="1">
      <c r="A2665" s="110" t="s">
        <v>167</v>
      </c>
      <c r="B2665" s="110"/>
    </row>
    <row r="2666" ht="9.75" customHeight="1">
      <c r="A2666" s="110" t="s">
        <v>168</v>
      </c>
      <c r="B2666" s="110">
        <v>34.79948</v>
      </c>
    </row>
    <row r="2667" ht="9.75" customHeight="1">
      <c r="A2667" s="110" t="s">
        <v>168</v>
      </c>
      <c r="B2667" s="110">
        <v>54.88986</v>
      </c>
    </row>
    <row r="2668" ht="9.75" customHeight="1">
      <c r="A2668" s="110" t="s">
        <v>168</v>
      </c>
      <c r="B2668" s="110">
        <v>52.0735</v>
      </c>
    </row>
    <row r="2669" ht="9.75" customHeight="1">
      <c r="A2669" s="110" t="s">
        <v>168</v>
      </c>
      <c r="B2669" s="110">
        <v>42.8005</v>
      </c>
    </row>
    <row r="2670" ht="9.75" customHeight="1">
      <c r="A2670" s="110" t="s">
        <v>168</v>
      </c>
      <c r="B2670" s="110">
        <v>59.19518</v>
      </c>
    </row>
    <row r="2671" ht="9.75" customHeight="1">
      <c r="A2671" s="110" t="s">
        <v>168</v>
      </c>
      <c r="B2671" s="110"/>
    </row>
    <row r="2672" ht="9.75" customHeight="1">
      <c r="A2672" s="110" t="s">
        <v>168</v>
      </c>
      <c r="B2672" s="110">
        <v>54.08606</v>
      </c>
    </row>
    <row r="2673" ht="9.75" customHeight="1">
      <c r="A2673" s="110" t="s">
        <v>168</v>
      </c>
      <c r="B2673" s="110">
        <v>53.61744</v>
      </c>
    </row>
    <row r="2674" ht="9.75" customHeight="1">
      <c r="A2674" s="110" t="s">
        <v>168</v>
      </c>
      <c r="B2674" s="110"/>
    </row>
    <row r="2675" ht="9.75" customHeight="1">
      <c r="A2675" s="110" t="s">
        <v>168</v>
      </c>
      <c r="B2675" s="110">
        <v>56.30494</v>
      </c>
    </row>
    <row r="2676" ht="9.75" customHeight="1">
      <c r="A2676" s="110" t="s">
        <v>168</v>
      </c>
      <c r="B2676" s="110">
        <v>55.53579</v>
      </c>
    </row>
    <row r="2677" ht="9.75" customHeight="1">
      <c r="A2677" s="110" t="s">
        <v>168</v>
      </c>
      <c r="B2677" s="110"/>
    </row>
    <row r="2678" ht="9.75" customHeight="1">
      <c r="A2678" s="110" t="s">
        <v>168</v>
      </c>
      <c r="B2678" s="110"/>
    </row>
    <row r="2679" ht="9.75" customHeight="1">
      <c r="A2679" s="110" t="s">
        <v>168</v>
      </c>
      <c r="B2679" s="110">
        <v>42.75004</v>
      </c>
    </row>
    <row r="2680" ht="9.75" customHeight="1">
      <c r="A2680" s="110" t="s">
        <v>168</v>
      </c>
      <c r="B2680" s="110">
        <v>47.44247</v>
      </c>
    </row>
    <row r="2681" ht="9.75" customHeight="1">
      <c r="A2681" s="110" t="s">
        <v>168</v>
      </c>
      <c r="B2681" s="110">
        <v>45.37639</v>
      </c>
    </row>
    <row r="2682" ht="9.75" customHeight="1">
      <c r="A2682" s="110" t="s">
        <v>168</v>
      </c>
      <c r="B2682" s="110">
        <v>47.06336</v>
      </c>
    </row>
    <row r="2683" ht="9.75" customHeight="1">
      <c r="A2683" s="110" t="s">
        <v>168</v>
      </c>
      <c r="B2683" s="110">
        <v>51.51195</v>
      </c>
    </row>
    <row r="2684" ht="9.75" customHeight="1">
      <c r="A2684" s="110" t="s">
        <v>168</v>
      </c>
      <c r="B2684" s="110"/>
    </row>
    <row r="2685" ht="9.75" customHeight="1">
      <c r="A2685" s="110" t="s">
        <v>168</v>
      </c>
      <c r="B2685" s="110"/>
    </row>
    <row r="2686" ht="9.75" customHeight="1">
      <c r="A2686" s="110" t="s">
        <v>168</v>
      </c>
      <c r="B2686" s="110">
        <v>28.42341</v>
      </c>
    </row>
    <row r="2687" ht="9.75" customHeight="1">
      <c r="A2687" s="110" t="s">
        <v>168</v>
      </c>
      <c r="B2687" s="110">
        <v>43.67333</v>
      </c>
    </row>
    <row r="2688" ht="9.75" customHeight="1">
      <c r="A2688" s="110" t="s">
        <v>168</v>
      </c>
      <c r="B2688" s="110"/>
    </row>
    <row r="2689" ht="9.75" customHeight="1">
      <c r="A2689" s="110" t="s">
        <v>168</v>
      </c>
      <c r="B2689" s="110"/>
    </row>
    <row r="2690" ht="9.75" customHeight="1">
      <c r="A2690" s="110" t="s">
        <v>168</v>
      </c>
      <c r="B2690" s="110">
        <v>48.10835</v>
      </c>
    </row>
    <row r="2691" ht="9.75" customHeight="1">
      <c r="A2691" s="110" t="s">
        <v>168</v>
      </c>
      <c r="B2691" s="110">
        <v>38.08923</v>
      </c>
    </row>
    <row r="2692" ht="9.75" customHeight="1">
      <c r="A2692" s="110" t="s">
        <v>168</v>
      </c>
      <c r="B2692" s="110"/>
    </row>
    <row r="2693" ht="9.75" customHeight="1">
      <c r="A2693" s="110" t="s">
        <v>168</v>
      </c>
      <c r="B2693" s="110">
        <v>50.85283</v>
      </c>
    </row>
    <row r="2694" ht="9.75" customHeight="1">
      <c r="A2694" s="110" t="s">
        <v>168</v>
      </c>
      <c r="B2694" s="110">
        <v>49.21692</v>
      </c>
    </row>
    <row r="2695" ht="9.75" customHeight="1">
      <c r="A2695" s="110" t="s">
        <v>168</v>
      </c>
      <c r="B2695" s="110"/>
    </row>
    <row r="2696" ht="9.75" customHeight="1">
      <c r="A2696" s="110" t="s">
        <v>168</v>
      </c>
      <c r="B2696" s="110">
        <v>58.15977</v>
      </c>
    </row>
    <row r="2697" ht="9.75" customHeight="1">
      <c r="A2697" s="110" t="s">
        <v>168</v>
      </c>
      <c r="B2697" s="110">
        <v>39.87225</v>
      </c>
    </row>
    <row r="2698" ht="9.75" customHeight="1">
      <c r="A2698" s="110" t="s">
        <v>168</v>
      </c>
      <c r="B2698" s="110">
        <v>39.29286</v>
      </c>
    </row>
    <row r="2699" ht="9.75" customHeight="1">
      <c r="A2699" s="110" t="s">
        <v>168</v>
      </c>
      <c r="B2699" s="110">
        <v>52.96549</v>
      </c>
    </row>
    <row r="2700" ht="9.75" customHeight="1">
      <c r="A2700" s="110" t="s">
        <v>168</v>
      </c>
      <c r="B2700" s="110">
        <v>30.42738</v>
      </c>
    </row>
    <row r="2701" ht="9.75" customHeight="1">
      <c r="A2701" s="110" t="s">
        <v>168</v>
      </c>
      <c r="B2701" s="110">
        <v>31.70073</v>
      </c>
    </row>
    <row r="2702" ht="9.75" customHeight="1">
      <c r="A2702" s="110" t="s">
        <v>168</v>
      </c>
      <c r="B2702" s="110">
        <v>43.5493</v>
      </c>
    </row>
    <row r="2703" ht="9.75" customHeight="1">
      <c r="A2703" s="110" t="s">
        <v>168</v>
      </c>
      <c r="B2703" s="110">
        <v>28.42341</v>
      </c>
    </row>
    <row r="2704" ht="9.75" customHeight="1">
      <c r="A2704" s="110" t="s">
        <v>168</v>
      </c>
      <c r="B2704" s="110">
        <v>40.58149</v>
      </c>
    </row>
    <row r="2705" ht="9.75" customHeight="1">
      <c r="A2705" s="110" t="s">
        <v>168</v>
      </c>
      <c r="B2705" s="110">
        <v>45.49667</v>
      </c>
    </row>
    <row r="2706" ht="9.75" customHeight="1">
      <c r="A2706" s="110" t="s">
        <v>168</v>
      </c>
      <c r="B2706" s="110">
        <v>44.92391</v>
      </c>
    </row>
    <row r="2707" ht="9.75" customHeight="1">
      <c r="A2707" s="110" t="s">
        <v>168</v>
      </c>
      <c r="B2707" s="110">
        <v>55.57188</v>
      </c>
    </row>
    <row r="2708" ht="9.75" customHeight="1">
      <c r="A2708" s="110" t="s">
        <v>168</v>
      </c>
      <c r="B2708" s="110">
        <v>52.19589</v>
      </c>
    </row>
    <row r="2709" ht="9.75" customHeight="1">
      <c r="A2709" s="110" t="s">
        <v>168</v>
      </c>
      <c r="B2709" s="110">
        <v>35.76</v>
      </c>
    </row>
    <row r="2710" ht="9.75" customHeight="1">
      <c r="A2710" s="110" t="s">
        <v>168</v>
      </c>
      <c r="B2710" s="110">
        <v>49.36418</v>
      </c>
    </row>
    <row r="2711" ht="9.75" customHeight="1">
      <c r="A2711" s="110" t="s">
        <v>168</v>
      </c>
      <c r="B2711" s="110">
        <v>41.20646</v>
      </c>
    </row>
    <row r="2712" ht="9.75" customHeight="1">
      <c r="A2712" s="110" t="s">
        <v>168</v>
      </c>
      <c r="B2712" s="110">
        <v>34.75713</v>
      </c>
    </row>
    <row r="2713" ht="9.75" customHeight="1">
      <c r="A2713" s="110" t="s">
        <v>168</v>
      </c>
      <c r="B2713" s="110">
        <v>69.0926</v>
      </c>
    </row>
    <row r="2714" ht="9.75" customHeight="1">
      <c r="A2714" s="110" t="s">
        <v>168</v>
      </c>
      <c r="B2714" s="110">
        <v>53.86752</v>
      </c>
    </row>
    <row r="2715" ht="9.75" customHeight="1">
      <c r="A2715" s="110" t="s">
        <v>168</v>
      </c>
      <c r="B2715" s="110">
        <v>57.79633</v>
      </c>
    </row>
    <row r="2716" ht="9.75" customHeight="1">
      <c r="A2716" s="110" t="s">
        <v>168</v>
      </c>
      <c r="B2716" s="110">
        <v>47.00052</v>
      </c>
    </row>
    <row r="2717" ht="9.75" customHeight="1">
      <c r="A2717" s="110" t="s">
        <v>168</v>
      </c>
      <c r="B2717" s="110">
        <v>46.40927</v>
      </c>
    </row>
    <row r="2718" ht="9.75" customHeight="1">
      <c r="A2718" s="110" t="s">
        <v>168</v>
      </c>
      <c r="B2718" s="110">
        <v>42.16968</v>
      </c>
    </row>
    <row r="2719" ht="9.75" customHeight="1">
      <c r="A2719" s="110" t="s">
        <v>168</v>
      </c>
      <c r="B2719" s="110">
        <v>56.80074</v>
      </c>
    </row>
    <row r="2720" ht="9.75" customHeight="1">
      <c r="A2720" s="110" t="s">
        <v>168</v>
      </c>
      <c r="B2720" s="110">
        <v>53.04704</v>
      </c>
    </row>
    <row r="2721" ht="9.75" customHeight="1">
      <c r="A2721" s="110" t="s">
        <v>168</v>
      </c>
      <c r="B2721" s="110">
        <v>55.60061</v>
      </c>
    </row>
    <row r="2722" ht="9.75" customHeight="1">
      <c r="A2722" s="110" t="s">
        <v>168</v>
      </c>
      <c r="B2722" s="110">
        <v>46.11299</v>
      </c>
    </row>
    <row r="2723" ht="9.75" customHeight="1">
      <c r="A2723" s="110" t="s">
        <v>168</v>
      </c>
      <c r="B2723" s="110">
        <v>40.96654</v>
      </c>
    </row>
    <row r="2724" ht="9.75" customHeight="1">
      <c r="A2724" s="110" t="s">
        <v>168</v>
      </c>
      <c r="B2724" s="110"/>
    </row>
    <row r="2725" ht="9.75" customHeight="1">
      <c r="A2725" s="110" t="s">
        <v>168</v>
      </c>
      <c r="B2725" s="110">
        <v>44.05386</v>
      </c>
    </row>
    <row r="2726" ht="9.75" customHeight="1">
      <c r="A2726" s="110" t="s">
        <v>169</v>
      </c>
      <c r="B2726" s="110">
        <v>61.1532564268997</v>
      </c>
    </row>
    <row r="2727" ht="9.75" customHeight="1">
      <c r="A2727" s="110" t="s">
        <v>169</v>
      </c>
      <c r="B2727" s="110">
        <v>50.5380257702029</v>
      </c>
    </row>
    <row r="2728" ht="9.75" customHeight="1">
      <c r="A2728" s="110" t="s">
        <v>169</v>
      </c>
      <c r="B2728" s="110">
        <v>49.8373468656702</v>
      </c>
    </row>
    <row r="2729" ht="9.75" customHeight="1">
      <c r="A2729" s="110" t="s">
        <v>169</v>
      </c>
      <c r="B2729" s="110"/>
    </row>
    <row r="2730" ht="9.75" customHeight="1">
      <c r="A2730" s="110" t="s">
        <v>169</v>
      </c>
      <c r="B2730" s="110">
        <v>45.1576896068382</v>
      </c>
    </row>
    <row r="2731" ht="9.75" customHeight="1">
      <c r="A2731" s="110" t="s">
        <v>169</v>
      </c>
      <c r="B2731" s="110">
        <v>43.6557306843464</v>
      </c>
    </row>
    <row r="2732" ht="9.75" customHeight="1">
      <c r="A2732" s="110" t="s">
        <v>169</v>
      </c>
      <c r="B2732" s="110">
        <v>45.1434899483739</v>
      </c>
    </row>
    <row r="2733" ht="9.75" customHeight="1">
      <c r="A2733" s="110" t="s">
        <v>169</v>
      </c>
      <c r="B2733" s="110">
        <v>52.6971698451891</v>
      </c>
    </row>
    <row r="2734" ht="9.75" customHeight="1">
      <c r="A2734" s="110" t="s">
        <v>169</v>
      </c>
      <c r="B2734" s="110">
        <v>49.9018665729864</v>
      </c>
    </row>
    <row r="2735" ht="9.75" customHeight="1">
      <c r="A2735" s="110" t="s">
        <v>169</v>
      </c>
      <c r="B2735" s="110">
        <v>48.4885613262904</v>
      </c>
    </row>
    <row r="2736" ht="9.75" customHeight="1">
      <c r="A2736" s="110" t="s">
        <v>169</v>
      </c>
      <c r="B2736" s="110">
        <v>54.2206290004572</v>
      </c>
    </row>
    <row r="2737" ht="9.75" customHeight="1">
      <c r="A2737" s="110" t="s">
        <v>169</v>
      </c>
      <c r="B2737" s="110">
        <v>50.5436119050221</v>
      </c>
    </row>
    <row r="2738" ht="9.75" customHeight="1">
      <c r="A2738" s="110" t="s">
        <v>169</v>
      </c>
      <c r="B2738" s="110">
        <v>36.0739925386483</v>
      </c>
    </row>
    <row r="2739" ht="9.75" customHeight="1">
      <c r="A2739" s="110" t="s">
        <v>169</v>
      </c>
      <c r="B2739" s="110">
        <v>48.780266798737</v>
      </c>
    </row>
    <row r="2740" ht="9.75" customHeight="1">
      <c r="A2740" s="110" t="s">
        <v>169</v>
      </c>
      <c r="B2740" s="110">
        <v>40.8501314803199</v>
      </c>
    </row>
    <row r="2741" ht="9.75" customHeight="1">
      <c r="A2741" s="110" t="s">
        <v>169</v>
      </c>
      <c r="B2741" s="110">
        <v>50.8086960229008</v>
      </c>
    </row>
    <row r="2742" ht="9.75" customHeight="1">
      <c r="A2742" s="110" t="s">
        <v>169</v>
      </c>
      <c r="B2742" s="110"/>
    </row>
    <row r="2743" ht="9.75" customHeight="1">
      <c r="A2743" s="110" t="s">
        <v>169</v>
      </c>
      <c r="B2743" s="110">
        <v>39.7221460805093</v>
      </c>
    </row>
    <row r="2744" ht="9.75" customHeight="1">
      <c r="A2744" s="110" t="s">
        <v>169</v>
      </c>
      <c r="B2744" s="110">
        <v>56.3367347131548</v>
      </c>
    </row>
    <row r="2745" ht="9.75" customHeight="1">
      <c r="A2745" s="110" t="s">
        <v>169</v>
      </c>
      <c r="B2745" s="110">
        <v>52.4538797296262</v>
      </c>
    </row>
    <row r="2746" ht="9.75" customHeight="1">
      <c r="A2746" s="110" t="s">
        <v>169</v>
      </c>
      <c r="B2746" s="110">
        <v>54.7931710913176</v>
      </c>
    </row>
    <row r="2747" ht="9.75" customHeight="1">
      <c r="A2747" s="110" t="s">
        <v>169</v>
      </c>
      <c r="B2747" s="110">
        <v>45.4844430303914</v>
      </c>
    </row>
    <row r="2748" ht="9.75" customHeight="1">
      <c r="A2748" s="110" t="s">
        <v>169</v>
      </c>
      <c r="B2748" s="110">
        <v>51.3963906085777</v>
      </c>
    </row>
    <row r="2749" ht="9.75" customHeight="1">
      <c r="A2749" s="110" t="s">
        <v>169</v>
      </c>
      <c r="B2749" s="110">
        <v>47.0046792325254</v>
      </c>
    </row>
    <row r="2750" ht="9.75" customHeight="1">
      <c r="A2750" s="110" t="s">
        <v>170</v>
      </c>
      <c r="B2750" s="110">
        <v>53.44567</v>
      </c>
    </row>
    <row r="2751" ht="9.75" customHeight="1">
      <c r="A2751" s="110" t="s">
        <v>170</v>
      </c>
      <c r="B2751" s="110">
        <v>65.1249</v>
      </c>
    </row>
    <row r="2752" ht="9.75" customHeight="1">
      <c r="A2752" s="110" t="s">
        <v>170</v>
      </c>
      <c r="B2752" s="110"/>
    </row>
    <row r="2753" ht="9.75" customHeight="1">
      <c r="A2753" s="110" t="s">
        <v>170</v>
      </c>
      <c r="B2753" s="110">
        <v>38.65483</v>
      </c>
    </row>
    <row r="2754" ht="9.75" customHeight="1">
      <c r="A2754" s="110" t="s">
        <v>170</v>
      </c>
      <c r="B2754" s="110">
        <v>41.37541</v>
      </c>
    </row>
    <row r="2755" ht="9.75" customHeight="1">
      <c r="A2755" s="110" t="s">
        <v>170</v>
      </c>
      <c r="B2755" s="110">
        <v>54.41797</v>
      </c>
    </row>
    <row r="2756" ht="9.75" customHeight="1">
      <c r="A2756" s="110" t="s">
        <v>170</v>
      </c>
      <c r="B2756" s="110">
        <v>47.13482</v>
      </c>
    </row>
    <row r="2757" ht="9.75" customHeight="1">
      <c r="A2757" s="110" t="s">
        <v>170</v>
      </c>
      <c r="B2757" s="110"/>
    </row>
    <row r="2758" ht="9.75" customHeight="1">
      <c r="A2758" s="110" t="s">
        <v>170</v>
      </c>
      <c r="B2758" s="110">
        <v>30.24895</v>
      </c>
    </row>
    <row r="2759" ht="9.75" customHeight="1">
      <c r="A2759" s="110" t="s">
        <v>170</v>
      </c>
      <c r="B2759" s="110">
        <v>36.68751</v>
      </c>
    </row>
    <row r="2760" ht="9.75" customHeight="1">
      <c r="A2760" s="110" t="s">
        <v>170</v>
      </c>
      <c r="B2760" s="110">
        <v>39.25911</v>
      </c>
    </row>
    <row r="2761" ht="9.75" customHeight="1">
      <c r="A2761" s="110" t="s">
        <v>170</v>
      </c>
      <c r="B2761" s="110">
        <v>48.97218</v>
      </c>
    </row>
    <row r="2762" ht="9.75" customHeight="1">
      <c r="A2762" s="110" t="s">
        <v>170</v>
      </c>
      <c r="B2762" s="110">
        <v>39.58131</v>
      </c>
    </row>
    <row r="2763" ht="9.75" customHeight="1">
      <c r="A2763" s="110" t="s">
        <v>170</v>
      </c>
      <c r="B2763" s="110"/>
    </row>
    <row r="2764" ht="9.75" customHeight="1">
      <c r="A2764" s="110" t="s">
        <v>170</v>
      </c>
      <c r="B2764" s="110">
        <v>45.78417</v>
      </c>
    </row>
    <row r="2765" ht="9.75" customHeight="1">
      <c r="A2765" s="110" t="s">
        <v>170</v>
      </c>
      <c r="B2765" s="110">
        <v>43.23855</v>
      </c>
    </row>
    <row r="2766" ht="9.75" customHeight="1">
      <c r="A2766" s="110" t="s">
        <v>170</v>
      </c>
      <c r="B2766" s="110">
        <v>63.03556</v>
      </c>
    </row>
    <row r="2767" ht="9.75" customHeight="1">
      <c r="A2767" s="110" t="s">
        <v>170</v>
      </c>
      <c r="B2767" s="110">
        <v>47.98823</v>
      </c>
    </row>
    <row r="2768" ht="9.75" customHeight="1">
      <c r="A2768" s="110" t="s">
        <v>170</v>
      </c>
      <c r="B2768" s="110">
        <v>48.25849</v>
      </c>
    </row>
    <row r="2769" ht="9.75" customHeight="1">
      <c r="A2769" s="110" t="s">
        <v>170</v>
      </c>
      <c r="B2769" s="110">
        <v>38.18221</v>
      </c>
    </row>
    <row r="2770" ht="9.75" customHeight="1">
      <c r="A2770" s="110" t="s">
        <v>170</v>
      </c>
      <c r="B2770" s="110">
        <v>45.934</v>
      </c>
    </row>
    <row r="2771" ht="9.75" customHeight="1">
      <c r="A2771" s="110" t="s">
        <v>170</v>
      </c>
      <c r="B2771" s="110">
        <v>47.77957</v>
      </c>
    </row>
    <row r="2772" ht="9.75" customHeight="1">
      <c r="A2772" s="110" t="s">
        <v>170</v>
      </c>
      <c r="B2772" s="110">
        <v>58.31907</v>
      </c>
    </row>
    <row r="2773" ht="9.75" customHeight="1">
      <c r="A2773" s="110" t="s">
        <v>170</v>
      </c>
      <c r="B2773" s="110">
        <v>47.66112</v>
      </c>
    </row>
    <row r="2774" ht="9.75" customHeight="1">
      <c r="A2774" s="110" t="s">
        <v>170</v>
      </c>
      <c r="B2774" s="110">
        <v>52.25475</v>
      </c>
    </row>
    <row r="2775" ht="9.75" customHeight="1">
      <c r="A2775" s="110" t="s">
        <v>170</v>
      </c>
      <c r="B2775" s="110"/>
    </row>
    <row r="2776" ht="9.75" customHeight="1">
      <c r="A2776" s="110" t="s">
        <v>170</v>
      </c>
      <c r="B2776" s="110"/>
    </row>
    <row r="2777" ht="9.75" customHeight="1">
      <c r="A2777" s="110" t="s">
        <v>170</v>
      </c>
      <c r="B2777" s="110">
        <v>46.69311</v>
      </c>
    </row>
    <row r="2778" ht="9.75" customHeight="1">
      <c r="A2778" s="110" t="s">
        <v>170</v>
      </c>
      <c r="B2778" s="110">
        <v>56.66708</v>
      </c>
    </row>
    <row r="2779" ht="9.75" customHeight="1">
      <c r="A2779" s="110" t="s">
        <v>170</v>
      </c>
      <c r="B2779" s="110">
        <v>41.0218</v>
      </c>
    </row>
    <row r="2780" ht="9.75" customHeight="1">
      <c r="A2780" s="110" t="s">
        <v>170</v>
      </c>
      <c r="B2780" s="110">
        <v>50.70753</v>
      </c>
    </row>
    <row r="2781" ht="9.75" customHeight="1">
      <c r="A2781" s="110" t="s">
        <v>170</v>
      </c>
      <c r="B2781" s="110">
        <v>46.6155</v>
      </c>
    </row>
    <row r="2782" ht="9.75" customHeight="1">
      <c r="A2782" s="110" t="s">
        <v>170</v>
      </c>
      <c r="B2782" s="110">
        <v>45.66035</v>
      </c>
    </row>
    <row r="2783" ht="9.75" customHeight="1">
      <c r="A2783" s="110" t="s">
        <v>170</v>
      </c>
      <c r="B2783" s="110">
        <v>54.49359</v>
      </c>
    </row>
    <row r="2784" ht="9.75" customHeight="1">
      <c r="A2784" s="110" t="s">
        <v>170</v>
      </c>
      <c r="B2784" s="110">
        <v>45.98434</v>
      </c>
    </row>
    <row r="2785" ht="9.75" customHeight="1">
      <c r="A2785" s="110" t="s">
        <v>170</v>
      </c>
      <c r="B2785" s="110">
        <v>56.91131</v>
      </c>
    </row>
    <row r="2786" ht="9.75" customHeight="1">
      <c r="A2786" s="110" t="s">
        <v>170</v>
      </c>
      <c r="B2786" s="110">
        <v>49.53355</v>
      </c>
    </row>
    <row r="2787" ht="9.75" customHeight="1">
      <c r="A2787" s="110" t="s">
        <v>170</v>
      </c>
      <c r="B2787" s="110">
        <v>50.47495</v>
      </c>
    </row>
    <row r="2788" ht="9.75" customHeight="1">
      <c r="A2788" s="110" t="s">
        <v>170</v>
      </c>
      <c r="B2788" s="110"/>
    </row>
    <row r="2789" ht="9.75" customHeight="1">
      <c r="A2789" s="110" t="s">
        <v>170</v>
      </c>
      <c r="B2789" s="110">
        <v>42.91385</v>
      </c>
    </row>
    <row r="2790" ht="9.75" customHeight="1">
      <c r="A2790" s="110" t="s">
        <v>170</v>
      </c>
      <c r="B2790" s="110">
        <v>40.58267</v>
      </c>
    </row>
    <row r="2791" ht="9.75" customHeight="1">
      <c r="A2791" s="110" t="s">
        <v>170</v>
      </c>
      <c r="B2791" s="110">
        <v>49.27896</v>
      </c>
    </row>
    <row r="2792" ht="9.75" customHeight="1">
      <c r="A2792" s="110" t="s">
        <v>171</v>
      </c>
      <c r="B2792" s="110">
        <v>47.3033207115815</v>
      </c>
    </row>
    <row r="2793" ht="9.75" customHeight="1">
      <c r="A2793" s="110" t="s">
        <v>171</v>
      </c>
      <c r="B2793" s="110">
        <v>52.2920373191516</v>
      </c>
    </row>
    <row r="2794" ht="9.75" customHeight="1">
      <c r="A2794" s="110" t="s">
        <v>171</v>
      </c>
      <c r="B2794" s="110">
        <v>43.7234096062674</v>
      </c>
    </row>
    <row r="2795" ht="9.75" customHeight="1">
      <c r="A2795" s="110" t="s">
        <v>171</v>
      </c>
      <c r="B2795" s="110">
        <v>45.0636893905167</v>
      </c>
    </row>
    <row r="2796" ht="9.75" customHeight="1">
      <c r="A2796" s="110" t="s">
        <v>171</v>
      </c>
      <c r="B2796" s="110">
        <v>47.3116726628762</v>
      </c>
    </row>
    <row r="2797" ht="9.75" customHeight="1">
      <c r="A2797" s="110" t="s">
        <v>171</v>
      </c>
      <c r="B2797" s="110">
        <v>34.6316521383393</v>
      </c>
    </row>
    <row r="2798" ht="9.75" customHeight="1">
      <c r="A2798" s="110" t="s">
        <v>171</v>
      </c>
      <c r="B2798" s="110">
        <v>53.5525373724309</v>
      </c>
    </row>
    <row r="2799" ht="9.75" customHeight="1">
      <c r="A2799" s="110" t="s">
        <v>171</v>
      </c>
      <c r="B2799" s="110">
        <v>51.587281461856</v>
      </c>
    </row>
    <row r="2800" ht="9.75" customHeight="1">
      <c r="A2800" s="110" t="s">
        <v>171</v>
      </c>
      <c r="B2800" s="110">
        <v>50.7011799921553</v>
      </c>
    </row>
    <row r="2801" ht="9.75" customHeight="1">
      <c r="A2801" s="110" t="s">
        <v>171</v>
      </c>
      <c r="B2801" s="110">
        <v>36.3847193312355</v>
      </c>
    </row>
    <row r="2802" ht="9.75" customHeight="1">
      <c r="A2802" s="110" t="s">
        <v>171</v>
      </c>
      <c r="B2802" s="110">
        <v>42.0027829958147</v>
      </c>
    </row>
    <row r="2803" ht="9.75" customHeight="1">
      <c r="A2803" s="110" t="s">
        <v>171</v>
      </c>
      <c r="B2803" s="110">
        <v>43.803332408217</v>
      </c>
    </row>
    <row r="2804" ht="9.75" customHeight="1">
      <c r="A2804" s="110" t="s">
        <v>171</v>
      </c>
      <c r="B2804" s="110">
        <v>47.6605587500186</v>
      </c>
    </row>
    <row r="2805" ht="9.75" customHeight="1">
      <c r="A2805" s="110" t="s">
        <v>171</v>
      </c>
      <c r="B2805" s="110">
        <v>38.8274801857432</v>
      </c>
    </row>
    <row r="2806" ht="9.75" customHeight="1">
      <c r="A2806" s="110" t="s">
        <v>171</v>
      </c>
      <c r="B2806" s="110">
        <v>34.7544337021746</v>
      </c>
    </row>
    <row r="2807" ht="9.75" customHeight="1">
      <c r="A2807" s="110" t="s">
        <v>171</v>
      </c>
      <c r="B2807" s="110"/>
    </row>
    <row r="2808" ht="9.75" customHeight="1">
      <c r="A2808" s="110" t="s">
        <v>171</v>
      </c>
      <c r="B2808" s="110">
        <v>46.4835826938946</v>
      </c>
    </row>
    <row r="2809" ht="9.75" customHeight="1">
      <c r="A2809" s="110" t="s">
        <v>171</v>
      </c>
      <c r="B2809" s="110">
        <v>46.2372431930851</v>
      </c>
    </row>
    <row r="2810" ht="9.75" customHeight="1">
      <c r="A2810" s="110" t="s">
        <v>171</v>
      </c>
      <c r="B2810" s="110">
        <v>49.4699264862817</v>
      </c>
    </row>
    <row r="2811" ht="9.75" customHeight="1">
      <c r="A2811" s="110" t="s">
        <v>171</v>
      </c>
      <c r="B2811" s="110">
        <v>41.5326213808031</v>
      </c>
    </row>
    <row r="2812" ht="9.75" customHeight="1">
      <c r="A2812" s="110" t="s">
        <v>171</v>
      </c>
      <c r="B2812" s="110">
        <v>46.2127099611566</v>
      </c>
    </row>
    <row r="2813" ht="9.75" customHeight="1">
      <c r="A2813" s="110" t="s">
        <v>171</v>
      </c>
      <c r="B2813" s="110"/>
    </row>
    <row r="2814" ht="9.75" customHeight="1">
      <c r="A2814" s="110" t="s">
        <v>171</v>
      </c>
      <c r="B2814" s="110">
        <v>47.1119072807137</v>
      </c>
    </row>
    <row r="2815" ht="9.75" customHeight="1">
      <c r="A2815" s="110" t="s">
        <v>171</v>
      </c>
      <c r="B2815" s="110">
        <v>38.7414397662655</v>
      </c>
    </row>
    <row r="2816" ht="9.75" customHeight="1">
      <c r="A2816" s="110" t="s">
        <v>171</v>
      </c>
      <c r="B2816" s="110">
        <v>46.3619534339047</v>
      </c>
    </row>
    <row r="2817" ht="9.75" customHeight="1">
      <c r="A2817" s="110" t="s">
        <v>171</v>
      </c>
      <c r="B2817" s="110">
        <v>51.4525025037359</v>
      </c>
    </row>
    <row r="2818" ht="9.75" customHeight="1">
      <c r="A2818" s="110" t="s">
        <v>171</v>
      </c>
      <c r="B2818" s="110">
        <v>53.6377387078816</v>
      </c>
    </row>
    <row r="2819" ht="9.75" customHeight="1">
      <c r="A2819" s="110" t="s">
        <v>171</v>
      </c>
      <c r="B2819" s="110">
        <v>44.1282032400536</v>
      </c>
    </row>
    <row r="2820" ht="9.75" customHeight="1">
      <c r="A2820" s="110" t="s">
        <v>171</v>
      </c>
      <c r="B2820" s="110"/>
    </row>
    <row r="2821" ht="9.75" customHeight="1">
      <c r="A2821" s="110" t="s">
        <v>171</v>
      </c>
      <c r="B2821" s="110">
        <v>60.7454827777684</v>
      </c>
    </row>
    <row r="2822" ht="9.75" customHeight="1">
      <c r="A2822" s="110" t="s">
        <v>171</v>
      </c>
      <c r="B2822" s="110">
        <v>36.6369707331407</v>
      </c>
    </row>
    <row r="2823" ht="9.75" customHeight="1">
      <c r="A2823" s="110" t="s">
        <v>171</v>
      </c>
      <c r="B2823" s="110">
        <v>55.8085632158911</v>
      </c>
    </row>
    <row r="2824" ht="9.75" customHeight="1">
      <c r="A2824" s="110" t="s">
        <v>171</v>
      </c>
      <c r="B2824" s="110">
        <v>59.1542695921479</v>
      </c>
    </row>
    <row r="2825" ht="9.75" customHeight="1">
      <c r="A2825" s="110" t="s">
        <v>171</v>
      </c>
      <c r="B2825" s="110">
        <v>47.4177642934376</v>
      </c>
    </row>
    <row r="2826" ht="9.75" customHeight="1">
      <c r="A2826" s="110" t="s">
        <v>171</v>
      </c>
      <c r="B2826" s="110">
        <v>47.2952029922854</v>
      </c>
    </row>
    <row r="2827" ht="9.75" customHeight="1">
      <c r="A2827" s="110" t="s">
        <v>171</v>
      </c>
      <c r="B2827" s="110">
        <v>55.1811269085477</v>
      </c>
    </row>
    <row r="2828" ht="9.75" customHeight="1">
      <c r="A2828" s="110" t="s">
        <v>171</v>
      </c>
      <c r="B2828" s="110">
        <v>39.3631243363643</v>
      </c>
    </row>
    <row r="2829" ht="9.75" customHeight="1">
      <c r="A2829" s="110" t="s">
        <v>171</v>
      </c>
      <c r="B2829" s="110">
        <v>53.9452073042295</v>
      </c>
    </row>
    <row r="2830" ht="9.75" customHeight="1">
      <c r="A2830" s="110" t="s">
        <v>171</v>
      </c>
      <c r="B2830" s="110">
        <v>46.9750862134077</v>
      </c>
    </row>
    <row r="2831" ht="9.75" customHeight="1">
      <c r="A2831" s="110" t="s">
        <v>171</v>
      </c>
      <c r="B2831" s="110">
        <v>48.9479211788651</v>
      </c>
    </row>
    <row r="2832" ht="9.75" customHeight="1">
      <c r="A2832" s="110" t="s">
        <v>171</v>
      </c>
      <c r="B2832" s="110"/>
    </row>
    <row r="2833" ht="9.75" customHeight="1">
      <c r="A2833" s="110" t="s">
        <v>171</v>
      </c>
      <c r="B2833" s="110">
        <v>59.6174109738305</v>
      </c>
    </row>
    <row r="2834" ht="9.75" customHeight="1">
      <c r="A2834" s="110" t="s">
        <v>171</v>
      </c>
      <c r="B2834" s="110">
        <v>53.6377387078816</v>
      </c>
    </row>
    <row r="2835" ht="9.75" customHeight="1">
      <c r="A2835" s="110" t="s">
        <v>171</v>
      </c>
      <c r="B2835" s="110">
        <v>45.4601069285715</v>
      </c>
    </row>
    <row r="2836" ht="9.75" customHeight="1">
      <c r="A2836" s="110" t="s">
        <v>171</v>
      </c>
      <c r="B2836" s="110">
        <v>39.0982377148173</v>
      </c>
    </row>
    <row r="2837" ht="9.75" customHeight="1">
      <c r="A2837" s="110" t="s">
        <v>171</v>
      </c>
      <c r="B2837" s="110">
        <v>61.7534143954744</v>
      </c>
    </row>
    <row r="2838" ht="9.75" customHeight="1">
      <c r="A2838" s="110" t="s">
        <v>171</v>
      </c>
      <c r="B2838" s="110">
        <v>36.7681048237653</v>
      </c>
    </row>
    <row r="2839" ht="9.75" customHeight="1">
      <c r="A2839" s="110" t="s">
        <v>171</v>
      </c>
      <c r="B2839" s="110">
        <v>55.0323944826154</v>
      </c>
    </row>
    <row r="2840" ht="9.75" customHeight="1">
      <c r="A2840" s="110" t="s">
        <v>171</v>
      </c>
      <c r="B2840" s="110">
        <v>44.1282032400536</v>
      </c>
    </row>
    <row r="2841" ht="9.75" customHeight="1">
      <c r="A2841" s="110" t="s">
        <v>171</v>
      </c>
      <c r="B2841" s="110">
        <v>50.5731292269072</v>
      </c>
    </row>
    <row r="2842" ht="9.75" customHeight="1">
      <c r="A2842" s="110" t="s">
        <v>171</v>
      </c>
      <c r="B2842" s="110">
        <v>56.3367347131548</v>
      </c>
    </row>
    <row r="2843" ht="9.75" customHeight="1">
      <c r="A2843" s="110" t="s">
        <v>171</v>
      </c>
      <c r="B2843" s="110">
        <v>52.4706986144643</v>
      </c>
    </row>
    <row r="2844" ht="9.75" customHeight="1">
      <c r="A2844" s="110" t="s">
        <v>171</v>
      </c>
      <c r="B2844" s="110">
        <v>60.7124654410279</v>
      </c>
    </row>
    <row r="2845" ht="9.75" customHeight="1">
      <c r="A2845" s="110" t="s">
        <v>171</v>
      </c>
      <c r="B2845" s="110">
        <v>42.1696791839962</v>
      </c>
    </row>
    <row r="2846" ht="9.75" customHeight="1">
      <c r="A2846" s="110" t="s">
        <v>171</v>
      </c>
      <c r="B2846" s="110">
        <v>51.006864237276</v>
      </c>
    </row>
    <row r="2847" ht="9.75" customHeight="1">
      <c r="A2847" s="110" t="s">
        <v>171</v>
      </c>
      <c r="B2847" s="110">
        <v>40.0401953332882</v>
      </c>
    </row>
    <row r="2848" ht="9.75" customHeight="1">
      <c r="A2848" s="110" t="s">
        <v>171</v>
      </c>
      <c r="B2848" s="110">
        <v>44.5502358613096</v>
      </c>
    </row>
    <row r="2849" ht="9.75" customHeight="1">
      <c r="A2849" s="110" t="s">
        <v>171</v>
      </c>
      <c r="B2849" s="110">
        <v>54.0091006077932</v>
      </c>
    </row>
    <row r="2850" ht="9.75" customHeight="1">
      <c r="A2850" s="110" t="s">
        <v>171</v>
      </c>
      <c r="B2850" s="110">
        <v>54.8029300516248</v>
      </c>
    </row>
    <row r="2851" ht="9.75" customHeight="1">
      <c r="A2851" s="110" t="s">
        <v>171</v>
      </c>
      <c r="B2851" s="110">
        <v>50.522868918968</v>
      </c>
    </row>
    <row r="2852" ht="9.75" customHeight="1">
      <c r="A2852" s="110" t="s">
        <v>171</v>
      </c>
      <c r="B2852" s="110">
        <v>49.5821732622548</v>
      </c>
    </row>
    <row r="2853" ht="9.75" customHeight="1">
      <c r="A2853" s="110" t="s">
        <v>171</v>
      </c>
      <c r="B2853" s="110">
        <v>55.1268343449993</v>
      </c>
    </row>
    <row r="2854" ht="9.75" customHeight="1">
      <c r="A2854" s="110" t="s">
        <v>171</v>
      </c>
      <c r="B2854" s="110">
        <v>45.956105719139</v>
      </c>
    </row>
    <row r="2855" ht="9.75" customHeight="1">
      <c r="A2855" s="110" t="s">
        <v>171</v>
      </c>
      <c r="B2855" s="110">
        <v>44.7990957726585</v>
      </c>
    </row>
    <row r="2856" ht="9.75" customHeight="1">
      <c r="A2856" s="110" t="s">
        <v>171</v>
      </c>
      <c r="B2856" s="110"/>
    </row>
    <row r="2857" ht="9.75" customHeight="1">
      <c r="A2857" s="110" t="s">
        <v>171</v>
      </c>
      <c r="B2857" s="110">
        <v>42.2466540567305</v>
      </c>
    </row>
    <row r="2858" ht="9.75" customHeight="1">
      <c r="A2858" s="110" t="s">
        <v>171</v>
      </c>
      <c r="B2858" s="110">
        <v>56.2186897789702</v>
      </c>
    </row>
    <row r="2859" ht="9.75" customHeight="1">
      <c r="A2859" s="110" t="s">
        <v>171</v>
      </c>
      <c r="B2859" s="110">
        <v>49.4420348696465</v>
      </c>
    </row>
    <row r="2860" ht="9.75" customHeight="1">
      <c r="A2860" s="110" t="s">
        <v>171</v>
      </c>
      <c r="B2860" s="110">
        <v>49.0625690065029</v>
      </c>
    </row>
    <row r="2861" ht="9.75" customHeight="1">
      <c r="A2861" s="110" t="s">
        <v>171</v>
      </c>
      <c r="B2861" s="110">
        <v>49.1820616116315</v>
      </c>
    </row>
    <row r="2862" ht="9.75" customHeight="1">
      <c r="A2862" s="110" t="s">
        <v>171</v>
      </c>
      <c r="B2862" s="110">
        <v>42.3493978827995</v>
      </c>
    </row>
    <row r="2863" ht="9.75" customHeight="1">
      <c r="A2863" s="110" t="s">
        <v>171</v>
      </c>
      <c r="B2863" s="110">
        <v>32.4861057287938</v>
      </c>
    </row>
    <row r="2864" ht="9.75" customHeight="1">
      <c r="A2864" s="110" t="s">
        <v>171</v>
      </c>
      <c r="B2864" s="110">
        <v>51.294726248115</v>
      </c>
    </row>
    <row r="2865" ht="9.75" customHeight="1">
      <c r="A2865" s="110" t="s">
        <v>171</v>
      </c>
      <c r="B2865" s="110">
        <v>44.088085056203</v>
      </c>
    </row>
    <row r="2866" ht="9.75" customHeight="1">
      <c r="A2866" s="110" t="s">
        <v>171</v>
      </c>
      <c r="B2866" s="110">
        <v>45.6055256747608</v>
      </c>
    </row>
    <row r="2867" ht="9.75" customHeight="1">
      <c r="A2867" s="110" t="s">
        <v>171</v>
      </c>
      <c r="B2867" s="110">
        <v>36.6875106294138</v>
      </c>
    </row>
    <row r="2868" ht="9.75" customHeight="1">
      <c r="A2868" s="110" t="s">
        <v>171</v>
      </c>
      <c r="B2868" s="110">
        <v>43.7070928963231</v>
      </c>
    </row>
    <row r="2869" ht="9.75" customHeight="1">
      <c r="A2869" s="110" t="s">
        <v>171</v>
      </c>
      <c r="B2869" s="110">
        <v>32.588216587157</v>
      </c>
    </row>
    <row r="2870" ht="9.75" customHeight="1">
      <c r="A2870" s="110" t="s">
        <v>171</v>
      </c>
      <c r="B2870" s="110">
        <v>40.623478166936</v>
      </c>
    </row>
    <row r="2871" ht="9.75" customHeight="1">
      <c r="A2871" s="110" t="s">
        <v>171</v>
      </c>
      <c r="B2871" s="110">
        <v>39.5390868645914</v>
      </c>
    </row>
    <row r="2872" ht="9.75" customHeight="1">
      <c r="A2872" s="110" t="s">
        <v>171</v>
      </c>
      <c r="B2872" s="110">
        <v>56.7376309618204</v>
      </c>
    </row>
    <row r="2873" ht="9.75" customHeight="1">
      <c r="A2873" s="110" t="s">
        <v>171</v>
      </c>
      <c r="B2873" s="110">
        <v>42.2924966699565</v>
      </c>
    </row>
    <row r="2874" ht="9.75" customHeight="1">
      <c r="A2874" s="110" t="s">
        <v>171</v>
      </c>
      <c r="B2874" s="110">
        <v>43.7682473355165</v>
      </c>
    </row>
    <row r="2875" ht="9.75" customHeight="1">
      <c r="A2875" s="110" t="s">
        <v>172</v>
      </c>
      <c r="B2875" s="110">
        <v>40.31655</v>
      </c>
    </row>
    <row r="2876" ht="9.75" customHeight="1">
      <c r="A2876" s="110" t="s">
        <v>172</v>
      </c>
      <c r="B2876" s="110">
        <v>44.17191</v>
      </c>
    </row>
    <row r="2877" ht="9.75" customHeight="1">
      <c r="A2877" s="110" t="s">
        <v>172</v>
      </c>
      <c r="B2877" s="110">
        <v>51.07379</v>
      </c>
    </row>
    <row r="2878" ht="9.75" customHeight="1">
      <c r="A2878" s="110" t="s">
        <v>172</v>
      </c>
      <c r="B2878" s="110">
        <v>43.15398</v>
      </c>
    </row>
    <row r="2879" ht="9.75" customHeight="1">
      <c r="A2879" s="110" t="s">
        <v>172</v>
      </c>
      <c r="B2879" s="110"/>
    </row>
    <row r="2880" ht="9.75" customHeight="1">
      <c r="A2880" s="110" t="s">
        <v>172</v>
      </c>
      <c r="B2880" s="110"/>
    </row>
    <row r="2881" ht="9.75" customHeight="1">
      <c r="A2881" s="110" t="s">
        <v>172</v>
      </c>
      <c r="B2881" s="110">
        <v>36.65211</v>
      </c>
    </row>
    <row r="2882" ht="9.75" customHeight="1">
      <c r="A2882" s="110" t="s">
        <v>172</v>
      </c>
      <c r="B2882" s="110">
        <v>55.13449</v>
      </c>
    </row>
    <row r="2883" ht="9.75" customHeight="1">
      <c r="A2883" s="110" t="s">
        <v>172</v>
      </c>
      <c r="B2883" s="110">
        <v>37.50651</v>
      </c>
    </row>
    <row r="2884" ht="9.75" customHeight="1">
      <c r="A2884" s="110" t="s">
        <v>172</v>
      </c>
      <c r="B2884" s="110">
        <v>32.25235</v>
      </c>
    </row>
    <row r="2885" ht="9.75" customHeight="1">
      <c r="A2885" s="110" t="s">
        <v>172</v>
      </c>
      <c r="B2885" s="110">
        <v>50.07927</v>
      </c>
    </row>
    <row r="2886" ht="9.75" customHeight="1">
      <c r="A2886" s="110" t="s">
        <v>172</v>
      </c>
      <c r="B2886" s="110">
        <v>52.18678</v>
      </c>
    </row>
    <row r="2887" ht="9.75" customHeight="1">
      <c r="A2887" s="110" t="s">
        <v>172</v>
      </c>
      <c r="B2887" s="110">
        <v>55.08027</v>
      </c>
    </row>
    <row r="2888" ht="9.75" customHeight="1">
      <c r="A2888" s="110" t="s">
        <v>172</v>
      </c>
      <c r="B2888" s="110">
        <v>43.08534</v>
      </c>
    </row>
    <row r="2889" ht="9.75" customHeight="1">
      <c r="A2889" s="110" t="s">
        <v>172</v>
      </c>
      <c r="B2889" s="110">
        <v>39.48752</v>
      </c>
    </row>
    <row r="2890" ht="9.75" customHeight="1">
      <c r="A2890" s="110" t="s">
        <v>172</v>
      </c>
      <c r="B2890" s="110">
        <v>55.75513</v>
      </c>
    </row>
    <row r="2891" ht="9.75" customHeight="1">
      <c r="A2891" s="110" t="s">
        <v>172</v>
      </c>
      <c r="B2891" s="110">
        <v>42.93911</v>
      </c>
    </row>
    <row r="2892" ht="9.75" customHeight="1">
      <c r="A2892" s="110" t="s">
        <v>172</v>
      </c>
      <c r="B2892" s="110">
        <v>47.50122</v>
      </c>
    </row>
    <row r="2893" ht="9.75" customHeight="1">
      <c r="A2893" s="110" t="s">
        <v>172</v>
      </c>
      <c r="B2893" s="110">
        <v>52.1838</v>
      </c>
    </row>
    <row r="2894" ht="9.75" customHeight="1">
      <c r="A2894" s="110" t="s">
        <v>172</v>
      </c>
      <c r="B2894" s="110">
        <v>50.6911</v>
      </c>
    </row>
    <row r="2895" ht="9.75" customHeight="1">
      <c r="A2895" s="110" t="s">
        <v>172</v>
      </c>
      <c r="B2895" s="110">
        <v>36.78459</v>
      </c>
    </row>
    <row r="2896" ht="9.75" customHeight="1">
      <c r="A2896" s="110" t="s">
        <v>172</v>
      </c>
      <c r="B2896" s="110">
        <v>42.04578</v>
      </c>
    </row>
    <row r="2897" ht="9.75" customHeight="1">
      <c r="A2897" s="110" t="s">
        <v>172</v>
      </c>
      <c r="B2897" s="110">
        <v>53.50488</v>
      </c>
    </row>
    <row r="2898" ht="9.75" customHeight="1">
      <c r="A2898" s="110" t="s">
        <v>172</v>
      </c>
      <c r="B2898" s="110">
        <v>44.38289</v>
      </c>
    </row>
    <row r="2899" ht="9.75" customHeight="1">
      <c r="A2899" s="110" t="s">
        <v>172</v>
      </c>
      <c r="B2899" s="110">
        <v>48.88797</v>
      </c>
    </row>
    <row r="2900" ht="9.75" customHeight="1">
      <c r="A2900" s="110" t="s">
        <v>172</v>
      </c>
      <c r="B2900" s="110">
        <v>47.49225</v>
      </c>
    </row>
    <row r="2901" ht="9.75" customHeight="1">
      <c r="A2901" s="110" t="s">
        <v>172</v>
      </c>
      <c r="B2901" s="110">
        <v>55.10474</v>
      </c>
    </row>
    <row r="2902" ht="9.75" customHeight="1">
      <c r="A2902" s="110" t="s">
        <v>172</v>
      </c>
      <c r="B2902" s="110">
        <v>40.84116</v>
      </c>
    </row>
    <row r="2903" ht="9.75" customHeight="1">
      <c r="A2903" s="110" t="s">
        <v>172</v>
      </c>
      <c r="B2903" s="110">
        <v>38.18221</v>
      </c>
    </row>
    <row r="2904" ht="9.75" customHeight="1">
      <c r="A2904" s="110" t="s">
        <v>172</v>
      </c>
      <c r="B2904" s="110">
        <v>40.72851</v>
      </c>
    </row>
    <row r="2905" ht="9.75" customHeight="1">
      <c r="A2905" s="110" t="s">
        <v>172</v>
      </c>
      <c r="B2905" s="110">
        <v>37.58906</v>
      </c>
    </row>
    <row r="2906" ht="9.75" customHeight="1">
      <c r="A2906" s="110" t="s">
        <v>172</v>
      </c>
      <c r="B2906" s="110">
        <v>38.44135</v>
      </c>
    </row>
    <row r="2907" ht="9.75" customHeight="1">
      <c r="A2907" s="110" t="s">
        <v>172</v>
      </c>
      <c r="B2907" s="110">
        <v>46.02578</v>
      </c>
    </row>
    <row r="2908" ht="9.75" customHeight="1">
      <c r="A2908" s="110" t="s">
        <v>172</v>
      </c>
      <c r="B2908" s="110">
        <v>42.0642</v>
      </c>
    </row>
    <row r="2909" ht="9.75" customHeight="1">
      <c r="A2909" s="110" t="s">
        <v>172</v>
      </c>
      <c r="B2909" s="110">
        <v>40.00632</v>
      </c>
    </row>
    <row r="2910" ht="9.75" customHeight="1">
      <c r="A2910" s="110" t="s">
        <v>172</v>
      </c>
      <c r="B2910" s="110">
        <v>42.74803</v>
      </c>
    </row>
    <row r="2911" ht="9.75" customHeight="1">
      <c r="A2911" s="110" t="s">
        <v>172</v>
      </c>
      <c r="B2911" s="110">
        <v>44.90786</v>
      </c>
    </row>
    <row r="2912" ht="9.75" customHeight="1">
      <c r="A2912" s="110" t="s">
        <v>172</v>
      </c>
      <c r="B2912" s="110">
        <v>55.31711</v>
      </c>
    </row>
    <row r="2913" ht="9.75" customHeight="1">
      <c r="A2913" s="110" t="s">
        <v>172</v>
      </c>
      <c r="B2913" s="110">
        <v>59.93004</v>
      </c>
    </row>
    <row r="2914" ht="9.75" customHeight="1">
      <c r="A2914" s="110" t="s">
        <v>172</v>
      </c>
      <c r="B2914" s="110"/>
    </row>
    <row r="2915" ht="9.75" customHeight="1">
      <c r="A2915" s="110" t="s">
        <v>172</v>
      </c>
      <c r="B2915" s="110">
        <v>38.61725</v>
      </c>
    </row>
    <row r="2916" ht="9.75" customHeight="1">
      <c r="A2916" s="110" t="s">
        <v>172</v>
      </c>
      <c r="B2916" s="110">
        <v>61.64392</v>
      </c>
    </row>
    <row r="2917" ht="9.75" customHeight="1">
      <c r="A2917" s="110" t="s">
        <v>172</v>
      </c>
      <c r="B2917" s="110">
        <v>39.03492</v>
      </c>
    </row>
    <row r="2918" ht="9.75" customHeight="1">
      <c r="A2918" s="110" t="s">
        <v>172</v>
      </c>
      <c r="B2918" s="110">
        <v>45.70768</v>
      </c>
    </row>
    <row r="2919" ht="9.75" customHeight="1">
      <c r="A2919" s="110" t="s">
        <v>172</v>
      </c>
      <c r="B2919" s="110">
        <v>45.75538</v>
      </c>
    </row>
    <row r="2920" ht="9.75" customHeight="1">
      <c r="A2920" s="110" t="s">
        <v>172</v>
      </c>
      <c r="B2920" s="110">
        <v>57.12097</v>
      </c>
    </row>
    <row r="2921" ht="9.75" customHeight="1">
      <c r="A2921" s="110" t="s">
        <v>172</v>
      </c>
      <c r="B2921" s="110">
        <v>50.70006</v>
      </c>
    </row>
    <row r="2922" ht="9.75" customHeight="1">
      <c r="A2922" s="110" t="s">
        <v>172</v>
      </c>
      <c r="B2922" s="110">
        <v>48.82361</v>
      </c>
    </row>
    <row r="2923" ht="9.75" customHeight="1">
      <c r="A2923" s="110" t="s">
        <v>172</v>
      </c>
      <c r="B2923" s="110">
        <v>55.10732</v>
      </c>
    </row>
    <row r="2924" ht="9.75" customHeight="1">
      <c r="A2924" s="110" t="s">
        <v>172</v>
      </c>
      <c r="B2924" s="110">
        <v>49.41961</v>
      </c>
    </row>
    <row r="2925" ht="9.75" customHeight="1">
      <c r="A2925" s="110" t="s">
        <v>172</v>
      </c>
      <c r="B2925" s="110">
        <v>54.98507</v>
      </c>
    </row>
    <row r="2926" ht="9.75" customHeight="1">
      <c r="A2926" s="110" t="s">
        <v>172</v>
      </c>
      <c r="B2926" s="110">
        <v>47.98823</v>
      </c>
    </row>
    <row r="2927" ht="9.75" customHeight="1">
      <c r="A2927" s="110" t="s">
        <v>172</v>
      </c>
      <c r="B2927" s="110">
        <v>66.96571</v>
      </c>
    </row>
    <row r="2928" ht="9.75" customHeight="1">
      <c r="A2928" s="110" t="s">
        <v>172</v>
      </c>
      <c r="B2928" s="110">
        <v>42.16968</v>
      </c>
    </row>
    <row r="2929" ht="9.75" customHeight="1">
      <c r="A2929" s="110" t="s">
        <v>172</v>
      </c>
      <c r="B2929" s="110">
        <v>53.35453</v>
      </c>
    </row>
    <row r="2930" ht="9.75" customHeight="1">
      <c r="A2930" s="110" t="s">
        <v>172</v>
      </c>
      <c r="B2930" s="110">
        <v>47.31026</v>
      </c>
    </row>
    <row r="2931" ht="9.75" customHeight="1">
      <c r="A2931" s="110" t="s">
        <v>172</v>
      </c>
      <c r="B2931" s="110">
        <v>55.72172</v>
      </c>
    </row>
    <row r="2932" ht="9.75" customHeight="1">
      <c r="A2932" s="110" t="s">
        <v>172</v>
      </c>
      <c r="B2932" s="110">
        <v>50.12225</v>
      </c>
    </row>
    <row r="2933" ht="9.75" customHeight="1">
      <c r="A2933" s="110" t="s">
        <v>172</v>
      </c>
      <c r="B2933" s="110">
        <v>48.71928</v>
      </c>
    </row>
    <row r="2934" ht="9.75" customHeight="1">
      <c r="A2934" s="110" t="s">
        <v>172</v>
      </c>
      <c r="B2934" s="110">
        <v>50.85672</v>
      </c>
    </row>
    <row r="2935" ht="9.75" customHeight="1">
      <c r="A2935" s="110" t="s">
        <v>172</v>
      </c>
      <c r="B2935" s="110"/>
    </row>
    <row r="2936" ht="9.75" customHeight="1">
      <c r="A2936" s="110" t="s">
        <v>172</v>
      </c>
      <c r="B2936" s="110">
        <v>42.04578</v>
      </c>
    </row>
    <row r="2937" ht="9.75" customHeight="1">
      <c r="A2937" s="110" t="s">
        <v>172</v>
      </c>
      <c r="B2937" s="110">
        <v>35.24141</v>
      </c>
    </row>
    <row r="2938" ht="9.75" customHeight="1">
      <c r="A2938" s="110" t="s">
        <v>172</v>
      </c>
      <c r="B2938" s="110">
        <v>52.36769</v>
      </c>
    </row>
    <row r="2939" ht="9.75" customHeight="1">
      <c r="A2939" s="110" t="s">
        <v>172</v>
      </c>
      <c r="B2939" s="110">
        <v>58.90304</v>
      </c>
    </row>
    <row r="2940" ht="9.75" customHeight="1">
      <c r="A2940" s="110" t="s">
        <v>172</v>
      </c>
      <c r="B2940" s="110"/>
    </row>
    <row r="2941" ht="9.75" customHeight="1">
      <c r="A2941" s="110" t="s">
        <v>172</v>
      </c>
      <c r="B2941" s="110">
        <v>31.84349</v>
      </c>
    </row>
    <row r="2942" ht="9.75" customHeight="1">
      <c r="A2942" s="110" t="s">
        <v>172</v>
      </c>
      <c r="B2942" s="110">
        <v>47.37551</v>
      </c>
    </row>
    <row r="2943" ht="9.75" customHeight="1">
      <c r="A2943" s="110" t="s">
        <v>172</v>
      </c>
      <c r="B2943" s="110">
        <v>36.68751</v>
      </c>
    </row>
    <row r="2944" ht="9.75" customHeight="1">
      <c r="A2944" s="110" t="s">
        <v>172</v>
      </c>
      <c r="B2944" s="110">
        <v>41.43275</v>
      </c>
    </row>
    <row r="2945" ht="9.75" customHeight="1">
      <c r="A2945" s="110" t="s">
        <v>172</v>
      </c>
      <c r="B2945" s="110">
        <v>45.27948</v>
      </c>
    </row>
    <row r="2946" ht="9.75" customHeight="1">
      <c r="A2946" s="110" t="s">
        <v>172</v>
      </c>
      <c r="B2946" s="110">
        <v>36.41838</v>
      </c>
    </row>
    <row r="2947" ht="9.75" customHeight="1">
      <c r="A2947" s="110" t="s">
        <v>172</v>
      </c>
      <c r="B2947" s="110">
        <v>32.81988</v>
      </c>
    </row>
    <row r="2948" ht="9.75" customHeight="1">
      <c r="A2948" s="110" t="s">
        <v>172</v>
      </c>
      <c r="B2948" s="110">
        <v>40.57547</v>
      </c>
    </row>
    <row r="2949" ht="9.75" customHeight="1">
      <c r="A2949" s="110" t="s">
        <v>172</v>
      </c>
      <c r="B2949" s="110">
        <v>40.72721</v>
      </c>
    </row>
    <row r="2950" ht="9.75" customHeight="1">
      <c r="A2950" s="110" t="s">
        <v>172</v>
      </c>
      <c r="B2950" s="110">
        <v>41.37541</v>
      </c>
    </row>
    <row r="2951" ht="9.75" customHeight="1">
      <c r="A2951" s="110" t="s">
        <v>172</v>
      </c>
      <c r="B2951" s="110">
        <v>51.65016</v>
      </c>
    </row>
    <row r="2952" ht="9.75" customHeight="1">
      <c r="A2952" s="110" t="s">
        <v>172</v>
      </c>
      <c r="B2952" s="110">
        <v>50.02357</v>
      </c>
    </row>
    <row r="2953" ht="9.75" customHeight="1">
      <c r="A2953" s="110" t="s">
        <v>172</v>
      </c>
      <c r="B2953" s="110">
        <v>48.76472</v>
      </c>
    </row>
    <row r="2954" ht="9.75" customHeight="1">
      <c r="A2954" s="110" t="s">
        <v>172</v>
      </c>
      <c r="B2954" s="110">
        <v>37.39875</v>
      </c>
    </row>
    <row r="2955" ht="9.75" customHeight="1">
      <c r="A2955" s="110" t="s">
        <v>172</v>
      </c>
      <c r="B2955" s="110">
        <v>52.97319</v>
      </c>
    </row>
    <row r="2956" ht="9.75" customHeight="1">
      <c r="A2956" s="110" t="s">
        <v>172</v>
      </c>
      <c r="B2956" s="110">
        <v>36.07482</v>
      </c>
    </row>
    <row r="2957" ht="9.75" customHeight="1">
      <c r="A2957" s="110" t="s">
        <v>172</v>
      </c>
      <c r="B2957" s="110">
        <v>43.36474</v>
      </c>
    </row>
    <row r="2958" ht="9.75" customHeight="1">
      <c r="A2958" s="110" t="s">
        <v>172</v>
      </c>
      <c r="B2958" s="110">
        <v>37.71805</v>
      </c>
    </row>
    <row r="2959" ht="9.75" customHeight="1">
      <c r="A2959" s="110" t="s">
        <v>172</v>
      </c>
      <c r="B2959" s="110">
        <v>47.55016</v>
      </c>
    </row>
    <row r="2960" ht="9.75" customHeight="1">
      <c r="A2960" s="110" t="s">
        <v>172</v>
      </c>
      <c r="B2960" s="110">
        <v>51.48152</v>
      </c>
    </row>
    <row r="2961" ht="9.75" customHeight="1">
      <c r="A2961" s="110" t="s">
        <v>172</v>
      </c>
      <c r="B2961" s="110">
        <v>54.6238</v>
      </c>
    </row>
    <row r="2962" ht="9.75" customHeight="1">
      <c r="A2962" s="110" t="s">
        <v>173</v>
      </c>
      <c r="B2962" s="110">
        <v>52.94088</v>
      </c>
    </row>
    <row r="2963" ht="9.75" customHeight="1">
      <c r="A2963" s="110" t="s">
        <v>173</v>
      </c>
      <c r="B2963" s="110"/>
    </row>
    <row r="2964" ht="9.75" customHeight="1">
      <c r="A2964" s="110" t="s">
        <v>173</v>
      </c>
      <c r="B2964" s="110"/>
    </row>
    <row r="2965" ht="9.75" customHeight="1">
      <c r="A2965" s="110" t="s">
        <v>173</v>
      </c>
      <c r="B2965" s="110">
        <v>50.70753</v>
      </c>
    </row>
    <row r="2966" ht="9.75" customHeight="1">
      <c r="A2966" s="110" t="s">
        <v>173</v>
      </c>
      <c r="B2966" s="110">
        <v>43.27297</v>
      </c>
    </row>
    <row r="2967" ht="9.75" customHeight="1">
      <c r="A2967" s="110" t="s">
        <v>173</v>
      </c>
      <c r="B2967" s="110">
        <v>42.20494</v>
      </c>
    </row>
    <row r="2968" ht="9.75" customHeight="1">
      <c r="A2968" s="110" t="s">
        <v>173</v>
      </c>
      <c r="B2968" s="110"/>
    </row>
    <row r="2969" ht="9.75" customHeight="1">
      <c r="A2969" s="110" t="s">
        <v>173</v>
      </c>
      <c r="B2969" s="110">
        <v>52.29204</v>
      </c>
    </row>
    <row r="2970" ht="9.75" customHeight="1">
      <c r="A2970" s="110" t="s">
        <v>173</v>
      </c>
      <c r="B2970" s="110"/>
    </row>
    <row r="2971" ht="9.75" customHeight="1">
      <c r="A2971" s="110" t="s">
        <v>173</v>
      </c>
      <c r="B2971" s="110"/>
    </row>
    <row r="2972" ht="9.75" customHeight="1">
      <c r="A2972" s="110" t="s">
        <v>173</v>
      </c>
      <c r="B2972" s="110">
        <v>44.3488</v>
      </c>
    </row>
    <row r="2973" ht="9.75" customHeight="1">
      <c r="A2973" s="110" t="s">
        <v>173</v>
      </c>
      <c r="B2973" s="110"/>
    </row>
    <row r="2974" ht="9.75" customHeight="1">
      <c r="A2974" s="110" t="s">
        <v>173</v>
      </c>
      <c r="B2974" s="110"/>
    </row>
    <row r="2975" ht="9.75" customHeight="1">
      <c r="A2975" s="110" t="s">
        <v>173</v>
      </c>
      <c r="B2975" s="110">
        <v>46.61066</v>
      </c>
    </row>
    <row r="2976" ht="9.75" customHeight="1">
      <c r="A2976" s="110" t="s">
        <v>173</v>
      </c>
      <c r="B2976" s="110"/>
    </row>
    <row r="2977" ht="9.75" customHeight="1">
      <c r="A2977" s="110" t="s">
        <v>173</v>
      </c>
      <c r="B2977" s="110">
        <v>45.38148</v>
      </c>
    </row>
    <row r="2978" ht="9.75" customHeight="1">
      <c r="A2978" s="110" t="s">
        <v>173</v>
      </c>
      <c r="B2978" s="110">
        <v>50.87812</v>
      </c>
    </row>
    <row r="2979" ht="9.75" customHeight="1">
      <c r="A2979" s="110" t="s">
        <v>173</v>
      </c>
      <c r="B2979" s="110">
        <v>43.14842</v>
      </c>
    </row>
    <row r="2980" ht="9.75" customHeight="1">
      <c r="A2980" s="110" t="s">
        <v>173</v>
      </c>
      <c r="B2980" s="110">
        <v>48.80419</v>
      </c>
    </row>
    <row r="2981" ht="9.75" customHeight="1">
      <c r="A2981" s="110" t="s">
        <v>173</v>
      </c>
      <c r="B2981" s="110">
        <v>35.71463</v>
      </c>
    </row>
    <row r="2982" ht="9.75" customHeight="1">
      <c r="A2982" s="110" t="s">
        <v>173</v>
      </c>
      <c r="B2982" s="110">
        <v>32.72492</v>
      </c>
    </row>
    <row r="2983" ht="9.75" customHeight="1">
      <c r="A2983" s="110" t="s">
        <v>173</v>
      </c>
      <c r="B2983" s="110">
        <v>42.24015</v>
      </c>
    </row>
    <row r="2984" ht="9.75" customHeight="1">
      <c r="A2984" s="110" t="s">
        <v>173</v>
      </c>
      <c r="B2984" s="110">
        <v>41.09927</v>
      </c>
    </row>
    <row r="2985" ht="9.75" customHeight="1">
      <c r="A2985" s="110" t="s">
        <v>173</v>
      </c>
      <c r="B2985" s="110">
        <v>45.82283</v>
      </c>
    </row>
    <row r="2986" ht="9.75" customHeight="1">
      <c r="A2986" s="110" t="s">
        <v>173</v>
      </c>
      <c r="B2986" s="110">
        <v>56.39939</v>
      </c>
    </row>
    <row r="2987" ht="9.75" customHeight="1">
      <c r="A2987" s="110" t="s">
        <v>173</v>
      </c>
      <c r="B2987" s="110"/>
    </row>
    <row r="2988" ht="9.75" customHeight="1">
      <c r="A2988" s="110" t="s">
        <v>173</v>
      </c>
      <c r="B2988" s="110">
        <v>39.42963</v>
      </c>
    </row>
    <row r="2989" ht="9.75" customHeight="1">
      <c r="A2989" s="110" t="s">
        <v>173</v>
      </c>
      <c r="B2989" s="110"/>
    </row>
    <row r="2990" ht="9.75" customHeight="1">
      <c r="A2990" s="110" t="s">
        <v>173</v>
      </c>
      <c r="B2990" s="110">
        <v>40.25094</v>
      </c>
    </row>
    <row r="2991" ht="9.75" customHeight="1">
      <c r="A2991" s="110" t="s">
        <v>173</v>
      </c>
      <c r="B2991" s="110">
        <v>39.81078</v>
      </c>
    </row>
    <row r="2992" ht="9.75" customHeight="1">
      <c r="A2992" s="110" t="s">
        <v>173</v>
      </c>
      <c r="B2992" s="110">
        <v>36.07399</v>
      </c>
    </row>
    <row r="2993" ht="9.75" customHeight="1">
      <c r="A2993" s="110" t="s">
        <v>173</v>
      </c>
      <c r="B2993" s="110">
        <v>57.69647</v>
      </c>
    </row>
    <row r="2994" ht="9.75" customHeight="1">
      <c r="A2994" s="110" t="s">
        <v>173</v>
      </c>
      <c r="B2994" s="110">
        <v>56.10841</v>
      </c>
    </row>
    <row r="2995" ht="9.75" customHeight="1">
      <c r="A2995" s="110" t="s">
        <v>173</v>
      </c>
      <c r="B2995" s="110">
        <v>39.53592</v>
      </c>
    </row>
    <row r="2996" ht="9.75" customHeight="1">
      <c r="A2996" s="110" t="s">
        <v>173</v>
      </c>
      <c r="B2996" s="110">
        <v>47.02479</v>
      </c>
    </row>
    <row r="2997" ht="9.75" customHeight="1">
      <c r="A2997" s="110" t="s">
        <v>173</v>
      </c>
      <c r="B2997" s="110">
        <v>56.97469</v>
      </c>
    </row>
    <row r="2998" ht="9.75" customHeight="1">
      <c r="A2998" s="110" t="s">
        <v>173</v>
      </c>
      <c r="B2998" s="110">
        <v>42.29028</v>
      </c>
    </row>
    <row r="2999" ht="9.75" customHeight="1">
      <c r="A2999" s="110" t="s">
        <v>173</v>
      </c>
      <c r="B2999" s="110">
        <v>53.74</v>
      </c>
    </row>
    <row r="3000" ht="9.75" customHeight="1">
      <c r="A3000" s="110" t="s">
        <v>173</v>
      </c>
      <c r="B3000" s="110">
        <v>48.20787</v>
      </c>
    </row>
    <row r="3001" ht="9.75" customHeight="1">
      <c r="A3001" s="110" t="s">
        <v>173</v>
      </c>
      <c r="B3001" s="110"/>
    </row>
    <row r="3002" ht="9.75" customHeight="1">
      <c r="A3002" s="110" t="s">
        <v>173</v>
      </c>
      <c r="B3002" s="110">
        <v>52.49323</v>
      </c>
    </row>
    <row r="3003" ht="9.75" customHeight="1">
      <c r="A3003" s="110" t="s">
        <v>173</v>
      </c>
      <c r="B3003" s="110">
        <v>39.89289</v>
      </c>
    </row>
    <row r="3004" ht="9.75" customHeight="1">
      <c r="A3004" s="110" t="s">
        <v>173</v>
      </c>
      <c r="B3004" s="110">
        <v>37.65063</v>
      </c>
    </row>
    <row r="3005" ht="9.75" customHeight="1">
      <c r="A3005" s="110" t="s">
        <v>173</v>
      </c>
      <c r="B3005" s="110">
        <v>39.36312</v>
      </c>
    </row>
    <row r="3006" ht="9.75" customHeight="1">
      <c r="A3006" s="110" t="s">
        <v>173</v>
      </c>
      <c r="B3006" s="110">
        <v>42.75731</v>
      </c>
    </row>
    <row r="3007" ht="9.75" customHeight="1">
      <c r="A3007" s="110" t="s">
        <v>173</v>
      </c>
      <c r="B3007" s="110">
        <v>41.87449</v>
      </c>
    </row>
    <row r="3008" ht="9.75" customHeight="1">
      <c r="A3008" s="110" t="s">
        <v>173</v>
      </c>
      <c r="B3008" s="110">
        <v>32.72492</v>
      </c>
    </row>
    <row r="3009" ht="9.75" customHeight="1">
      <c r="A3009" s="110" t="s">
        <v>174</v>
      </c>
      <c r="B3009" s="110">
        <v>36.92288</v>
      </c>
    </row>
    <row r="3010" ht="9.75" customHeight="1">
      <c r="A3010" s="110" t="s">
        <v>174</v>
      </c>
      <c r="B3010" s="110"/>
    </row>
    <row r="3011" ht="9.75" customHeight="1">
      <c r="A3011" s="110" t="s">
        <v>174</v>
      </c>
      <c r="B3011" s="110">
        <v>35.19715</v>
      </c>
    </row>
    <row r="3012" ht="9.75" customHeight="1">
      <c r="A3012" s="110" t="s">
        <v>174</v>
      </c>
      <c r="B3012" s="110">
        <v>67.64842</v>
      </c>
    </row>
    <row r="3013" ht="9.75" customHeight="1">
      <c r="A3013" s="110" t="s">
        <v>174</v>
      </c>
      <c r="B3013" s="110">
        <v>43.19638</v>
      </c>
    </row>
    <row r="3014" ht="9.75" customHeight="1">
      <c r="A3014" s="110" t="s">
        <v>174</v>
      </c>
      <c r="B3014" s="110">
        <v>50.65778</v>
      </c>
    </row>
    <row r="3015" ht="9.75" customHeight="1">
      <c r="A3015" s="110" t="s">
        <v>174</v>
      </c>
      <c r="B3015" s="110">
        <v>35.37774</v>
      </c>
    </row>
    <row r="3016" ht="9.75" customHeight="1">
      <c r="A3016" s="110" t="s">
        <v>174</v>
      </c>
      <c r="B3016" s="110">
        <v>55.52494</v>
      </c>
    </row>
    <row r="3017" ht="9.75" customHeight="1">
      <c r="A3017" s="110" t="s">
        <v>174</v>
      </c>
      <c r="B3017" s="110">
        <v>48.50424</v>
      </c>
    </row>
    <row r="3018" ht="9.75" customHeight="1">
      <c r="A3018" s="110" t="s">
        <v>174</v>
      </c>
      <c r="B3018" s="110">
        <v>40.44637</v>
      </c>
    </row>
    <row r="3019" ht="9.75" customHeight="1">
      <c r="A3019" s="110" t="s">
        <v>174</v>
      </c>
      <c r="B3019" s="110">
        <v>41.2786</v>
      </c>
    </row>
    <row r="3020" ht="9.75" customHeight="1">
      <c r="A3020" s="110" t="s">
        <v>174</v>
      </c>
      <c r="B3020" s="110">
        <v>46.61192</v>
      </c>
    </row>
    <row r="3021" ht="9.75" customHeight="1">
      <c r="A3021" s="110" t="s">
        <v>174</v>
      </c>
      <c r="B3021" s="110"/>
    </row>
    <row r="3022" ht="9.75" customHeight="1">
      <c r="A3022" s="110" t="s">
        <v>174</v>
      </c>
      <c r="B3022" s="110">
        <v>43.3039</v>
      </c>
    </row>
    <row r="3023" ht="9.75" customHeight="1">
      <c r="A3023" s="110" t="s">
        <v>174</v>
      </c>
      <c r="B3023" s="110">
        <v>46.82856</v>
      </c>
    </row>
    <row r="3024" ht="9.75" customHeight="1">
      <c r="A3024" s="110" t="s">
        <v>174</v>
      </c>
      <c r="B3024" s="110">
        <v>29.59039</v>
      </c>
    </row>
    <row r="3025" ht="9.75" customHeight="1">
      <c r="A3025" s="110" t="s">
        <v>174</v>
      </c>
      <c r="B3025" s="110">
        <v>50.94748</v>
      </c>
    </row>
    <row r="3026" ht="9.75" customHeight="1">
      <c r="A3026" s="110" t="s">
        <v>174</v>
      </c>
      <c r="B3026" s="110">
        <v>41.71889</v>
      </c>
    </row>
    <row r="3027" ht="9.75" customHeight="1">
      <c r="A3027" s="110" t="s">
        <v>174</v>
      </c>
      <c r="B3027" s="110">
        <v>48.64572</v>
      </c>
    </row>
    <row r="3028" ht="9.75" customHeight="1">
      <c r="A3028" s="110" t="s">
        <v>174</v>
      </c>
      <c r="B3028" s="110">
        <v>39.27076</v>
      </c>
    </row>
    <row r="3029" ht="9.75" customHeight="1">
      <c r="A3029" s="110" t="s">
        <v>174</v>
      </c>
      <c r="B3029" s="110">
        <v>49.55493</v>
      </c>
    </row>
    <row r="3030" ht="9.75" customHeight="1">
      <c r="A3030" s="110" t="s">
        <v>174</v>
      </c>
      <c r="B3030" s="110">
        <v>41.39006</v>
      </c>
    </row>
    <row r="3031" ht="9.75" customHeight="1">
      <c r="A3031" s="110" t="s">
        <v>174</v>
      </c>
      <c r="B3031" s="110">
        <v>47.55812</v>
      </c>
    </row>
    <row r="3032" ht="9.75" customHeight="1">
      <c r="A3032" s="110" t="s">
        <v>174</v>
      </c>
      <c r="B3032" s="110">
        <v>32.36079</v>
      </c>
    </row>
    <row r="3033" ht="9.75" customHeight="1">
      <c r="A3033" s="110" t="s">
        <v>174</v>
      </c>
      <c r="B3033" s="110">
        <v>50.3852</v>
      </c>
    </row>
    <row r="3034" ht="9.75" customHeight="1">
      <c r="A3034" s="110" t="s">
        <v>174</v>
      </c>
      <c r="B3034" s="110"/>
    </row>
    <row r="3035" ht="9.75" customHeight="1">
      <c r="A3035" s="110" t="s">
        <v>174</v>
      </c>
      <c r="B3035" s="110">
        <v>59.76314</v>
      </c>
    </row>
    <row r="3036" ht="9.75" customHeight="1">
      <c r="A3036" s="110" t="s">
        <v>174</v>
      </c>
      <c r="B3036" s="110">
        <v>49.15068</v>
      </c>
    </row>
    <row r="3037" ht="9.75" customHeight="1">
      <c r="A3037" s="110" t="s">
        <v>174</v>
      </c>
      <c r="B3037" s="110">
        <v>41.77581</v>
      </c>
    </row>
    <row r="3038" ht="9.75" customHeight="1">
      <c r="A3038" s="110" t="s">
        <v>174</v>
      </c>
      <c r="B3038" s="110">
        <v>53.30844</v>
      </c>
    </row>
    <row r="3039" ht="9.75" customHeight="1">
      <c r="A3039" s="110" t="s">
        <v>174</v>
      </c>
      <c r="B3039" s="110"/>
    </row>
    <row r="3040" ht="9.75" customHeight="1">
      <c r="A3040" s="110" t="s">
        <v>174</v>
      </c>
      <c r="B3040" s="110">
        <v>48.02543</v>
      </c>
    </row>
    <row r="3041" ht="9.75" customHeight="1">
      <c r="A3041" s="110" t="s">
        <v>174</v>
      </c>
      <c r="B3041" s="110">
        <v>56.35287</v>
      </c>
    </row>
    <row r="3042" ht="9.75" customHeight="1">
      <c r="A3042" s="110" t="s">
        <v>174</v>
      </c>
      <c r="B3042" s="110">
        <v>41.1072</v>
      </c>
    </row>
    <row r="3043" ht="9.75" customHeight="1">
      <c r="A3043" s="110" t="s">
        <v>174</v>
      </c>
      <c r="B3043" s="110">
        <v>39.98102</v>
      </c>
    </row>
    <row r="3044" ht="9.75" customHeight="1">
      <c r="A3044" s="110" t="s">
        <v>174</v>
      </c>
      <c r="B3044" s="110"/>
    </row>
    <row r="3045" ht="9.75" customHeight="1">
      <c r="A3045" s="110" t="s">
        <v>174</v>
      </c>
      <c r="B3045" s="110">
        <v>52.98748</v>
      </c>
    </row>
    <row r="3046" ht="9.75" customHeight="1">
      <c r="A3046" s="110" t="s">
        <v>174</v>
      </c>
      <c r="B3046" s="110">
        <v>42.16968</v>
      </c>
    </row>
    <row r="3047" ht="9.75" customHeight="1">
      <c r="A3047" s="110" t="s">
        <v>174</v>
      </c>
      <c r="B3047" s="110">
        <v>46.35681</v>
      </c>
    </row>
    <row r="3048" ht="9.75" customHeight="1">
      <c r="A3048" s="110" t="s">
        <v>174</v>
      </c>
      <c r="B3048" s="110">
        <v>30.3671</v>
      </c>
    </row>
    <row r="3049" ht="9.75" customHeight="1">
      <c r="A3049" s="110" t="s">
        <v>174</v>
      </c>
      <c r="B3049" s="110">
        <v>47.49225</v>
      </c>
    </row>
    <row r="3050" ht="9.75" customHeight="1">
      <c r="A3050" s="110" t="s">
        <v>174</v>
      </c>
      <c r="B3050" s="110">
        <v>48.70462</v>
      </c>
    </row>
    <row r="3051" ht="9.75" customHeight="1">
      <c r="A3051" s="110" t="s">
        <v>174</v>
      </c>
      <c r="B3051" s="110"/>
    </row>
    <row r="3052" ht="9.75" customHeight="1">
      <c r="A3052" s="110" t="s">
        <v>174</v>
      </c>
      <c r="B3052" s="110">
        <v>46.30863</v>
      </c>
    </row>
    <row r="3053" ht="9.75" customHeight="1">
      <c r="A3053" s="110" t="s">
        <v>174</v>
      </c>
      <c r="B3053" s="110"/>
    </row>
    <row r="3054" ht="9.75" customHeight="1">
      <c r="A3054" s="110" t="s">
        <v>174</v>
      </c>
      <c r="B3054" s="110">
        <v>44.04825</v>
      </c>
    </row>
    <row r="3055" ht="9.75" customHeight="1">
      <c r="A3055" s="110" t="s">
        <v>174</v>
      </c>
      <c r="B3055" s="110">
        <v>50.2992</v>
      </c>
    </row>
    <row r="3056" ht="9.75" customHeight="1">
      <c r="A3056" s="110" t="s">
        <v>174</v>
      </c>
      <c r="B3056" s="110">
        <v>38.57867</v>
      </c>
    </row>
    <row r="3057" ht="9.75" customHeight="1">
      <c r="A3057" s="110" t="s">
        <v>174</v>
      </c>
      <c r="B3057" s="110"/>
    </row>
    <row r="3058" ht="9.75" customHeight="1">
      <c r="A3058" s="110" t="s">
        <v>174</v>
      </c>
      <c r="B3058" s="110"/>
    </row>
    <row r="3059" ht="9.75" customHeight="1">
      <c r="A3059" s="110" t="s">
        <v>174</v>
      </c>
      <c r="B3059" s="110">
        <v>45.01911</v>
      </c>
    </row>
    <row r="3060" ht="9.75" customHeight="1">
      <c r="A3060" s="110" t="s">
        <v>174</v>
      </c>
      <c r="B3060" s="110">
        <v>36.07399</v>
      </c>
    </row>
    <row r="3061" ht="9.75" customHeight="1">
      <c r="A3061" s="110" t="s">
        <v>174</v>
      </c>
      <c r="B3061" s="110">
        <v>54.92401</v>
      </c>
    </row>
    <row r="3062" ht="9.75" customHeight="1">
      <c r="A3062" s="110" t="s">
        <v>174</v>
      </c>
      <c r="B3062" s="110">
        <v>42.98288</v>
      </c>
    </row>
    <row r="3063" ht="9.75" customHeight="1">
      <c r="A3063" s="110" t="s">
        <v>174</v>
      </c>
      <c r="B3063" s="110">
        <v>48.5923</v>
      </c>
    </row>
    <row r="3064" ht="9.75" customHeight="1">
      <c r="A3064" s="110" t="s">
        <v>174</v>
      </c>
      <c r="B3064" s="110">
        <v>45.79927</v>
      </c>
    </row>
    <row r="3065" ht="9.75" customHeight="1">
      <c r="A3065" s="110" t="s">
        <v>174</v>
      </c>
      <c r="B3065" s="110">
        <v>37.98906</v>
      </c>
    </row>
    <row r="3066" ht="9.75" customHeight="1">
      <c r="A3066" s="110" t="s">
        <v>174</v>
      </c>
      <c r="B3066" s="110">
        <v>58.68243</v>
      </c>
    </row>
    <row r="3067" ht="9.75" customHeight="1">
      <c r="A3067" s="110" t="s">
        <v>174</v>
      </c>
      <c r="B3067" s="110">
        <v>56.30841</v>
      </c>
    </row>
    <row r="3068" ht="9.75" customHeight="1">
      <c r="A3068" s="110" t="s">
        <v>174</v>
      </c>
      <c r="B3068" s="110">
        <v>45.934</v>
      </c>
    </row>
    <row r="3069" ht="9.75" customHeight="1">
      <c r="A3069" s="110" t="s">
        <v>174</v>
      </c>
      <c r="B3069" s="110">
        <v>41.79004</v>
      </c>
    </row>
    <row r="3070" ht="9.75" customHeight="1">
      <c r="A3070" s="110" t="s">
        <v>174</v>
      </c>
      <c r="B3070" s="110">
        <v>50.80631</v>
      </c>
    </row>
    <row r="3071" ht="9.75" customHeight="1">
      <c r="A3071" s="110" t="s">
        <v>174</v>
      </c>
      <c r="B3071" s="110">
        <v>49.4139</v>
      </c>
    </row>
    <row r="3072" ht="9.75" customHeight="1">
      <c r="A3072" s="110" t="s">
        <v>174</v>
      </c>
      <c r="B3072" s="110"/>
    </row>
    <row r="3073" ht="9.75" customHeight="1">
      <c r="A3073" s="110" t="s">
        <v>174</v>
      </c>
      <c r="B3073" s="110"/>
    </row>
    <row r="3074" ht="9.75" customHeight="1">
      <c r="A3074" s="110" t="s">
        <v>174</v>
      </c>
      <c r="B3074" s="110">
        <v>40.11095</v>
      </c>
    </row>
    <row r="3075" ht="9.75" customHeight="1">
      <c r="A3075" s="110" t="s">
        <v>174</v>
      </c>
      <c r="B3075" s="110">
        <v>45.47522</v>
      </c>
    </row>
    <row r="3076" ht="9.75" customHeight="1">
      <c r="A3076" s="110" t="s">
        <v>174</v>
      </c>
      <c r="B3076" s="110">
        <v>52.5778</v>
      </c>
    </row>
    <row r="3077" ht="9.75" customHeight="1">
      <c r="A3077" s="110" t="s">
        <v>174</v>
      </c>
      <c r="B3077" s="110">
        <v>36.11106</v>
      </c>
    </row>
    <row r="3078" ht="9.75" customHeight="1">
      <c r="A3078" s="110" t="s">
        <v>174</v>
      </c>
      <c r="B3078" s="110">
        <v>51.284</v>
      </c>
    </row>
    <row r="3079" ht="9.75" customHeight="1">
      <c r="A3079" s="110" t="s">
        <v>174</v>
      </c>
      <c r="B3079" s="110">
        <v>44.55024</v>
      </c>
    </row>
    <row r="3080" ht="9.75" customHeight="1">
      <c r="A3080" s="110" t="s">
        <v>174</v>
      </c>
      <c r="B3080" s="110">
        <v>43.66598</v>
      </c>
    </row>
    <row r="3081" ht="9.75" customHeight="1">
      <c r="A3081" s="110" t="s">
        <v>174</v>
      </c>
      <c r="B3081" s="110">
        <v>38.14749</v>
      </c>
    </row>
    <row r="3082" ht="9.75" customHeight="1">
      <c r="A3082" s="110" t="s">
        <v>174</v>
      </c>
      <c r="B3082" s="110">
        <v>45.31743</v>
      </c>
    </row>
    <row r="3083" ht="9.75" customHeight="1">
      <c r="A3083" s="110" t="s">
        <v>174</v>
      </c>
      <c r="B3083" s="110">
        <v>52.04976</v>
      </c>
    </row>
    <row r="3084" ht="9.75" customHeight="1">
      <c r="A3084" s="110" t="s">
        <v>174</v>
      </c>
      <c r="B3084" s="110">
        <v>47.22977</v>
      </c>
    </row>
    <row r="3085" ht="9.75" customHeight="1">
      <c r="A3085" s="110" t="s">
        <v>174</v>
      </c>
      <c r="B3085" s="110">
        <v>51.98395</v>
      </c>
    </row>
    <row r="3086" ht="9.75" customHeight="1">
      <c r="A3086" s="110" t="s">
        <v>174</v>
      </c>
      <c r="B3086" s="110">
        <v>47.0592</v>
      </c>
    </row>
    <row r="3087" ht="9.75" customHeight="1">
      <c r="A3087" s="110" t="s">
        <v>174</v>
      </c>
      <c r="B3087" s="110">
        <v>34.47488</v>
      </c>
    </row>
    <row r="3088" ht="9.75" customHeight="1">
      <c r="A3088" s="110" t="s">
        <v>175</v>
      </c>
      <c r="B3088" s="110">
        <v>39.46649</v>
      </c>
    </row>
    <row r="3089" ht="9.75" customHeight="1">
      <c r="A3089" s="110" t="s">
        <v>175</v>
      </c>
      <c r="B3089" s="110">
        <v>38.57065</v>
      </c>
    </row>
    <row r="3090" ht="9.75" customHeight="1">
      <c r="A3090" s="110" t="s">
        <v>175</v>
      </c>
      <c r="B3090" s="110"/>
    </row>
    <row r="3091" ht="9.75" customHeight="1">
      <c r="A3091" s="110" t="s">
        <v>175</v>
      </c>
      <c r="B3091" s="110">
        <v>44.20222</v>
      </c>
    </row>
    <row r="3092" ht="9.75" customHeight="1">
      <c r="A3092" s="110" t="s">
        <v>175</v>
      </c>
      <c r="B3092" s="110">
        <v>44.40866</v>
      </c>
    </row>
    <row r="3093" ht="9.75" customHeight="1">
      <c r="A3093" s="110" t="s">
        <v>175</v>
      </c>
      <c r="B3093" s="110">
        <v>65.32732</v>
      </c>
    </row>
    <row r="3094" ht="9.75" customHeight="1">
      <c r="A3094" s="110" t="s">
        <v>175</v>
      </c>
      <c r="B3094" s="110">
        <v>49.84628</v>
      </c>
    </row>
    <row r="3095" ht="9.75" customHeight="1">
      <c r="A3095" s="110" t="s">
        <v>175</v>
      </c>
      <c r="B3095" s="110">
        <v>59.60312</v>
      </c>
    </row>
    <row r="3096" ht="9.75" customHeight="1">
      <c r="A3096" s="110" t="s">
        <v>175</v>
      </c>
      <c r="B3096" s="110"/>
    </row>
    <row r="3097" ht="9.75" customHeight="1">
      <c r="A3097" s="110" t="s">
        <v>175</v>
      </c>
      <c r="B3097" s="110">
        <v>65.46216</v>
      </c>
    </row>
    <row r="3098" ht="9.75" customHeight="1">
      <c r="A3098" s="110" t="s">
        <v>175</v>
      </c>
      <c r="B3098" s="110">
        <v>51.40335</v>
      </c>
    </row>
    <row r="3099" ht="9.75" customHeight="1">
      <c r="A3099" s="110" t="s">
        <v>175</v>
      </c>
      <c r="B3099" s="110">
        <v>45.17045</v>
      </c>
    </row>
    <row r="3100" ht="9.75" customHeight="1">
      <c r="A3100" s="110" t="s">
        <v>175</v>
      </c>
      <c r="B3100" s="110"/>
    </row>
    <row r="3101" ht="9.75" customHeight="1">
      <c r="A3101" s="110" t="s">
        <v>175</v>
      </c>
      <c r="B3101" s="110"/>
    </row>
    <row r="3102" ht="9.75" customHeight="1">
      <c r="A3102" s="110" t="s">
        <v>175</v>
      </c>
      <c r="B3102" s="110">
        <v>47.33364</v>
      </c>
    </row>
    <row r="3103" ht="9.75" customHeight="1">
      <c r="A3103" s="110" t="s">
        <v>175</v>
      </c>
      <c r="B3103" s="110">
        <v>44.4686</v>
      </c>
    </row>
    <row r="3104" ht="9.75" customHeight="1">
      <c r="A3104" s="110" t="s">
        <v>175</v>
      </c>
      <c r="B3104" s="110">
        <v>34.52729</v>
      </c>
    </row>
    <row r="3105" ht="9.75" customHeight="1">
      <c r="A3105" s="110" t="s">
        <v>175</v>
      </c>
      <c r="B3105" s="110">
        <v>53.45225</v>
      </c>
    </row>
    <row r="3106" ht="9.75" customHeight="1">
      <c r="A3106" s="110" t="s">
        <v>175</v>
      </c>
      <c r="B3106" s="110">
        <v>44.05722</v>
      </c>
    </row>
    <row r="3107" ht="9.75" customHeight="1">
      <c r="A3107" s="110" t="s">
        <v>175</v>
      </c>
      <c r="B3107" s="110">
        <v>35.79833</v>
      </c>
    </row>
    <row r="3108" ht="9.75" customHeight="1">
      <c r="A3108" s="110" t="s">
        <v>175</v>
      </c>
      <c r="B3108" s="110">
        <v>56.30494</v>
      </c>
    </row>
    <row r="3109" ht="9.75" customHeight="1">
      <c r="A3109" s="110" t="s">
        <v>175</v>
      </c>
      <c r="B3109" s="110">
        <v>54.286</v>
      </c>
    </row>
    <row r="3110" ht="9.75" customHeight="1">
      <c r="A3110" s="110" t="s">
        <v>175</v>
      </c>
      <c r="B3110" s="110">
        <v>47.88113</v>
      </c>
    </row>
    <row r="3111" ht="9.75" customHeight="1">
      <c r="A3111" s="110" t="s">
        <v>175</v>
      </c>
      <c r="B3111" s="110">
        <v>43.02394</v>
      </c>
    </row>
    <row r="3112" ht="9.75" customHeight="1">
      <c r="A3112" s="110" t="s">
        <v>175</v>
      </c>
      <c r="B3112" s="110">
        <v>43.17169</v>
      </c>
    </row>
    <row r="3113" ht="9.75" customHeight="1">
      <c r="A3113" s="110" t="s">
        <v>175</v>
      </c>
      <c r="B3113" s="110">
        <v>52.53699</v>
      </c>
    </row>
    <row r="3114" ht="9.75" customHeight="1">
      <c r="A3114" s="110" t="s">
        <v>175</v>
      </c>
      <c r="B3114" s="110">
        <v>50.07639</v>
      </c>
    </row>
    <row r="3115" ht="9.75" customHeight="1">
      <c r="A3115" s="110" t="s">
        <v>175</v>
      </c>
      <c r="B3115" s="110">
        <v>50.38584</v>
      </c>
    </row>
    <row r="3116" ht="9.75" customHeight="1">
      <c r="A3116" s="110" t="s">
        <v>175</v>
      </c>
      <c r="B3116" s="110">
        <v>61.40561</v>
      </c>
    </row>
    <row r="3117" ht="9.75" customHeight="1">
      <c r="A3117" s="110" t="s">
        <v>175</v>
      </c>
      <c r="B3117" s="110">
        <v>47.40522</v>
      </c>
    </row>
    <row r="3118" ht="9.75" customHeight="1">
      <c r="A3118" s="110" t="s">
        <v>175</v>
      </c>
      <c r="B3118" s="110">
        <v>49.39654</v>
      </c>
    </row>
    <row r="3119" ht="9.75" customHeight="1">
      <c r="A3119" s="110" t="s">
        <v>175</v>
      </c>
      <c r="B3119" s="110">
        <v>51.4062</v>
      </c>
    </row>
    <row r="3120" ht="9.75" customHeight="1">
      <c r="A3120" s="110" t="s">
        <v>175</v>
      </c>
      <c r="B3120" s="110">
        <v>49.2767</v>
      </c>
    </row>
    <row r="3121" ht="9.75" customHeight="1">
      <c r="A3121" s="110" t="s">
        <v>175</v>
      </c>
      <c r="B3121" s="110">
        <v>48.18622</v>
      </c>
    </row>
    <row r="3122" ht="9.75" customHeight="1">
      <c r="A3122" s="110" t="s">
        <v>175</v>
      </c>
      <c r="B3122" s="110">
        <v>55.42749</v>
      </c>
    </row>
    <row r="3123" ht="9.75" customHeight="1">
      <c r="A3123" s="110" t="s">
        <v>175</v>
      </c>
      <c r="B3123" s="110">
        <v>40.77845</v>
      </c>
    </row>
    <row r="3124" ht="9.75" customHeight="1">
      <c r="A3124" s="110" t="s">
        <v>175</v>
      </c>
      <c r="B3124" s="110">
        <v>53.6795</v>
      </c>
    </row>
    <row r="3125" ht="9.75" customHeight="1">
      <c r="A3125" s="110" t="s">
        <v>175</v>
      </c>
      <c r="B3125" s="110">
        <v>36.06706</v>
      </c>
    </row>
    <row r="3126" ht="9.75" customHeight="1">
      <c r="A3126" s="110" t="s">
        <v>175</v>
      </c>
      <c r="B3126" s="110">
        <v>45.68972</v>
      </c>
    </row>
    <row r="3127" ht="9.75" customHeight="1">
      <c r="A3127" s="110" t="s">
        <v>175</v>
      </c>
      <c r="B3127" s="110">
        <v>54.19807</v>
      </c>
    </row>
    <row r="3128" ht="9.75" customHeight="1">
      <c r="A3128" s="110" t="s">
        <v>175</v>
      </c>
      <c r="B3128" s="110">
        <v>49.57625</v>
      </c>
    </row>
    <row r="3129" ht="9.75" customHeight="1">
      <c r="A3129" s="110" t="s">
        <v>175</v>
      </c>
      <c r="B3129" s="110">
        <v>54.03062</v>
      </c>
    </row>
    <row r="3130" ht="9.75" customHeight="1">
      <c r="A3130" s="110" t="s">
        <v>175</v>
      </c>
      <c r="B3130" s="110">
        <v>40.69271</v>
      </c>
    </row>
    <row r="3131" ht="9.75" customHeight="1">
      <c r="A3131" s="110" t="s">
        <v>175</v>
      </c>
      <c r="B3131" s="110"/>
    </row>
    <row r="3132" ht="9.75" customHeight="1">
      <c r="A3132" s="110" t="s">
        <v>175</v>
      </c>
      <c r="B3132" s="110">
        <v>45.06369</v>
      </c>
    </row>
    <row r="3133" ht="9.75" customHeight="1">
      <c r="A3133" s="110" t="s">
        <v>175</v>
      </c>
      <c r="B3133" s="110">
        <v>54.55887</v>
      </c>
    </row>
    <row r="3134" ht="9.75" customHeight="1">
      <c r="A3134" s="110" t="s">
        <v>175</v>
      </c>
      <c r="B3134" s="110">
        <v>53.12846</v>
      </c>
    </row>
    <row r="3135" ht="9.75" customHeight="1">
      <c r="A3135" s="110" t="s">
        <v>175</v>
      </c>
      <c r="B3135" s="110">
        <v>45.84476</v>
      </c>
    </row>
    <row r="3136" ht="9.75" customHeight="1">
      <c r="A3136" s="110" t="s">
        <v>175</v>
      </c>
      <c r="B3136" s="110">
        <v>58.16898</v>
      </c>
    </row>
    <row r="3137" ht="9.75" customHeight="1">
      <c r="A3137" s="110" t="s">
        <v>175</v>
      </c>
      <c r="B3137" s="110">
        <v>37.34828</v>
      </c>
    </row>
    <row r="3138" ht="9.75" customHeight="1">
      <c r="A3138" s="110" t="s">
        <v>175</v>
      </c>
      <c r="B3138" s="110">
        <v>48.99548</v>
      </c>
    </row>
    <row r="3139" ht="9.75" customHeight="1">
      <c r="A3139" s="110" t="s">
        <v>176</v>
      </c>
      <c r="B3139" s="110">
        <v>44.53399</v>
      </c>
    </row>
    <row r="3140" ht="9.75" customHeight="1">
      <c r="A3140" s="110" t="s">
        <v>176</v>
      </c>
      <c r="B3140" s="110">
        <v>44.5444</v>
      </c>
    </row>
    <row r="3141" ht="9.75" customHeight="1">
      <c r="A3141" s="110" t="s">
        <v>176</v>
      </c>
      <c r="B3141" s="110">
        <v>42.38416</v>
      </c>
    </row>
    <row r="3142" ht="9.75" customHeight="1">
      <c r="A3142" s="110" t="s">
        <v>176</v>
      </c>
      <c r="B3142" s="110">
        <v>51.33157</v>
      </c>
    </row>
    <row r="3143" ht="9.75" customHeight="1">
      <c r="A3143" s="110" t="s">
        <v>176</v>
      </c>
      <c r="B3143" s="110">
        <v>50.2992</v>
      </c>
    </row>
    <row r="3144" ht="9.75" customHeight="1">
      <c r="A3144" s="110" t="s">
        <v>176</v>
      </c>
      <c r="B3144" s="110">
        <v>39.51781</v>
      </c>
    </row>
    <row r="3145" ht="9.75" customHeight="1">
      <c r="A3145" s="110" t="s">
        <v>176</v>
      </c>
      <c r="B3145" s="110">
        <v>47.20674</v>
      </c>
    </row>
    <row r="3146" ht="9.75" customHeight="1">
      <c r="A3146" s="110" t="s">
        <v>176</v>
      </c>
      <c r="B3146" s="110">
        <v>44.98884</v>
      </c>
    </row>
    <row r="3147" ht="9.75" customHeight="1">
      <c r="A3147" s="110" t="s">
        <v>176</v>
      </c>
      <c r="B3147" s="110">
        <v>58.45693</v>
      </c>
    </row>
    <row r="3148" ht="9.75" customHeight="1">
      <c r="A3148" s="110" t="s">
        <v>176</v>
      </c>
      <c r="B3148" s="110">
        <v>46.97509</v>
      </c>
    </row>
    <row r="3149" ht="9.75" customHeight="1">
      <c r="A3149" s="110" t="s">
        <v>176</v>
      </c>
      <c r="B3149" s="110">
        <v>47.30332</v>
      </c>
    </row>
    <row r="3150" ht="9.75" customHeight="1">
      <c r="A3150" s="110" t="s">
        <v>176</v>
      </c>
      <c r="B3150" s="110"/>
    </row>
    <row r="3151" ht="9.75" customHeight="1">
      <c r="A3151" s="110" t="s">
        <v>176</v>
      </c>
      <c r="B3151" s="110">
        <v>58.03172</v>
      </c>
    </row>
    <row r="3152" ht="9.75" customHeight="1">
      <c r="A3152" s="110" t="s">
        <v>176</v>
      </c>
      <c r="B3152" s="110">
        <v>43.26494</v>
      </c>
    </row>
    <row r="3153" ht="9.75" customHeight="1">
      <c r="A3153" s="110" t="s">
        <v>176</v>
      </c>
      <c r="B3153" s="110">
        <v>41.37541</v>
      </c>
    </row>
    <row r="3154" ht="9.75" customHeight="1">
      <c r="A3154" s="110" t="s">
        <v>176</v>
      </c>
      <c r="B3154" s="110">
        <v>54.96501</v>
      </c>
    </row>
    <row r="3155" ht="9.75" customHeight="1">
      <c r="A3155" s="110" t="s">
        <v>176</v>
      </c>
      <c r="B3155" s="110">
        <v>40.13348</v>
      </c>
    </row>
    <row r="3156" ht="9.75" customHeight="1">
      <c r="A3156" s="110" t="s">
        <v>176</v>
      </c>
      <c r="B3156" s="110">
        <v>54.47333</v>
      </c>
    </row>
    <row r="3157" ht="9.75" customHeight="1">
      <c r="A3157" s="110" t="s">
        <v>176</v>
      </c>
      <c r="B3157" s="110">
        <v>60.15054</v>
      </c>
    </row>
    <row r="3158" ht="9.75" customHeight="1">
      <c r="A3158" s="110" t="s">
        <v>176</v>
      </c>
      <c r="B3158" s="110">
        <v>43.20052</v>
      </c>
    </row>
    <row r="3159" ht="9.75" customHeight="1">
      <c r="A3159" s="110" t="s">
        <v>176</v>
      </c>
      <c r="B3159" s="110">
        <v>51.5572</v>
      </c>
    </row>
    <row r="3160" ht="9.75" customHeight="1">
      <c r="A3160" s="110" t="s">
        <v>176</v>
      </c>
      <c r="B3160" s="110">
        <v>51.08712</v>
      </c>
    </row>
    <row r="3161" ht="9.75" customHeight="1">
      <c r="A3161" s="110" t="s">
        <v>176</v>
      </c>
      <c r="B3161" s="110">
        <v>43.15806</v>
      </c>
    </row>
    <row r="3162" ht="9.75" customHeight="1">
      <c r="A3162" s="110" t="s">
        <v>176</v>
      </c>
      <c r="B3162" s="110">
        <v>53.7362</v>
      </c>
    </row>
    <row r="3163" ht="9.75" customHeight="1">
      <c r="A3163" s="110" t="s">
        <v>176</v>
      </c>
      <c r="B3163" s="110">
        <v>40.62603</v>
      </c>
    </row>
    <row r="3164" ht="9.75" customHeight="1">
      <c r="A3164" s="110" t="s">
        <v>176</v>
      </c>
      <c r="B3164" s="110">
        <v>46.12942</v>
      </c>
    </row>
    <row r="3165" ht="9.75" customHeight="1">
      <c r="A3165" s="110" t="s">
        <v>176</v>
      </c>
      <c r="B3165" s="110">
        <v>59.02838</v>
      </c>
    </row>
    <row r="3166" ht="9.75" customHeight="1">
      <c r="A3166" s="110" t="s">
        <v>176</v>
      </c>
      <c r="B3166" s="110">
        <v>39.58131</v>
      </c>
    </row>
    <row r="3167" ht="9.75" customHeight="1">
      <c r="A3167" s="110" t="s">
        <v>176</v>
      </c>
      <c r="B3167" s="110">
        <v>52.4622</v>
      </c>
    </row>
    <row r="3168" ht="9.75" customHeight="1">
      <c r="A3168" s="110" t="s">
        <v>176</v>
      </c>
      <c r="B3168" s="110"/>
    </row>
    <row r="3169" ht="9.75" customHeight="1">
      <c r="A3169" s="110" t="s">
        <v>176</v>
      </c>
      <c r="B3169" s="110">
        <v>48.22704</v>
      </c>
    </row>
    <row r="3170" ht="9.75" customHeight="1">
      <c r="A3170" s="110" t="s">
        <v>176</v>
      </c>
      <c r="B3170" s="110">
        <v>43.15398</v>
      </c>
    </row>
    <row r="3171" ht="9.75" customHeight="1">
      <c r="A3171" s="110" t="s">
        <v>176</v>
      </c>
      <c r="B3171" s="110">
        <v>40.77845</v>
      </c>
    </row>
    <row r="3172" ht="9.75" customHeight="1">
      <c r="A3172" s="110" t="s">
        <v>176</v>
      </c>
      <c r="B3172" s="110">
        <v>41.27935</v>
      </c>
    </row>
    <row r="3173" ht="9.75" customHeight="1">
      <c r="A3173" s="110" t="s">
        <v>176</v>
      </c>
      <c r="B3173" s="110">
        <v>54.5198</v>
      </c>
    </row>
    <row r="3174" ht="9.75" customHeight="1">
      <c r="A3174" s="110" t="s">
        <v>176</v>
      </c>
      <c r="B3174" s="110">
        <v>60.88351</v>
      </c>
    </row>
    <row r="3175" ht="9.75" customHeight="1">
      <c r="A3175" s="110" t="s">
        <v>176</v>
      </c>
      <c r="B3175" s="110"/>
    </row>
    <row r="3176" ht="9.75" customHeight="1">
      <c r="A3176" s="110" t="s">
        <v>176</v>
      </c>
      <c r="B3176" s="110">
        <v>55.38467</v>
      </c>
    </row>
    <row r="3177" ht="9.75" customHeight="1">
      <c r="A3177" s="110" t="s">
        <v>176</v>
      </c>
      <c r="B3177" s="110">
        <v>65.36981</v>
      </c>
    </row>
    <row r="3178" ht="9.75" customHeight="1">
      <c r="A3178" s="110" t="s">
        <v>176</v>
      </c>
      <c r="B3178" s="110">
        <v>51.96906</v>
      </c>
    </row>
    <row r="3179" ht="9.75" customHeight="1">
      <c r="A3179" s="110" t="s">
        <v>176</v>
      </c>
      <c r="B3179" s="110">
        <v>47.05056</v>
      </c>
    </row>
    <row r="3180" ht="9.75" customHeight="1">
      <c r="A3180" s="110" t="s">
        <v>176</v>
      </c>
      <c r="B3180" s="110">
        <v>48.86328</v>
      </c>
    </row>
    <row r="3181" ht="9.75" customHeight="1">
      <c r="A3181" s="110" t="s">
        <v>176</v>
      </c>
      <c r="B3181" s="110">
        <v>57.68256</v>
      </c>
    </row>
    <row r="3182" ht="9.75" customHeight="1">
      <c r="A3182" s="110" t="s">
        <v>176</v>
      </c>
      <c r="B3182" s="110"/>
    </row>
    <row r="3183" ht="9.75" customHeight="1">
      <c r="A3183" s="110" t="s">
        <v>176</v>
      </c>
      <c r="B3183" s="110">
        <v>50.14151</v>
      </c>
    </row>
    <row r="3184" ht="9.75" customHeight="1">
      <c r="A3184" s="110" t="s">
        <v>176</v>
      </c>
      <c r="B3184" s="110">
        <v>42.27636</v>
      </c>
    </row>
    <row r="3185" ht="9.75" customHeight="1">
      <c r="A3185" s="110" t="s">
        <v>176</v>
      </c>
      <c r="B3185" s="110">
        <v>47.59391</v>
      </c>
    </row>
    <row r="3186" ht="9.75" customHeight="1">
      <c r="A3186" s="110" t="s">
        <v>176</v>
      </c>
      <c r="B3186" s="110">
        <v>57.79633</v>
      </c>
    </row>
    <row r="3187" ht="9.75" customHeight="1">
      <c r="A3187" s="110" t="s">
        <v>176</v>
      </c>
      <c r="B3187" s="110">
        <v>56.50527</v>
      </c>
    </row>
    <row r="3188" ht="9.75" customHeight="1">
      <c r="A3188" s="110" t="s">
        <v>176</v>
      </c>
      <c r="B3188" s="110">
        <v>51.95502</v>
      </c>
    </row>
    <row r="3189" ht="9.75" customHeight="1">
      <c r="A3189" s="110" t="s">
        <v>176</v>
      </c>
      <c r="B3189" s="110">
        <v>52.95075</v>
      </c>
    </row>
    <row r="3190" ht="9.75" customHeight="1">
      <c r="A3190" s="110" t="s">
        <v>176</v>
      </c>
      <c r="B3190" s="110">
        <v>42.24665</v>
      </c>
    </row>
    <row r="3191" ht="9.75" customHeight="1">
      <c r="A3191" s="110" t="s">
        <v>176</v>
      </c>
      <c r="B3191" s="110">
        <v>56.74547</v>
      </c>
    </row>
    <row r="3192" ht="9.75" customHeight="1">
      <c r="A3192" s="110" t="s">
        <v>176</v>
      </c>
      <c r="B3192" s="110">
        <v>55.40035</v>
      </c>
    </row>
    <row r="3193" ht="9.75" customHeight="1">
      <c r="A3193" s="110" t="s">
        <v>176</v>
      </c>
      <c r="B3193" s="110">
        <v>68.02071</v>
      </c>
    </row>
    <row r="3194" ht="9.75" customHeight="1">
      <c r="A3194" s="110" t="s">
        <v>176</v>
      </c>
      <c r="B3194" s="110">
        <v>49.53967</v>
      </c>
    </row>
    <row r="3195" ht="9.75" customHeight="1">
      <c r="A3195" s="110" t="s">
        <v>176</v>
      </c>
      <c r="B3195" s="110">
        <v>59.31855</v>
      </c>
    </row>
    <row r="3196" ht="9.75" customHeight="1">
      <c r="A3196" s="110" t="s">
        <v>176</v>
      </c>
      <c r="B3196" s="110">
        <v>50.54141</v>
      </c>
    </row>
    <row r="3197" ht="9.75" customHeight="1">
      <c r="A3197" s="110" t="s">
        <v>176</v>
      </c>
      <c r="B3197" s="110">
        <v>43.3823</v>
      </c>
    </row>
    <row r="3198" ht="9.75" customHeight="1">
      <c r="A3198" s="110" t="s">
        <v>176</v>
      </c>
      <c r="B3198" s="110">
        <v>44.19168</v>
      </c>
    </row>
    <row r="3199" ht="9.75" customHeight="1">
      <c r="A3199" s="110" t="s">
        <v>176</v>
      </c>
      <c r="B3199" s="110">
        <v>56.39939</v>
      </c>
    </row>
    <row r="3200" ht="9.75" customHeight="1">
      <c r="A3200" s="110" t="s">
        <v>176</v>
      </c>
      <c r="B3200" s="110"/>
    </row>
    <row r="3201" ht="9.75" customHeight="1">
      <c r="A3201" s="110" t="s">
        <v>176</v>
      </c>
      <c r="B3201" s="110">
        <v>48.35364</v>
      </c>
    </row>
    <row r="3202" ht="9.75" customHeight="1">
      <c r="A3202" s="110" t="s">
        <v>176</v>
      </c>
      <c r="B3202" s="110">
        <v>57.91628</v>
      </c>
    </row>
    <row r="3203" ht="9.75" customHeight="1">
      <c r="A3203" s="110" t="s">
        <v>176</v>
      </c>
      <c r="B3203" s="110">
        <v>50.10523</v>
      </c>
    </row>
    <row r="3204" ht="9.75" customHeight="1">
      <c r="A3204" s="110" t="s">
        <v>176</v>
      </c>
      <c r="B3204" s="110">
        <v>42.55108</v>
      </c>
    </row>
    <row r="3205" ht="9.75" customHeight="1">
      <c r="A3205" s="110" t="s">
        <v>176</v>
      </c>
      <c r="B3205" s="110">
        <v>52.04976</v>
      </c>
    </row>
    <row r="3206" ht="9.75" customHeight="1">
      <c r="A3206" s="110" t="s">
        <v>176</v>
      </c>
      <c r="B3206" s="110">
        <v>50.04912</v>
      </c>
    </row>
    <row r="3207" ht="9.75" customHeight="1">
      <c r="A3207" s="110" t="s">
        <v>176</v>
      </c>
      <c r="B3207" s="110">
        <v>51.08467</v>
      </c>
    </row>
    <row r="3208" ht="9.75" customHeight="1">
      <c r="A3208" s="110" t="s">
        <v>176</v>
      </c>
      <c r="B3208" s="110">
        <v>37.91709</v>
      </c>
    </row>
    <row r="3209" ht="9.75" customHeight="1">
      <c r="A3209" s="110" t="s">
        <v>176</v>
      </c>
      <c r="B3209" s="110">
        <v>48.58825</v>
      </c>
    </row>
    <row r="3210" ht="9.75" customHeight="1">
      <c r="A3210" s="110" t="s">
        <v>176</v>
      </c>
      <c r="B3210" s="110">
        <v>33.13204</v>
      </c>
    </row>
    <row r="3211" ht="9.75" customHeight="1">
      <c r="A3211" s="110" t="s">
        <v>176</v>
      </c>
      <c r="B3211" s="110">
        <v>45.66675</v>
      </c>
    </row>
    <row r="3212" ht="9.75" customHeight="1">
      <c r="A3212" s="110" t="s">
        <v>176</v>
      </c>
      <c r="B3212" s="110">
        <v>43.97799</v>
      </c>
    </row>
    <row r="3213" ht="9.75" customHeight="1">
      <c r="A3213" s="110" t="s">
        <v>176</v>
      </c>
      <c r="B3213" s="110">
        <v>42.74665</v>
      </c>
    </row>
    <row r="3214" ht="9.75" customHeight="1">
      <c r="A3214" s="110" t="s">
        <v>176</v>
      </c>
      <c r="B3214" s="110">
        <v>42.93911</v>
      </c>
    </row>
    <row r="3215" ht="9.75" customHeight="1">
      <c r="A3215" s="110" t="s">
        <v>176</v>
      </c>
      <c r="B3215" s="110">
        <v>52.22392</v>
      </c>
    </row>
    <row r="3216" ht="9.75" customHeight="1">
      <c r="A3216" s="110" t="s">
        <v>176</v>
      </c>
      <c r="B3216" s="110">
        <v>48.52031</v>
      </c>
    </row>
    <row r="3217" ht="9.75" customHeight="1">
      <c r="A3217" s="110" t="s">
        <v>176</v>
      </c>
      <c r="B3217" s="110">
        <v>53.1614</v>
      </c>
    </row>
    <row r="3218" ht="9.75" customHeight="1">
      <c r="A3218" s="110" t="s">
        <v>176</v>
      </c>
      <c r="B3218" s="110">
        <v>58.72761</v>
      </c>
    </row>
    <row r="3219" ht="9.75" customHeight="1">
      <c r="A3219" s="110" t="s">
        <v>176</v>
      </c>
      <c r="B3219" s="110">
        <v>31.21865</v>
      </c>
    </row>
    <row r="3220" ht="9.75" customHeight="1">
      <c r="A3220" s="110" t="s">
        <v>176</v>
      </c>
      <c r="B3220" s="110">
        <v>43.00177</v>
      </c>
    </row>
    <row r="3221" ht="9.75" customHeight="1">
      <c r="A3221" s="110" t="s">
        <v>176</v>
      </c>
      <c r="B3221" s="110"/>
    </row>
    <row r="3222" ht="9.75" customHeight="1">
      <c r="A3222" s="110" t="s">
        <v>176</v>
      </c>
      <c r="B3222" s="110">
        <v>56.39939</v>
      </c>
    </row>
    <row r="3223" ht="9.75" customHeight="1">
      <c r="A3223" s="110" t="s">
        <v>176</v>
      </c>
      <c r="B3223" s="110">
        <v>46.99184</v>
      </c>
    </row>
    <row r="3224" ht="9.75" customHeight="1">
      <c r="A3224" s="110" t="s">
        <v>176</v>
      </c>
      <c r="B3224" s="110"/>
    </row>
    <row r="3225" ht="9.75" customHeight="1">
      <c r="A3225" s="110" t="s">
        <v>176</v>
      </c>
      <c r="B3225" s="110">
        <v>48.40818</v>
      </c>
    </row>
    <row r="3226" ht="9.75" customHeight="1">
      <c r="A3226" s="110" t="s">
        <v>176</v>
      </c>
      <c r="B3226" s="110">
        <v>45.64286</v>
      </c>
    </row>
    <row r="3227" ht="9.75" customHeight="1">
      <c r="A3227" s="110" t="s">
        <v>176</v>
      </c>
      <c r="B3227" s="110"/>
    </row>
    <row r="3228" ht="9.75" customHeight="1">
      <c r="A3228" s="110" t="s">
        <v>176</v>
      </c>
      <c r="B3228" s="110">
        <v>43.6994</v>
      </c>
    </row>
    <row r="3229" ht="9.75" customHeight="1">
      <c r="A3229" s="110" t="s">
        <v>176</v>
      </c>
      <c r="B3229" s="110">
        <v>50.28496</v>
      </c>
    </row>
    <row r="3230" ht="9.75" customHeight="1">
      <c r="A3230" s="110" t="s">
        <v>176</v>
      </c>
      <c r="B3230" s="110">
        <v>46.22852</v>
      </c>
    </row>
    <row r="3231" ht="9.75" customHeight="1">
      <c r="A3231" s="110" t="s">
        <v>176</v>
      </c>
      <c r="B3231" s="110">
        <v>40.35248</v>
      </c>
    </row>
    <row r="3232" ht="9.75" customHeight="1">
      <c r="A3232" s="110" t="s">
        <v>176</v>
      </c>
      <c r="B3232" s="110">
        <v>45.32386</v>
      </c>
    </row>
    <row r="3233" ht="9.75" customHeight="1">
      <c r="A3233" s="110" t="s">
        <v>176</v>
      </c>
      <c r="B3233" s="110">
        <v>48.09733</v>
      </c>
    </row>
    <row r="3234" ht="9.75" customHeight="1">
      <c r="A3234" s="110" t="s">
        <v>176</v>
      </c>
      <c r="B3234" s="110">
        <v>45.08353</v>
      </c>
    </row>
    <row r="3235" ht="9.75" customHeight="1">
      <c r="A3235" s="110" t="s">
        <v>176</v>
      </c>
      <c r="B3235" s="110"/>
    </row>
    <row r="3236" ht="9.75" customHeight="1">
      <c r="A3236" s="110" t="s">
        <v>176</v>
      </c>
      <c r="B3236" s="110"/>
    </row>
    <row r="3237" ht="9.75" customHeight="1">
      <c r="A3237" s="110" t="s">
        <v>176</v>
      </c>
      <c r="B3237" s="110"/>
    </row>
    <row r="3238" ht="9.75" customHeight="1">
      <c r="A3238" s="110" t="s">
        <v>176</v>
      </c>
      <c r="B3238" s="110">
        <v>50.17685</v>
      </c>
    </row>
    <row r="3239" ht="9.75" customHeight="1">
      <c r="A3239" s="110" t="s">
        <v>176</v>
      </c>
      <c r="B3239" s="110">
        <v>39.6353</v>
      </c>
    </row>
    <row r="3240" ht="9.75" customHeight="1">
      <c r="A3240" s="110" t="s">
        <v>176</v>
      </c>
      <c r="B3240" s="110">
        <v>65.46704</v>
      </c>
    </row>
    <row r="3241" ht="9.75" customHeight="1">
      <c r="A3241" s="110" t="s">
        <v>176</v>
      </c>
      <c r="B3241" s="110">
        <v>50.27017</v>
      </c>
    </row>
    <row r="3242" ht="9.75" customHeight="1">
      <c r="A3242" s="110" t="s">
        <v>176</v>
      </c>
      <c r="B3242" s="110">
        <v>46.6692</v>
      </c>
    </row>
    <row r="3243" ht="9.75" customHeight="1">
      <c r="A3243" s="110" t="s">
        <v>176</v>
      </c>
      <c r="B3243" s="110">
        <v>37.5022</v>
      </c>
    </row>
    <row r="3244" ht="9.75" customHeight="1">
      <c r="A3244" s="110" t="s">
        <v>176</v>
      </c>
      <c r="B3244" s="110">
        <v>55.3998</v>
      </c>
    </row>
    <row r="3245" ht="9.75" customHeight="1">
      <c r="A3245" s="110" t="s">
        <v>176</v>
      </c>
      <c r="B3245" s="110">
        <v>39.59345</v>
      </c>
    </row>
    <row r="3246" ht="9.75" customHeight="1">
      <c r="A3246" s="110" t="s">
        <v>176</v>
      </c>
      <c r="B3246" s="110">
        <v>53.96818</v>
      </c>
    </row>
    <row r="3247" ht="9.75" customHeight="1">
      <c r="A3247" s="110" t="s">
        <v>176</v>
      </c>
      <c r="B3247" s="110">
        <v>42.16968</v>
      </c>
    </row>
    <row r="3248" ht="9.75" customHeight="1">
      <c r="A3248" s="110" t="s">
        <v>176</v>
      </c>
      <c r="B3248" s="110">
        <v>42.72542</v>
      </c>
    </row>
    <row r="3249" ht="9.75" customHeight="1">
      <c r="A3249" s="110" t="s">
        <v>176</v>
      </c>
      <c r="B3249" s="110">
        <v>30.87944</v>
      </c>
    </row>
    <row r="3250" ht="9.75" customHeight="1">
      <c r="A3250" s="110" t="s">
        <v>176</v>
      </c>
      <c r="B3250" s="110">
        <v>43.03749</v>
      </c>
    </row>
    <row r="3251" ht="9.75" customHeight="1">
      <c r="A3251" s="110" t="s">
        <v>176</v>
      </c>
      <c r="B3251" s="110">
        <v>46.37202</v>
      </c>
    </row>
    <row r="3252" ht="9.75" customHeight="1">
      <c r="A3252" s="110" t="s">
        <v>176</v>
      </c>
      <c r="B3252" s="110">
        <v>47.05251</v>
      </c>
    </row>
    <row r="3253" ht="9.75" customHeight="1">
      <c r="A3253" s="110" t="s">
        <v>176</v>
      </c>
      <c r="B3253" s="110">
        <v>55.95299</v>
      </c>
    </row>
    <row r="3254" ht="9.75" customHeight="1">
      <c r="A3254" s="110" t="s">
        <v>176</v>
      </c>
      <c r="B3254" s="110">
        <v>39.13629</v>
      </c>
    </row>
    <row r="3255" ht="9.75" customHeight="1">
      <c r="A3255" s="110" t="s">
        <v>176</v>
      </c>
      <c r="B3255" s="110">
        <v>43.19274</v>
      </c>
    </row>
    <row r="3256" ht="9.75" customHeight="1">
      <c r="A3256" s="110" t="s">
        <v>176</v>
      </c>
      <c r="B3256" s="110">
        <v>47.57471</v>
      </c>
    </row>
    <row r="3257" ht="9.75" customHeight="1">
      <c r="A3257" s="110" t="s">
        <v>176</v>
      </c>
      <c r="B3257" s="110">
        <v>47.57471</v>
      </c>
    </row>
    <row r="3258" ht="9.75" customHeight="1">
      <c r="A3258" s="110" t="s">
        <v>176</v>
      </c>
      <c r="B3258" s="110">
        <v>39.03388</v>
      </c>
    </row>
    <row r="3259" ht="9.75" customHeight="1">
      <c r="A3259" s="110" t="s">
        <v>176</v>
      </c>
      <c r="B3259" s="110">
        <v>56.35287</v>
      </c>
    </row>
    <row r="3260" ht="9.75" customHeight="1">
      <c r="A3260" s="110" t="s">
        <v>176</v>
      </c>
      <c r="B3260" s="110">
        <v>52.65733</v>
      </c>
    </row>
    <row r="3261" ht="9.75" customHeight="1">
      <c r="A3261" s="110" t="s">
        <v>176</v>
      </c>
      <c r="B3261" s="110">
        <v>43.98014</v>
      </c>
    </row>
    <row r="3262" ht="9.75" customHeight="1">
      <c r="A3262" s="110" t="s">
        <v>176</v>
      </c>
      <c r="B3262" s="110">
        <v>46.71037</v>
      </c>
    </row>
    <row r="3263" ht="9.75" customHeight="1">
      <c r="A3263" s="110" t="s">
        <v>176</v>
      </c>
      <c r="B3263" s="110">
        <v>44.65795</v>
      </c>
    </row>
    <row r="3264" ht="9.75" customHeight="1">
      <c r="A3264" s="110" t="s">
        <v>176</v>
      </c>
      <c r="B3264" s="110">
        <v>45.18074</v>
      </c>
    </row>
    <row r="3265" ht="9.75" customHeight="1">
      <c r="A3265" s="110" t="s">
        <v>176</v>
      </c>
      <c r="B3265" s="110">
        <v>52.00505</v>
      </c>
    </row>
    <row r="3266" ht="9.75" customHeight="1">
      <c r="A3266" s="110" t="s">
        <v>176</v>
      </c>
      <c r="B3266" s="110">
        <v>49.75281</v>
      </c>
    </row>
    <row r="3267" ht="9.75" customHeight="1">
      <c r="A3267" s="110" t="s">
        <v>176</v>
      </c>
      <c r="B3267" s="110">
        <v>50.86778</v>
      </c>
    </row>
    <row r="3268" ht="9.75" customHeight="1">
      <c r="A3268" s="110" t="s">
        <v>176</v>
      </c>
      <c r="B3268" s="110">
        <v>54.707</v>
      </c>
    </row>
    <row r="3269" ht="9.75" customHeight="1">
      <c r="A3269" s="110" t="s">
        <v>176</v>
      </c>
      <c r="B3269" s="110">
        <v>45.80003</v>
      </c>
    </row>
    <row r="3270" ht="9.75" customHeight="1">
      <c r="A3270" s="110" t="s">
        <v>176</v>
      </c>
      <c r="B3270" s="110">
        <v>52.70004</v>
      </c>
    </row>
    <row r="3271" ht="9.75" customHeight="1">
      <c r="A3271" s="110" t="s">
        <v>176</v>
      </c>
      <c r="B3271" s="110">
        <v>51.16053</v>
      </c>
    </row>
    <row r="3272" ht="9.75" customHeight="1">
      <c r="A3272" s="110" t="s">
        <v>176</v>
      </c>
      <c r="B3272" s="110">
        <v>58.43268</v>
      </c>
    </row>
    <row r="3273" ht="9.75" customHeight="1">
      <c r="A3273" s="110" t="s">
        <v>176</v>
      </c>
      <c r="B3273" s="110">
        <v>47.05753</v>
      </c>
    </row>
    <row r="3274" ht="9.75" customHeight="1">
      <c r="A3274" s="110" t="s">
        <v>176</v>
      </c>
      <c r="B3274" s="110">
        <v>43.46351</v>
      </c>
    </row>
    <row r="3275" ht="9.75" customHeight="1">
      <c r="A3275" s="110" t="s">
        <v>176</v>
      </c>
      <c r="B3275" s="110">
        <v>47.42287</v>
      </c>
    </row>
    <row r="3276" ht="9.75" customHeight="1">
      <c r="A3276" s="110" t="s">
        <v>176</v>
      </c>
      <c r="B3276" s="110">
        <v>62.77433</v>
      </c>
    </row>
    <row r="3277" ht="9.75" customHeight="1">
      <c r="A3277" s="110" t="s">
        <v>176</v>
      </c>
      <c r="B3277" s="110">
        <v>49.66299</v>
      </c>
    </row>
    <row r="3278" ht="9.75" customHeight="1">
      <c r="A3278" s="110" t="s">
        <v>176</v>
      </c>
      <c r="B3278" s="110">
        <v>44.89059</v>
      </c>
    </row>
    <row r="3279" ht="9.75" customHeight="1">
      <c r="A3279" s="110" t="s">
        <v>176</v>
      </c>
      <c r="B3279" s="110">
        <v>46.97509</v>
      </c>
    </row>
    <row r="3280" ht="9.75" customHeight="1">
      <c r="A3280" s="110" t="s">
        <v>176</v>
      </c>
      <c r="B3280" s="110">
        <v>53.37381</v>
      </c>
    </row>
    <row r="3281" ht="9.75" customHeight="1">
      <c r="A3281" s="110" t="s">
        <v>176</v>
      </c>
      <c r="B3281" s="110">
        <v>53.81384</v>
      </c>
    </row>
    <row r="3282" ht="9.75" customHeight="1">
      <c r="A3282" s="110" t="s">
        <v>176</v>
      </c>
      <c r="B3282" s="110">
        <v>52.78072</v>
      </c>
    </row>
    <row r="3283" ht="9.75" customHeight="1">
      <c r="A3283" s="110" t="s">
        <v>176</v>
      </c>
      <c r="B3283" s="110">
        <v>54.27363</v>
      </c>
    </row>
    <row r="3284" ht="9.75" customHeight="1">
      <c r="A3284" s="110" t="s">
        <v>176</v>
      </c>
      <c r="B3284" s="110">
        <v>50.26219</v>
      </c>
    </row>
    <row r="3285" ht="9.75" customHeight="1">
      <c r="A3285" s="110" t="s">
        <v>176</v>
      </c>
      <c r="B3285" s="110">
        <v>44.08721</v>
      </c>
    </row>
    <row r="3286" ht="9.75" customHeight="1">
      <c r="A3286" s="110" t="s">
        <v>176</v>
      </c>
      <c r="B3286" s="110">
        <v>68.96683</v>
      </c>
    </row>
    <row r="3287" ht="9.75" customHeight="1">
      <c r="A3287" s="110" t="s">
        <v>176</v>
      </c>
      <c r="B3287" s="110">
        <v>53.18312</v>
      </c>
    </row>
    <row r="3288" ht="9.75" customHeight="1">
      <c r="A3288" s="110" t="s">
        <v>176</v>
      </c>
      <c r="B3288" s="110">
        <v>47.30332</v>
      </c>
    </row>
    <row r="3289" ht="9.75" customHeight="1">
      <c r="A3289" s="110" t="s">
        <v>176</v>
      </c>
      <c r="B3289" s="110">
        <v>46.12942</v>
      </c>
    </row>
    <row r="3290" ht="9.75" customHeight="1">
      <c r="A3290" s="110" t="s">
        <v>176</v>
      </c>
      <c r="B3290" s="110">
        <v>45.68972</v>
      </c>
    </row>
    <row r="3291" ht="9.75" customHeight="1">
      <c r="A3291" s="110" t="s">
        <v>176</v>
      </c>
      <c r="B3291" s="110">
        <v>42.37432</v>
      </c>
    </row>
    <row r="3292" ht="9.75" customHeight="1">
      <c r="A3292" s="110" t="s">
        <v>176</v>
      </c>
      <c r="B3292" s="110">
        <v>48.24459</v>
      </c>
    </row>
    <row r="3293" ht="9.75" customHeight="1">
      <c r="A3293" s="110" t="s">
        <v>176</v>
      </c>
      <c r="B3293" s="110">
        <v>46.25678</v>
      </c>
    </row>
    <row r="3294" ht="9.75" customHeight="1">
      <c r="A3294" s="110" t="s">
        <v>176</v>
      </c>
      <c r="B3294" s="110">
        <v>54.87801</v>
      </c>
    </row>
    <row r="3295" ht="9.75" customHeight="1">
      <c r="A3295" s="110" t="s">
        <v>176</v>
      </c>
      <c r="B3295" s="110">
        <v>52.37065</v>
      </c>
    </row>
    <row r="3296" ht="9.75" customHeight="1">
      <c r="A3296" s="110" t="s">
        <v>176</v>
      </c>
      <c r="B3296" s="110">
        <v>45.79455</v>
      </c>
    </row>
    <row r="3297" ht="9.75" customHeight="1">
      <c r="A3297" s="110" t="s">
        <v>176</v>
      </c>
      <c r="B3297" s="110">
        <v>61.87685</v>
      </c>
    </row>
    <row r="3298" ht="9.75" customHeight="1">
      <c r="A3298" s="110" t="s">
        <v>176</v>
      </c>
      <c r="B3298" s="110">
        <v>50.51954</v>
      </c>
    </row>
    <row r="3299" ht="9.75" customHeight="1">
      <c r="A3299" s="110" t="s">
        <v>176</v>
      </c>
      <c r="B3299" s="110">
        <v>60.2602</v>
      </c>
    </row>
    <row r="3300" ht="9.75" customHeight="1">
      <c r="A3300" s="110" t="s">
        <v>176</v>
      </c>
      <c r="B3300" s="110">
        <v>46.74082</v>
      </c>
    </row>
    <row r="3301" ht="9.75" customHeight="1">
      <c r="A3301" s="110" t="s">
        <v>176</v>
      </c>
      <c r="B3301" s="110">
        <v>39.92495</v>
      </c>
    </row>
    <row r="3302" ht="9.75" customHeight="1">
      <c r="A3302" s="110" t="s">
        <v>176</v>
      </c>
      <c r="B3302" s="110">
        <v>44.4686</v>
      </c>
    </row>
    <row r="3303" ht="9.75" customHeight="1">
      <c r="A3303" s="110" t="s">
        <v>176</v>
      </c>
      <c r="B3303" s="110">
        <v>56.16318</v>
      </c>
    </row>
    <row r="3304" ht="9.75" customHeight="1">
      <c r="A3304" s="110" t="s">
        <v>176</v>
      </c>
      <c r="B3304" s="110">
        <v>51.44548</v>
      </c>
    </row>
    <row r="3305" ht="9.75" customHeight="1">
      <c r="A3305" s="110" t="s">
        <v>176</v>
      </c>
      <c r="B3305" s="110">
        <v>48.64572</v>
      </c>
    </row>
    <row r="3306" ht="9.75" customHeight="1">
      <c r="A3306" s="110" t="s">
        <v>176</v>
      </c>
      <c r="B3306" s="110">
        <v>52.96886</v>
      </c>
    </row>
    <row r="3307" ht="9.75" customHeight="1">
      <c r="A3307" s="110" t="s">
        <v>176</v>
      </c>
      <c r="B3307" s="110">
        <v>54.80004</v>
      </c>
    </row>
    <row r="3308" ht="9.75" customHeight="1">
      <c r="A3308" s="110" t="s">
        <v>176</v>
      </c>
      <c r="B3308" s="110">
        <v>47.98823</v>
      </c>
    </row>
    <row r="3309" ht="9.75" customHeight="1">
      <c r="A3309" s="110" t="s">
        <v>176</v>
      </c>
      <c r="B3309" s="110"/>
    </row>
    <row r="3310" ht="9.75" customHeight="1">
      <c r="A3310" s="110" t="s">
        <v>176</v>
      </c>
      <c r="B3310" s="110">
        <v>51.19722</v>
      </c>
    </row>
    <row r="3311" ht="9.75" customHeight="1">
      <c r="A3311" s="110" t="s">
        <v>176</v>
      </c>
      <c r="B3311" s="110">
        <v>49.74525</v>
      </c>
    </row>
    <row r="3312" ht="9.75" customHeight="1">
      <c r="A3312" s="110" t="s">
        <v>176</v>
      </c>
      <c r="B3312" s="110">
        <v>43.94018</v>
      </c>
    </row>
    <row r="3313" ht="9.75" customHeight="1">
      <c r="A3313" s="110" t="s">
        <v>176</v>
      </c>
      <c r="B3313" s="110">
        <v>42.80528</v>
      </c>
    </row>
    <row r="3314" ht="9.75" customHeight="1">
      <c r="A3314" s="110" t="s">
        <v>176</v>
      </c>
      <c r="B3314" s="110">
        <v>48.29082</v>
      </c>
    </row>
    <row r="3315" ht="9.75" customHeight="1">
      <c r="A3315" s="110" t="s">
        <v>176</v>
      </c>
      <c r="B3315" s="110"/>
    </row>
    <row r="3316" ht="9.75" customHeight="1">
      <c r="A3316" s="110" t="s">
        <v>176</v>
      </c>
      <c r="B3316" s="110">
        <v>46.6692</v>
      </c>
    </row>
    <row r="3317" ht="9.75" customHeight="1">
      <c r="A3317" s="110" t="s">
        <v>176</v>
      </c>
      <c r="B3317" s="110">
        <v>41.77581</v>
      </c>
    </row>
    <row r="3318" ht="9.75" customHeight="1">
      <c r="A3318" s="110" t="s">
        <v>176</v>
      </c>
      <c r="B3318" s="110">
        <v>47.62027</v>
      </c>
    </row>
    <row r="3319" ht="9.75" customHeight="1">
      <c r="A3319" s="110" t="s">
        <v>176</v>
      </c>
      <c r="B3319" s="110">
        <v>41.91753</v>
      </c>
    </row>
    <row r="3320" ht="9.75" customHeight="1">
      <c r="A3320" s="110" t="s">
        <v>176</v>
      </c>
      <c r="B3320" s="110">
        <v>53.98366</v>
      </c>
    </row>
    <row r="3321" ht="9.75" customHeight="1">
      <c r="A3321" s="110" t="s">
        <v>176</v>
      </c>
      <c r="B3321" s="110">
        <v>38.68761</v>
      </c>
    </row>
    <row r="3322" ht="9.75" customHeight="1">
      <c r="A3322" s="110" t="s">
        <v>176</v>
      </c>
      <c r="B3322" s="110">
        <v>43.50715</v>
      </c>
    </row>
    <row r="3323" ht="9.75" customHeight="1">
      <c r="A3323" s="110" t="s">
        <v>176</v>
      </c>
      <c r="B3323" s="110"/>
    </row>
    <row r="3324" ht="9.75" customHeight="1">
      <c r="A3324" s="110" t="s">
        <v>176</v>
      </c>
      <c r="B3324" s="110"/>
    </row>
    <row r="3325" ht="9.75" customHeight="1">
      <c r="A3325" s="110" t="s">
        <v>176</v>
      </c>
      <c r="B3325" s="110">
        <v>42.24665</v>
      </c>
    </row>
    <row r="3326" ht="9.75" customHeight="1">
      <c r="A3326" s="110" t="s">
        <v>176</v>
      </c>
      <c r="B3326" s="110">
        <v>52.04583</v>
      </c>
    </row>
    <row r="3327" ht="9.75" customHeight="1">
      <c r="A3327" s="110" t="s">
        <v>176</v>
      </c>
      <c r="B3327" s="110">
        <v>39.25394</v>
      </c>
    </row>
    <row r="3328" ht="9.75" customHeight="1">
      <c r="A3328" s="110" t="s">
        <v>176</v>
      </c>
      <c r="B3328" s="110">
        <v>66.45666</v>
      </c>
    </row>
    <row r="3329" ht="9.75" customHeight="1">
      <c r="A3329" s="110" t="s">
        <v>176</v>
      </c>
      <c r="B3329" s="110">
        <v>53.39306</v>
      </c>
    </row>
    <row r="3330" ht="9.75" customHeight="1">
      <c r="A3330" s="110" t="s">
        <v>176</v>
      </c>
      <c r="B3330" s="110">
        <v>46.6692</v>
      </c>
    </row>
    <row r="3331" ht="9.75" customHeight="1">
      <c r="A3331" s="110" t="s">
        <v>176</v>
      </c>
      <c r="B3331" s="110">
        <v>45.9466</v>
      </c>
    </row>
    <row r="3332" ht="9.75" customHeight="1">
      <c r="A3332" s="110" t="s">
        <v>176</v>
      </c>
      <c r="B3332" s="110">
        <v>47.69294</v>
      </c>
    </row>
    <row r="3333" ht="9.75" customHeight="1">
      <c r="A3333" s="110" t="s">
        <v>176</v>
      </c>
      <c r="B3333" s="110"/>
    </row>
    <row r="3334" ht="9.75" customHeight="1">
      <c r="A3334" s="110" t="s">
        <v>176</v>
      </c>
      <c r="B3334" s="110"/>
    </row>
    <row r="3335" ht="9.75" customHeight="1">
      <c r="A3335" s="110" t="s">
        <v>176</v>
      </c>
      <c r="B3335" s="110">
        <v>48.27524</v>
      </c>
    </row>
    <row r="3336" ht="9.75" customHeight="1">
      <c r="A3336" s="110" t="s">
        <v>176</v>
      </c>
      <c r="B3336" s="110">
        <v>67.64992</v>
      </c>
    </row>
    <row r="3337" ht="9.75" customHeight="1">
      <c r="A3337" s="110" t="s">
        <v>177</v>
      </c>
      <c r="B3337" s="110">
        <v>47.6888557988887</v>
      </c>
    </row>
    <row r="3338" ht="9.75" customHeight="1">
      <c r="A3338" s="110" t="s">
        <v>177</v>
      </c>
      <c r="B3338" s="110"/>
    </row>
    <row r="3339" ht="9.75" customHeight="1">
      <c r="A3339" s="110" t="s">
        <v>177</v>
      </c>
      <c r="B3339" s="110">
        <v>39.8438884353035</v>
      </c>
    </row>
    <row r="3340" ht="9.75" customHeight="1">
      <c r="A3340" s="110" t="s">
        <v>177</v>
      </c>
      <c r="B3340" s="110">
        <v>38.8815779560124</v>
      </c>
    </row>
    <row r="3341" ht="9.75" customHeight="1">
      <c r="A3341" s="110" t="s">
        <v>177</v>
      </c>
      <c r="B3341" s="110"/>
    </row>
    <row r="3342" ht="9.75" customHeight="1">
      <c r="A3342" s="110" t="s">
        <v>177</v>
      </c>
      <c r="B3342" s="110"/>
    </row>
    <row r="3343" ht="9.75" customHeight="1">
      <c r="A3343" s="110" t="s">
        <v>177</v>
      </c>
      <c r="B3343" s="110">
        <v>43.1278302920403</v>
      </c>
    </row>
    <row r="3344" ht="9.75" customHeight="1">
      <c r="A3344" s="110" t="s">
        <v>177</v>
      </c>
      <c r="B3344" s="110">
        <v>39.7290458477264</v>
      </c>
    </row>
    <row r="3345" ht="9.75" customHeight="1">
      <c r="A3345" s="110" t="s">
        <v>177</v>
      </c>
      <c r="B3345" s="110">
        <v>37.7180501242238</v>
      </c>
    </row>
    <row r="3346" ht="9.75" customHeight="1">
      <c r="A3346" s="110" t="s">
        <v>177</v>
      </c>
      <c r="B3346" s="110">
        <v>41.9867326141034</v>
      </c>
    </row>
    <row r="3347" ht="9.75" customHeight="1">
      <c r="A3347" s="110" t="s">
        <v>177</v>
      </c>
      <c r="B3347" s="110">
        <v>43.6181242724659</v>
      </c>
    </row>
    <row r="3348" ht="9.75" customHeight="1">
      <c r="A3348" s="110" t="s">
        <v>177</v>
      </c>
      <c r="B3348" s="110">
        <v>74.1902584990279</v>
      </c>
    </row>
    <row r="3349" ht="9.75" customHeight="1">
      <c r="A3349" s="110" t="s">
        <v>177</v>
      </c>
      <c r="B3349" s="110">
        <v>39.2707591741541</v>
      </c>
    </row>
    <row r="3350" ht="9.75" customHeight="1">
      <c r="A3350" s="110" t="s">
        <v>177</v>
      </c>
      <c r="B3350" s="110">
        <v>49.7445115104678</v>
      </c>
    </row>
    <row r="3351" ht="9.75" customHeight="1">
      <c r="A3351" s="110" t="s">
        <v>177</v>
      </c>
      <c r="B3351" s="110">
        <v>37.9170936473002</v>
      </c>
    </row>
    <row r="3352" ht="9.75" customHeight="1">
      <c r="A3352" s="110" t="s">
        <v>177</v>
      </c>
      <c r="B3352" s="110">
        <v>37.6029626246443</v>
      </c>
    </row>
    <row r="3353" ht="9.75" customHeight="1">
      <c r="A3353" s="110" t="s">
        <v>177</v>
      </c>
      <c r="B3353" s="110">
        <v>58.274058451716</v>
      </c>
    </row>
    <row r="3354" ht="9.75" customHeight="1">
      <c r="A3354" s="110" t="s">
        <v>177</v>
      </c>
      <c r="B3354" s="110">
        <v>51.8958595165761</v>
      </c>
    </row>
    <row r="3355" ht="9.75" customHeight="1">
      <c r="A3355" s="110" t="s">
        <v>177</v>
      </c>
      <c r="B3355" s="110">
        <v>49.4262409590731</v>
      </c>
    </row>
    <row r="3356" ht="9.75" customHeight="1">
      <c r="A3356" s="110" t="s">
        <v>177</v>
      </c>
      <c r="B3356" s="110">
        <v>42.1303904460029</v>
      </c>
    </row>
    <row r="3357" ht="9.75" customHeight="1">
      <c r="A3357" s="110" t="s">
        <v>177</v>
      </c>
      <c r="B3357" s="110">
        <v>43.2277105902892</v>
      </c>
    </row>
    <row r="3358" ht="9.75" customHeight="1">
      <c r="A3358" s="110" t="s">
        <v>177</v>
      </c>
      <c r="B3358" s="110">
        <v>53.8345524244553</v>
      </c>
    </row>
    <row r="3359" ht="9.75" customHeight="1">
      <c r="A3359" s="110" t="s">
        <v>177</v>
      </c>
      <c r="B3359" s="110">
        <v>35.0634246901756</v>
      </c>
    </row>
    <row r="3360" ht="9.75" customHeight="1">
      <c r="A3360" s="110" t="s">
        <v>177</v>
      </c>
      <c r="B3360" s="110">
        <v>39.1471696891043</v>
      </c>
    </row>
    <row r="3361" ht="9.75" customHeight="1">
      <c r="A3361" s="110" t="s">
        <v>177</v>
      </c>
      <c r="B3361" s="110">
        <v>40.6260266194308</v>
      </c>
    </row>
    <row r="3362" ht="9.75" customHeight="1">
      <c r="A3362" s="110" t="s">
        <v>177</v>
      </c>
      <c r="B3362" s="110">
        <v>52.0017946630684</v>
      </c>
    </row>
    <row r="3363" ht="9.75" customHeight="1">
      <c r="A3363" s="110" t="s">
        <v>177</v>
      </c>
      <c r="B3363" s="110">
        <v>48.0637777456815</v>
      </c>
    </row>
    <row r="3364" ht="9.75" customHeight="1">
      <c r="A3364" s="110" t="s">
        <v>177</v>
      </c>
      <c r="B3364" s="110">
        <v>60.2602032857412</v>
      </c>
    </row>
    <row r="3365" ht="9.75" customHeight="1">
      <c r="A3365" s="110" t="s">
        <v>177</v>
      </c>
      <c r="B3365" s="110"/>
    </row>
    <row r="3366" ht="9.75" customHeight="1">
      <c r="A3366" s="110" t="s">
        <v>177</v>
      </c>
      <c r="B3366" s="110">
        <v>37.5021990242222</v>
      </c>
    </row>
    <row r="3367" ht="9.75" customHeight="1">
      <c r="A3367" s="110" t="s">
        <v>177</v>
      </c>
      <c r="B3367" s="110">
        <v>56.2248290800101</v>
      </c>
    </row>
    <row r="3368" ht="9.75" customHeight="1">
      <c r="A3368" s="110" t="s">
        <v>177</v>
      </c>
      <c r="B3368" s="110">
        <v>44.9410907611284</v>
      </c>
    </row>
    <row r="3369" ht="9.75" customHeight="1">
      <c r="A3369" s="110" t="s">
        <v>177</v>
      </c>
      <c r="B3369" s="110"/>
    </row>
    <row r="3370" ht="9.75" customHeight="1">
      <c r="A3370" s="110" t="s">
        <v>177</v>
      </c>
      <c r="B3370" s="110"/>
    </row>
    <row r="3371" ht="9.75" customHeight="1">
      <c r="A3371" s="110" t="s">
        <v>177</v>
      </c>
      <c r="B3371" s="110">
        <v>54.7495788154275</v>
      </c>
    </row>
    <row r="3372" ht="9.75" customHeight="1">
      <c r="A3372" s="110" t="s">
        <v>177</v>
      </c>
      <c r="B3372" s="110">
        <v>58.2154549215479</v>
      </c>
    </row>
    <row r="3373" ht="9.75" customHeight="1">
      <c r="A3373" s="110" t="s">
        <v>177</v>
      </c>
      <c r="B3373" s="110">
        <v>51.4894458234219</v>
      </c>
    </row>
    <row r="3374" ht="9.75" customHeight="1">
      <c r="A3374" s="110" t="s">
        <v>177</v>
      </c>
      <c r="B3374" s="110">
        <v>39.9696581359938</v>
      </c>
    </row>
    <row r="3375" ht="9.75" customHeight="1">
      <c r="A3375" s="110" t="s">
        <v>177</v>
      </c>
      <c r="B3375" s="110">
        <v>42.3667317724179</v>
      </c>
    </row>
    <row r="3376" ht="9.75" customHeight="1">
      <c r="A3376" s="110" t="s">
        <v>177</v>
      </c>
      <c r="B3376" s="110"/>
    </row>
    <row r="3377" ht="9.75" customHeight="1">
      <c r="A3377" s="110" t="s">
        <v>177</v>
      </c>
      <c r="B3377" s="110">
        <v>48.1642871370887</v>
      </c>
    </row>
    <row r="3378" ht="9.75" customHeight="1">
      <c r="A3378" s="110" t="s">
        <v>177</v>
      </c>
      <c r="B3378" s="110">
        <v>42.8916286720071</v>
      </c>
    </row>
    <row r="3379" ht="9.75" customHeight="1">
      <c r="A3379" s="110" t="s">
        <v>177</v>
      </c>
      <c r="B3379" s="110">
        <v>42.2621349789828</v>
      </c>
    </row>
    <row r="3380" ht="9.75" customHeight="1">
      <c r="A3380" s="110" t="s">
        <v>177</v>
      </c>
      <c r="B3380" s="110">
        <v>34.9982629839608</v>
      </c>
    </row>
    <row r="3381" ht="9.75" customHeight="1">
      <c r="A3381" s="110" t="s">
        <v>177</v>
      </c>
      <c r="B3381" s="110">
        <v>44.9239051443548</v>
      </c>
    </row>
    <row r="3382" ht="9.75" customHeight="1">
      <c r="A3382" s="110" t="s">
        <v>177</v>
      </c>
      <c r="B3382" s="110">
        <v>41.3262588541088</v>
      </c>
    </row>
    <row r="3383" ht="9.75" customHeight="1">
      <c r="A3383" s="110" t="s">
        <v>177</v>
      </c>
      <c r="B3383" s="110">
        <v>60.0479252366878</v>
      </c>
    </row>
    <row r="3384" ht="9.75" customHeight="1">
      <c r="A3384" s="110" t="s">
        <v>178</v>
      </c>
      <c r="B3384" s="110">
        <v>38.7412</v>
      </c>
    </row>
    <row r="3385" ht="9.75" customHeight="1">
      <c r="A3385" s="110" t="s">
        <v>178</v>
      </c>
      <c r="B3385" s="110"/>
    </row>
    <row r="3386" ht="9.75" customHeight="1">
      <c r="A3386" s="110" t="s">
        <v>178</v>
      </c>
      <c r="B3386" s="110">
        <v>52.45633</v>
      </c>
    </row>
    <row r="3387" ht="9.75" customHeight="1">
      <c r="A3387" s="110" t="s">
        <v>178</v>
      </c>
      <c r="B3387" s="110"/>
    </row>
    <row r="3388" ht="9.75" customHeight="1">
      <c r="A3388" s="110" t="s">
        <v>178</v>
      </c>
      <c r="B3388" s="110">
        <v>42.43393</v>
      </c>
    </row>
    <row r="3389" ht="9.75" customHeight="1">
      <c r="A3389" s="110" t="s">
        <v>178</v>
      </c>
      <c r="B3389" s="110"/>
    </row>
    <row r="3390" ht="9.75" customHeight="1">
      <c r="A3390" s="110" t="s">
        <v>178</v>
      </c>
      <c r="B3390" s="110">
        <v>37.91709</v>
      </c>
    </row>
    <row r="3391" ht="9.75" customHeight="1">
      <c r="A3391" s="110" t="s">
        <v>178</v>
      </c>
      <c r="B3391" s="110">
        <v>56.23706</v>
      </c>
    </row>
    <row r="3392" ht="9.75" customHeight="1">
      <c r="A3392" s="110" t="s">
        <v>178</v>
      </c>
      <c r="B3392" s="110">
        <v>40.46821</v>
      </c>
    </row>
    <row r="3393" ht="9.75" customHeight="1">
      <c r="A3393" s="110" t="s">
        <v>178</v>
      </c>
      <c r="B3393" s="110">
        <v>42.66182</v>
      </c>
    </row>
    <row r="3394" ht="9.75" customHeight="1">
      <c r="A3394" s="110" t="s">
        <v>178</v>
      </c>
      <c r="B3394" s="110">
        <v>39.48404</v>
      </c>
    </row>
    <row r="3395" ht="9.75" customHeight="1">
      <c r="A3395" s="110" t="s">
        <v>178</v>
      </c>
      <c r="B3395" s="110">
        <v>50.63011</v>
      </c>
    </row>
    <row r="3396" ht="9.75" customHeight="1">
      <c r="A3396" s="110" t="s">
        <v>178</v>
      </c>
      <c r="B3396" s="110">
        <v>43.65573</v>
      </c>
    </row>
    <row r="3397" ht="9.75" customHeight="1">
      <c r="A3397" s="110" t="s">
        <v>178</v>
      </c>
      <c r="B3397" s="110">
        <v>57.33155</v>
      </c>
    </row>
    <row r="3398" ht="9.75" customHeight="1">
      <c r="A3398" s="110" t="s">
        <v>178</v>
      </c>
      <c r="B3398" s="110">
        <v>44.86321</v>
      </c>
    </row>
    <row r="3399" ht="9.75" customHeight="1">
      <c r="A3399" s="110" t="s">
        <v>178</v>
      </c>
      <c r="B3399" s="110">
        <v>43.00101</v>
      </c>
    </row>
    <row r="3400" ht="9.75" customHeight="1">
      <c r="A3400" s="110" t="s">
        <v>178</v>
      </c>
      <c r="B3400" s="110">
        <v>44.94109</v>
      </c>
    </row>
    <row r="3401" ht="9.75" customHeight="1">
      <c r="A3401" s="110" t="s">
        <v>178</v>
      </c>
      <c r="B3401" s="110">
        <v>50.20781</v>
      </c>
    </row>
    <row r="3402" ht="9.75" customHeight="1">
      <c r="A3402" s="110" t="s">
        <v>178</v>
      </c>
      <c r="B3402" s="110">
        <v>48.09617</v>
      </c>
    </row>
    <row r="3403" ht="9.75" customHeight="1">
      <c r="A3403" s="110" t="s">
        <v>178</v>
      </c>
      <c r="B3403" s="110">
        <v>52.58803</v>
      </c>
    </row>
    <row r="3404" ht="9.75" customHeight="1">
      <c r="A3404" s="110" t="s">
        <v>178</v>
      </c>
      <c r="B3404" s="110"/>
    </row>
    <row r="3405" ht="9.75" customHeight="1">
      <c r="A3405" s="110" t="s">
        <v>178</v>
      </c>
      <c r="B3405" s="110">
        <v>37.61618</v>
      </c>
    </row>
    <row r="3406" ht="9.75" customHeight="1">
      <c r="A3406" s="110" t="s">
        <v>178</v>
      </c>
      <c r="B3406" s="110">
        <v>48.22793</v>
      </c>
    </row>
    <row r="3407" ht="9.75" customHeight="1">
      <c r="A3407" s="110" t="s">
        <v>178</v>
      </c>
      <c r="B3407" s="110"/>
    </row>
    <row r="3408" ht="9.75" customHeight="1">
      <c r="A3408" s="110" t="s">
        <v>178</v>
      </c>
      <c r="B3408" s="110">
        <v>38.1786</v>
      </c>
    </row>
    <row r="3409" ht="9.75" customHeight="1">
      <c r="A3409" s="110" t="s">
        <v>178</v>
      </c>
      <c r="B3409" s="110">
        <v>41.35081</v>
      </c>
    </row>
    <row r="3410" ht="9.75" customHeight="1">
      <c r="A3410" s="110" t="s">
        <v>178</v>
      </c>
      <c r="B3410" s="110">
        <v>42.24665</v>
      </c>
    </row>
    <row r="3411" ht="9.75" customHeight="1">
      <c r="A3411" s="110" t="s">
        <v>178</v>
      </c>
      <c r="B3411" s="110">
        <v>42.29599</v>
      </c>
    </row>
    <row r="3412" ht="9.75" customHeight="1">
      <c r="A3412" s="110" t="s">
        <v>178</v>
      </c>
      <c r="B3412" s="110">
        <v>47.23269</v>
      </c>
    </row>
    <row r="3413" ht="9.75" customHeight="1">
      <c r="A3413" s="110" t="s">
        <v>178</v>
      </c>
      <c r="B3413" s="110">
        <v>53.09535</v>
      </c>
    </row>
    <row r="3414" ht="9.75" customHeight="1">
      <c r="A3414" s="110" t="s">
        <v>178</v>
      </c>
      <c r="B3414" s="110">
        <v>47.36484</v>
      </c>
    </row>
    <row r="3415" ht="9.75" customHeight="1">
      <c r="A3415" s="110" t="s">
        <v>178</v>
      </c>
      <c r="B3415" s="110">
        <v>49.74082</v>
      </c>
    </row>
    <row r="3416" ht="9.75" customHeight="1">
      <c r="A3416" s="110" t="s">
        <v>178</v>
      </c>
      <c r="B3416" s="110">
        <v>40.77845</v>
      </c>
    </row>
    <row r="3417" ht="9.75" customHeight="1">
      <c r="A3417" s="110" t="s">
        <v>178</v>
      </c>
      <c r="B3417" s="110">
        <v>35.24982</v>
      </c>
    </row>
    <row r="3418" ht="9.75" customHeight="1">
      <c r="A3418" s="110" t="s">
        <v>178</v>
      </c>
      <c r="B3418" s="110">
        <v>39.34446</v>
      </c>
    </row>
    <row r="3419" ht="9.75" customHeight="1">
      <c r="A3419" s="110" t="s">
        <v>178</v>
      </c>
      <c r="B3419" s="110">
        <v>55.93043</v>
      </c>
    </row>
    <row r="3420" ht="9.75" customHeight="1">
      <c r="A3420" s="110" t="s">
        <v>178</v>
      </c>
      <c r="B3420" s="110"/>
    </row>
    <row r="3421" ht="9.75" customHeight="1">
      <c r="A3421" s="110" t="s">
        <v>178</v>
      </c>
      <c r="B3421" s="110">
        <v>52.96924</v>
      </c>
    </row>
    <row r="3422" ht="9.75" customHeight="1">
      <c r="A3422" s="110" t="s">
        <v>178</v>
      </c>
      <c r="B3422" s="110">
        <v>47.98823</v>
      </c>
    </row>
    <row r="3423" ht="9.75" customHeight="1">
      <c r="A3423" s="110" t="s">
        <v>178</v>
      </c>
      <c r="B3423" s="110">
        <v>40.508</v>
      </c>
    </row>
    <row r="3424" ht="9.75" customHeight="1">
      <c r="A3424" s="110" t="s">
        <v>178</v>
      </c>
      <c r="B3424" s="110">
        <v>37.62834</v>
      </c>
    </row>
    <row r="3425" ht="9.75" customHeight="1">
      <c r="A3425" s="110" t="s">
        <v>178</v>
      </c>
      <c r="B3425" s="110">
        <v>46.6692</v>
      </c>
    </row>
    <row r="3426" ht="9.75" customHeight="1">
      <c r="A3426" s="110" t="s">
        <v>178</v>
      </c>
      <c r="B3426" s="110">
        <v>39.92495</v>
      </c>
    </row>
    <row r="3427" ht="9.75" customHeight="1">
      <c r="A3427" s="110" t="s">
        <v>178</v>
      </c>
      <c r="B3427" s="110">
        <v>40.9548</v>
      </c>
    </row>
    <row r="3428" ht="9.75" customHeight="1">
      <c r="A3428" s="110" t="s">
        <v>178</v>
      </c>
      <c r="B3428" s="110">
        <v>43.41973</v>
      </c>
    </row>
    <row r="3429" ht="9.75" customHeight="1">
      <c r="A3429" s="110" t="s">
        <v>178</v>
      </c>
      <c r="B3429" s="110">
        <v>47.84791</v>
      </c>
    </row>
    <row r="3430" ht="9.75" customHeight="1">
      <c r="A3430" s="110" t="s">
        <v>178</v>
      </c>
      <c r="B3430" s="110">
        <v>49.10168</v>
      </c>
    </row>
    <row r="3431" ht="9.75" customHeight="1">
      <c r="A3431" s="110" t="s">
        <v>178</v>
      </c>
      <c r="B3431" s="110"/>
    </row>
    <row r="3432" ht="9.75" customHeight="1">
      <c r="A3432" s="110" t="s">
        <v>178</v>
      </c>
      <c r="B3432" s="110">
        <v>45.68972</v>
      </c>
    </row>
    <row r="3433" ht="9.75" customHeight="1">
      <c r="A3433" s="110" t="s">
        <v>178</v>
      </c>
      <c r="B3433" s="110">
        <v>57.00958</v>
      </c>
    </row>
    <row r="3434" ht="9.75" customHeight="1">
      <c r="A3434" s="110" t="s">
        <v>178</v>
      </c>
      <c r="B3434" s="110">
        <v>55.24636</v>
      </c>
    </row>
    <row r="3435" ht="9.75" customHeight="1">
      <c r="A3435" s="110" t="s">
        <v>178</v>
      </c>
      <c r="B3435" s="110"/>
    </row>
    <row r="3436" ht="9.75" customHeight="1">
      <c r="A3436" s="110" t="s">
        <v>178</v>
      </c>
      <c r="B3436" s="110">
        <v>47.34915</v>
      </c>
    </row>
    <row r="3437" ht="9.75" customHeight="1">
      <c r="A3437" s="110" t="s">
        <v>178</v>
      </c>
      <c r="B3437" s="110">
        <v>45.48088</v>
      </c>
    </row>
    <row r="3438" ht="9.75" customHeight="1">
      <c r="A3438" s="110" t="s">
        <v>178</v>
      </c>
      <c r="B3438" s="110">
        <v>34.63165</v>
      </c>
    </row>
    <row r="3439" ht="9.75" customHeight="1">
      <c r="A3439" s="110" t="s">
        <v>178</v>
      </c>
      <c r="B3439" s="110">
        <v>54.59694</v>
      </c>
    </row>
    <row r="3440" ht="9.75" customHeight="1">
      <c r="A3440" s="110" t="s">
        <v>178</v>
      </c>
      <c r="B3440" s="110">
        <v>43.12783</v>
      </c>
    </row>
    <row r="3441" ht="9.75" customHeight="1">
      <c r="A3441" s="110" t="s">
        <v>178</v>
      </c>
      <c r="B3441" s="110">
        <v>52.07398</v>
      </c>
    </row>
    <row r="3442" ht="9.75" customHeight="1">
      <c r="A3442" s="110" t="s">
        <v>178</v>
      </c>
      <c r="B3442" s="110">
        <v>44.15753</v>
      </c>
    </row>
    <row r="3443" ht="9.75" customHeight="1">
      <c r="A3443" s="110" t="s">
        <v>178</v>
      </c>
      <c r="B3443" s="110"/>
    </row>
    <row r="3444" ht="9.75" customHeight="1">
      <c r="A3444" s="110" t="s">
        <v>178</v>
      </c>
      <c r="B3444" s="110">
        <v>41.2024</v>
      </c>
    </row>
    <row r="3445" ht="9.75" customHeight="1">
      <c r="A3445" s="110" t="s">
        <v>178</v>
      </c>
      <c r="B3445" s="110"/>
    </row>
    <row r="3446" ht="9.75" customHeight="1">
      <c r="A3446" s="110" t="s">
        <v>178</v>
      </c>
      <c r="B3446" s="110">
        <v>38.32399</v>
      </c>
    </row>
    <row r="3447" ht="9.75" customHeight="1">
      <c r="A3447" s="110" t="s">
        <v>178</v>
      </c>
      <c r="B3447" s="110">
        <v>40.58736</v>
      </c>
    </row>
    <row r="3448" ht="9.75" customHeight="1">
      <c r="A3448" s="110" t="s">
        <v>179</v>
      </c>
      <c r="B3448" s="110">
        <v>34.9639329325524</v>
      </c>
    </row>
    <row r="3449" ht="9.75" customHeight="1">
      <c r="A3449" s="110" t="s">
        <v>179</v>
      </c>
      <c r="B3449" s="110">
        <v>55.4725900035914</v>
      </c>
    </row>
    <row r="3450" ht="9.75" customHeight="1">
      <c r="A3450" s="110" t="s">
        <v>179</v>
      </c>
      <c r="B3450" s="110">
        <v>39.3775997998523</v>
      </c>
    </row>
    <row r="3451" ht="9.75" customHeight="1">
      <c r="A3451" s="110" t="s">
        <v>179</v>
      </c>
      <c r="B3451" s="110">
        <v>54.4495116401595</v>
      </c>
    </row>
    <row r="3452" ht="9.75" customHeight="1">
      <c r="A3452" s="110" t="s">
        <v>179</v>
      </c>
      <c r="B3452" s="110">
        <v>35.0559096290196</v>
      </c>
    </row>
    <row r="3453" ht="9.75" customHeight="1">
      <c r="A3453" s="110" t="s">
        <v>179</v>
      </c>
      <c r="B3453" s="110">
        <v>34.1629948211531</v>
      </c>
    </row>
    <row r="3454" ht="9.75" customHeight="1">
      <c r="A3454" s="110" t="s">
        <v>179</v>
      </c>
      <c r="B3454" s="110">
        <v>45.8684139721513</v>
      </c>
    </row>
    <row r="3455" ht="9.75" customHeight="1">
      <c r="A3455" s="110" t="s">
        <v>179</v>
      </c>
      <c r="B3455" s="110">
        <v>51.9741829718792</v>
      </c>
    </row>
    <row r="3456" ht="9.75" customHeight="1">
      <c r="A3456" s="110" t="s">
        <v>179</v>
      </c>
      <c r="B3456" s="110">
        <v>45.3992728541516</v>
      </c>
    </row>
    <row r="3457" ht="9.75" customHeight="1">
      <c r="A3457" s="110" t="s">
        <v>179</v>
      </c>
      <c r="B3457" s="110">
        <v>53.9437526898243</v>
      </c>
    </row>
    <row r="3458" ht="9.75" customHeight="1">
      <c r="A3458" s="110" t="s">
        <v>179</v>
      </c>
      <c r="B3458" s="110">
        <v>48.3405509222808</v>
      </c>
    </row>
    <row r="3459" ht="9.75" customHeight="1">
      <c r="A3459" s="110" t="s">
        <v>179</v>
      </c>
      <c r="B3459" s="110">
        <v>39.5233871957001</v>
      </c>
    </row>
    <row r="3460" ht="9.75" customHeight="1">
      <c r="A3460" s="110" t="s">
        <v>179</v>
      </c>
      <c r="B3460" s="110">
        <v>44.2816032735248</v>
      </c>
    </row>
    <row r="3461" ht="9.75" customHeight="1">
      <c r="A3461" s="110" t="s">
        <v>179</v>
      </c>
      <c r="B3461" s="110">
        <v>50.7441437773455</v>
      </c>
    </row>
    <row r="3462" ht="9.75" customHeight="1">
      <c r="A3462" s="110" t="s">
        <v>179</v>
      </c>
      <c r="B3462" s="110">
        <v>43.758211716973</v>
      </c>
    </row>
    <row r="3463" ht="9.75" customHeight="1">
      <c r="A3463" s="110" t="s">
        <v>179</v>
      </c>
      <c r="B3463" s="110"/>
    </row>
    <row r="3464" ht="9.75" customHeight="1">
      <c r="A3464" s="110" t="s">
        <v>179</v>
      </c>
      <c r="B3464" s="110">
        <v>43.1894482360244</v>
      </c>
    </row>
    <row r="3465" ht="9.75" customHeight="1">
      <c r="A3465" s="110" t="s">
        <v>179</v>
      </c>
      <c r="B3465" s="110">
        <v>44.5308084375042</v>
      </c>
    </row>
    <row r="3466" ht="9.75" customHeight="1">
      <c r="A3466" s="110" t="s">
        <v>179</v>
      </c>
      <c r="B3466" s="110">
        <v>45.5936168801677</v>
      </c>
    </row>
    <row r="3467" ht="9.75" customHeight="1">
      <c r="A3467" s="110" t="s">
        <v>179</v>
      </c>
      <c r="B3467" s="110">
        <v>33.6254683116426</v>
      </c>
    </row>
    <row r="3468" ht="9.75" customHeight="1">
      <c r="A3468" s="110" t="s">
        <v>179</v>
      </c>
      <c r="B3468" s="110">
        <v>39.9349587867559</v>
      </c>
    </row>
    <row r="3469" ht="9.75" customHeight="1">
      <c r="A3469" s="110" t="s">
        <v>179</v>
      </c>
      <c r="B3469" s="110">
        <v>45.6465732343287</v>
      </c>
    </row>
    <row r="3470" ht="9.75" customHeight="1">
      <c r="A3470" s="110" t="s">
        <v>179</v>
      </c>
      <c r="B3470" s="110">
        <v>39.6957834771132</v>
      </c>
    </row>
    <row r="3471" ht="9.75" customHeight="1">
      <c r="A3471" s="110" t="s">
        <v>179</v>
      </c>
      <c r="B3471" s="110">
        <v>53.3854615717925</v>
      </c>
    </row>
    <row r="3472" ht="9.75" customHeight="1">
      <c r="A3472" s="110" t="s">
        <v>179</v>
      </c>
      <c r="B3472" s="110">
        <v>33.1320370931468</v>
      </c>
    </row>
    <row r="3473" ht="9.75" customHeight="1">
      <c r="A3473" s="110" t="s">
        <v>179</v>
      </c>
      <c r="B3473" s="110">
        <v>44.4596637156315</v>
      </c>
    </row>
    <row r="3474" ht="9.75" customHeight="1">
      <c r="A3474" s="110" t="s">
        <v>179</v>
      </c>
      <c r="B3474" s="110"/>
    </row>
    <row r="3475" ht="9.75" customHeight="1">
      <c r="A3475" s="110" t="s">
        <v>179</v>
      </c>
      <c r="B3475" s="110">
        <v>30.7195747576424</v>
      </c>
    </row>
    <row r="3476" ht="9.75" customHeight="1">
      <c r="A3476" s="110" t="s">
        <v>179</v>
      </c>
      <c r="B3476" s="110">
        <v>41.6042384182324</v>
      </c>
    </row>
    <row r="3477" ht="9.75" customHeight="1">
      <c r="A3477" s="110" t="s">
        <v>179</v>
      </c>
      <c r="B3477" s="110">
        <v>34.757131291281</v>
      </c>
    </row>
    <row r="3478" ht="9.75" customHeight="1">
      <c r="A3478" s="110" t="s">
        <v>179</v>
      </c>
      <c r="B3478" s="110">
        <v>37.135269404272</v>
      </c>
    </row>
    <row r="3479" ht="9.75" customHeight="1">
      <c r="A3479" s="110" t="s">
        <v>179</v>
      </c>
      <c r="B3479" s="110">
        <v>39.9249525511812</v>
      </c>
    </row>
    <row r="3480" ht="9.75" customHeight="1">
      <c r="A3480" s="110" t="s">
        <v>179</v>
      </c>
      <c r="B3480" s="110">
        <v>38.189884809881</v>
      </c>
    </row>
    <row r="3481" ht="9.75" customHeight="1">
      <c r="A3481" s="110" t="s">
        <v>179</v>
      </c>
      <c r="B3481" s="110">
        <v>38.325902225577</v>
      </c>
    </row>
    <row r="3482" ht="9.75" customHeight="1">
      <c r="A3482" s="110" t="s">
        <v>179</v>
      </c>
      <c r="B3482" s="110">
        <v>43.2896068250572</v>
      </c>
    </row>
    <row r="3483" ht="9.75" customHeight="1">
      <c r="A3483" s="110" t="s">
        <v>179</v>
      </c>
      <c r="B3483" s="110">
        <v>46.1569572008577</v>
      </c>
    </row>
    <row r="3484" ht="9.75" customHeight="1">
      <c r="A3484" s="110" t="s">
        <v>179</v>
      </c>
      <c r="B3484" s="110">
        <v>48.6643307369887</v>
      </c>
    </row>
    <row r="3485" ht="9.75" customHeight="1">
      <c r="A3485" s="110" t="s">
        <v>179</v>
      </c>
      <c r="B3485" s="110">
        <v>31.7375724424865</v>
      </c>
    </row>
    <row r="3486" ht="9.75" customHeight="1">
      <c r="A3486" s="110" t="s">
        <v>179</v>
      </c>
      <c r="B3486" s="110">
        <v>36.6875106294138</v>
      </c>
    </row>
    <row r="3487" ht="9.75" customHeight="1">
      <c r="A3487" s="110" t="s">
        <v>179</v>
      </c>
      <c r="B3487" s="110">
        <v>39.5813124116135</v>
      </c>
    </row>
    <row r="3488" ht="9.75" customHeight="1">
      <c r="A3488" s="110" t="s">
        <v>179</v>
      </c>
      <c r="B3488" s="110">
        <v>42.0642034798874</v>
      </c>
    </row>
    <row r="3489" ht="9.75" customHeight="1">
      <c r="A3489" s="110" t="s">
        <v>179</v>
      </c>
      <c r="B3489" s="110"/>
    </row>
    <row r="3490" ht="9.75" customHeight="1">
      <c r="A3490" s="110" t="s">
        <v>179</v>
      </c>
      <c r="B3490" s="110">
        <v>46.7460048146222</v>
      </c>
    </row>
    <row r="3491" ht="9.75" customHeight="1">
      <c r="A3491" s="110" t="s">
        <v>179</v>
      </c>
      <c r="B3491" s="110">
        <v>41.1844819040546</v>
      </c>
    </row>
    <row r="3492" ht="9.75" customHeight="1">
      <c r="A3492" s="110" t="s">
        <v>179</v>
      </c>
      <c r="B3492" s="110"/>
    </row>
    <row r="3493" ht="9.75" customHeight="1">
      <c r="A3493" s="110" t="s">
        <v>179</v>
      </c>
      <c r="B3493" s="110"/>
    </row>
    <row r="3494" ht="9.75" customHeight="1">
      <c r="A3494" s="110" t="s">
        <v>180</v>
      </c>
      <c r="B3494" s="110">
        <v>40.56366</v>
      </c>
    </row>
    <row r="3495" ht="9.75" customHeight="1">
      <c r="A3495" s="110" t="s">
        <v>180</v>
      </c>
      <c r="B3495" s="110"/>
    </row>
    <row r="3496" ht="9.75" customHeight="1">
      <c r="A3496" s="110" t="s">
        <v>180</v>
      </c>
      <c r="B3496" s="110">
        <v>42.70149</v>
      </c>
    </row>
    <row r="3497" ht="9.75" customHeight="1">
      <c r="A3497" s="110" t="s">
        <v>180</v>
      </c>
      <c r="B3497" s="110">
        <v>49.67536</v>
      </c>
    </row>
    <row r="3498" ht="9.75" customHeight="1">
      <c r="A3498" s="110" t="s">
        <v>180</v>
      </c>
      <c r="B3498" s="110">
        <v>60.4918</v>
      </c>
    </row>
    <row r="3499" ht="9.75" customHeight="1">
      <c r="A3499" s="110" t="s">
        <v>180</v>
      </c>
      <c r="B3499" s="110">
        <v>41.4188</v>
      </c>
    </row>
    <row r="3500" ht="9.75" customHeight="1">
      <c r="A3500" s="110" t="s">
        <v>180</v>
      </c>
      <c r="B3500" s="110">
        <v>37.93361</v>
      </c>
    </row>
    <row r="3501" ht="9.75" customHeight="1">
      <c r="A3501" s="110" t="s">
        <v>180</v>
      </c>
      <c r="B3501" s="110">
        <v>46.23724</v>
      </c>
    </row>
    <row r="3502" ht="9.75" customHeight="1">
      <c r="A3502" s="110" t="s">
        <v>180</v>
      </c>
      <c r="B3502" s="110">
        <v>38.18221</v>
      </c>
    </row>
    <row r="3503" ht="9.75" customHeight="1">
      <c r="A3503" s="110" t="s">
        <v>180</v>
      </c>
      <c r="B3503" s="110">
        <v>47.34555</v>
      </c>
    </row>
    <row r="3504" ht="9.75" customHeight="1">
      <c r="A3504" s="110" t="s">
        <v>180</v>
      </c>
      <c r="B3504" s="110"/>
    </row>
    <row r="3505" ht="9.75" customHeight="1">
      <c r="A3505" s="110" t="s">
        <v>180</v>
      </c>
      <c r="B3505" s="110">
        <v>44.50865</v>
      </c>
    </row>
    <row r="3506" ht="9.75" customHeight="1">
      <c r="A3506" s="110" t="s">
        <v>180</v>
      </c>
      <c r="B3506" s="110">
        <v>46.61192</v>
      </c>
    </row>
    <row r="3507" ht="9.75" customHeight="1">
      <c r="A3507" s="110" t="s">
        <v>180</v>
      </c>
      <c r="B3507" s="110">
        <v>49.25277</v>
      </c>
    </row>
    <row r="3508" ht="9.75" customHeight="1">
      <c r="A3508" s="110" t="s">
        <v>180</v>
      </c>
      <c r="B3508" s="110">
        <v>39.47827</v>
      </c>
    </row>
    <row r="3509" ht="9.75" customHeight="1">
      <c r="A3509" s="110" t="s">
        <v>180</v>
      </c>
      <c r="B3509" s="110">
        <v>48.61911</v>
      </c>
    </row>
    <row r="3510" ht="9.75" customHeight="1">
      <c r="A3510" s="110" t="s">
        <v>180</v>
      </c>
      <c r="B3510" s="110">
        <v>56.86062</v>
      </c>
    </row>
    <row r="3511" ht="9.75" customHeight="1">
      <c r="A3511" s="110" t="s">
        <v>180</v>
      </c>
      <c r="B3511" s="110">
        <v>49.46194</v>
      </c>
    </row>
    <row r="3512" ht="9.75" customHeight="1">
      <c r="A3512" s="110" t="s">
        <v>180</v>
      </c>
      <c r="B3512" s="110">
        <v>39.96741</v>
      </c>
    </row>
    <row r="3513" ht="9.75" customHeight="1">
      <c r="A3513" s="110" t="s">
        <v>180</v>
      </c>
      <c r="B3513" s="110">
        <v>50.80631</v>
      </c>
    </row>
    <row r="3514" ht="9.75" customHeight="1">
      <c r="A3514" s="110" t="s">
        <v>180</v>
      </c>
      <c r="B3514" s="110">
        <v>39.27076</v>
      </c>
    </row>
    <row r="3515" ht="9.75" customHeight="1">
      <c r="A3515" s="110" t="s">
        <v>180</v>
      </c>
      <c r="B3515" s="110">
        <v>35.71463</v>
      </c>
    </row>
    <row r="3516" ht="9.75" customHeight="1">
      <c r="A3516" s="110" t="s">
        <v>180</v>
      </c>
      <c r="B3516" s="110">
        <v>45.02222</v>
      </c>
    </row>
    <row r="3517" ht="9.75" customHeight="1">
      <c r="A3517" s="110" t="s">
        <v>180</v>
      </c>
      <c r="B3517" s="110">
        <v>58.73787</v>
      </c>
    </row>
    <row r="3518" ht="9.75" customHeight="1">
      <c r="A3518" s="110" t="s">
        <v>180</v>
      </c>
      <c r="B3518" s="110">
        <v>25.93385</v>
      </c>
    </row>
    <row r="3519" ht="9.75" customHeight="1">
      <c r="A3519" s="110" t="s">
        <v>180</v>
      </c>
      <c r="B3519" s="110">
        <v>47.75386</v>
      </c>
    </row>
    <row r="3520" ht="9.75" customHeight="1">
      <c r="A3520" s="110" t="s">
        <v>180</v>
      </c>
      <c r="B3520" s="110"/>
    </row>
    <row r="3521" ht="9.75" customHeight="1">
      <c r="A3521" s="110" t="s">
        <v>180</v>
      </c>
      <c r="B3521" s="110">
        <v>39.89289</v>
      </c>
    </row>
    <row r="3522" ht="9.75" customHeight="1">
      <c r="A3522" s="110" t="s">
        <v>180</v>
      </c>
      <c r="B3522" s="110">
        <v>44.19781</v>
      </c>
    </row>
    <row r="3523" ht="9.75" customHeight="1">
      <c r="A3523" s="110" t="s">
        <v>180</v>
      </c>
      <c r="B3523" s="110">
        <v>47.32209</v>
      </c>
    </row>
    <row r="3524" ht="9.75" customHeight="1">
      <c r="A3524" s="110" t="s">
        <v>180</v>
      </c>
      <c r="B3524" s="110"/>
    </row>
    <row r="3525" ht="9.75" customHeight="1">
      <c r="A3525" s="110" t="s">
        <v>180</v>
      </c>
      <c r="B3525" s="110">
        <v>51.79081</v>
      </c>
    </row>
    <row r="3526" ht="9.75" customHeight="1">
      <c r="A3526" s="110" t="s">
        <v>180</v>
      </c>
      <c r="B3526" s="110">
        <v>53.19049</v>
      </c>
    </row>
    <row r="3527" ht="9.75" customHeight="1">
      <c r="A3527" s="110" t="s">
        <v>180</v>
      </c>
      <c r="B3527" s="110">
        <v>43.83758</v>
      </c>
    </row>
    <row r="3528" ht="9.75" customHeight="1">
      <c r="A3528" s="110" t="s">
        <v>180</v>
      </c>
      <c r="B3528" s="110"/>
    </row>
    <row r="3529" ht="9.75" customHeight="1">
      <c r="A3529" s="110" t="s">
        <v>180</v>
      </c>
      <c r="B3529" s="110">
        <v>34.52729</v>
      </c>
    </row>
    <row r="3530" ht="9.75" customHeight="1">
      <c r="A3530" s="110" t="s">
        <v>180</v>
      </c>
      <c r="B3530" s="110">
        <v>45.31743</v>
      </c>
    </row>
    <row r="3531" ht="9.75" customHeight="1">
      <c r="A3531" s="110" t="s">
        <v>180</v>
      </c>
      <c r="B3531" s="110">
        <v>48.33069</v>
      </c>
    </row>
    <row r="3532" ht="9.75" customHeight="1">
      <c r="A3532" s="110" t="s">
        <v>180</v>
      </c>
      <c r="B3532" s="110">
        <v>40.77845</v>
      </c>
    </row>
    <row r="3533" ht="9.75" customHeight="1">
      <c r="A3533" s="110" t="s">
        <v>180</v>
      </c>
      <c r="B3533" s="110">
        <v>44.55024</v>
      </c>
    </row>
    <row r="3534" ht="9.75" customHeight="1">
      <c r="A3534" s="110" t="s">
        <v>180</v>
      </c>
      <c r="B3534" s="110">
        <v>48.3371</v>
      </c>
    </row>
    <row r="3535" ht="9.75" customHeight="1">
      <c r="A3535" s="110" t="s">
        <v>180</v>
      </c>
      <c r="B3535" s="110">
        <v>40.62603</v>
      </c>
    </row>
    <row r="3536" ht="9.75" customHeight="1">
      <c r="A3536" s="110" t="s">
        <v>180</v>
      </c>
      <c r="B3536" s="110">
        <v>41.55019</v>
      </c>
    </row>
    <row r="3537" ht="9.75" customHeight="1">
      <c r="A3537" s="110" t="s">
        <v>180</v>
      </c>
      <c r="B3537" s="110">
        <v>48.40952</v>
      </c>
    </row>
    <row r="3538" ht="9.75" customHeight="1">
      <c r="A3538" s="110" t="s">
        <v>181</v>
      </c>
      <c r="B3538" s="110"/>
    </row>
    <row r="3539" ht="9.75" customHeight="1">
      <c r="A3539" s="110" t="s">
        <v>181</v>
      </c>
      <c r="B3539" s="110"/>
    </row>
    <row r="3540" ht="9.75" customHeight="1">
      <c r="A3540" s="110" t="s">
        <v>181</v>
      </c>
      <c r="B3540" s="110">
        <v>43.94817</v>
      </c>
    </row>
    <row r="3541" ht="9.75" customHeight="1">
      <c r="A3541" s="110" t="s">
        <v>181</v>
      </c>
      <c r="B3541" s="110">
        <v>34.72688</v>
      </c>
    </row>
    <row r="3542" ht="9.75" customHeight="1">
      <c r="A3542" s="110" t="s">
        <v>181</v>
      </c>
      <c r="B3542" s="110"/>
    </row>
    <row r="3543" ht="9.75" customHeight="1">
      <c r="A3543" s="110" t="s">
        <v>181</v>
      </c>
      <c r="B3543" s="110">
        <v>58.47482</v>
      </c>
    </row>
    <row r="3544" ht="9.75" customHeight="1">
      <c r="A3544" s="110" t="s">
        <v>181</v>
      </c>
      <c r="B3544" s="110"/>
    </row>
    <row r="3545" ht="9.75" customHeight="1">
      <c r="A3545" s="110" t="s">
        <v>181</v>
      </c>
      <c r="B3545" s="110">
        <v>50.93536</v>
      </c>
    </row>
    <row r="3546" ht="9.75" customHeight="1">
      <c r="A3546" s="110" t="s">
        <v>181</v>
      </c>
      <c r="B3546" s="110">
        <v>31.12573</v>
      </c>
    </row>
    <row r="3547" ht="9.75" customHeight="1">
      <c r="A3547" s="110" t="s">
        <v>181</v>
      </c>
      <c r="B3547" s="110">
        <v>49.37776</v>
      </c>
    </row>
    <row r="3548" ht="9.75" customHeight="1">
      <c r="A3548" s="110" t="s">
        <v>181</v>
      </c>
      <c r="B3548" s="110">
        <v>34.63165</v>
      </c>
    </row>
    <row r="3549" ht="9.75" customHeight="1">
      <c r="A3549" s="110" t="s">
        <v>181</v>
      </c>
      <c r="B3549" s="110">
        <v>58.35361</v>
      </c>
    </row>
    <row r="3550" ht="9.75" customHeight="1">
      <c r="A3550" s="110" t="s">
        <v>181</v>
      </c>
      <c r="B3550" s="110">
        <v>40.56086</v>
      </c>
    </row>
    <row r="3551" ht="9.75" customHeight="1">
      <c r="A3551" s="110" t="s">
        <v>181</v>
      </c>
      <c r="B3551" s="110">
        <v>49.18226</v>
      </c>
    </row>
    <row r="3552" ht="9.75" customHeight="1">
      <c r="A3552" s="110" t="s">
        <v>181</v>
      </c>
      <c r="B3552" s="110">
        <v>47.0745</v>
      </c>
    </row>
    <row r="3553" ht="9.75" customHeight="1">
      <c r="A3553" s="110" t="s">
        <v>181</v>
      </c>
      <c r="B3553" s="110">
        <v>65.88894</v>
      </c>
    </row>
    <row r="3554" ht="9.75" customHeight="1">
      <c r="A3554" s="110" t="s">
        <v>181</v>
      </c>
      <c r="B3554" s="110">
        <v>57.56523</v>
      </c>
    </row>
    <row r="3555" ht="9.75" customHeight="1">
      <c r="A3555" s="110" t="s">
        <v>181</v>
      </c>
      <c r="B3555" s="110">
        <v>47.71071</v>
      </c>
    </row>
    <row r="3556" ht="9.75" customHeight="1">
      <c r="A3556" s="110" t="s">
        <v>181</v>
      </c>
      <c r="B3556" s="110">
        <v>45.90876</v>
      </c>
    </row>
    <row r="3557" ht="9.75" customHeight="1">
      <c r="A3557" s="110" t="s">
        <v>181</v>
      </c>
      <c r="B3557" s="110">
        <v>48.9404</v>
      </c>
    </row>
    <row r="3558" ht="9.75" customHeight="1">
      <c r="A3558" s="110" t="s">
        <v>181</v>
      </c>
      <c r="B3558" s="110"/>
    </row>
    <row r="3559" ht="9.75" customHeight="1">
      <c r="A3559" s="110" t="s">
        <v>181</v>
      </c>
      <c r="B3559" s="110">
        <v>40.45107</v>
      </c>
    </row>
    <row r="3560" ht="9.75" customHeight="1">
      <c r="A3560" s="110" t="s">
        <v>181</v>
      </c>
      <c r="B3560" s="110">
        <v>46.28064</v>
      </c>
    </row>
    <row r="3561" ht="9.75" customHeight="1">
      <c r="A3561" s="110" t="s">
        <v>181</v>
      </c>
      <c r="B3561" s="110">
        <v>39.89289</v>
      </c>
    </row>
    <row r="3562" ht="9.75" customHeight="1">
      <c r="A3562" s="110" t="s">
        <v>181</v>
      </c>
      <c r="B3562" s="110">
        <v>51.47481</v>
      </c>
    </row>
    <row r="3563" ht="9.75" customHeight="1">
      <c r="A3563" s="110" t="s">
        <v>181</v>
      </c>
      <c r="B3563" s="110">
        <v>43.65573</v>
      </c>
    </row>
    <row r="3564" ht="9.75" customHeight="1">
      <c r="A3564" s="110" t="s">
        <v>181</v>
      </c>
      <c r="B3564" s="110"/>
    </row>
    <row r="3565" ht="9.75" customHeight="1">
      <c r="A3565" s="110" t="s">
        <v>181</v>
      </c>
      <c r="B3565" s="110">
        <v>39.64309</v>
      </c>
    </row>
    <row r="3566" ht="9.75" customHeight="1">
      <c r="A3566" s="110" t="s">
        <v>181</v>
      </c>
      <c r="B3566" s="110"/>
    </row>
    <row r="3567" ht="9.75" customHeight="1">
      <c r="A3567" s="110" t="s">
        <v>181</v>
      </c>
      <c r="B3567" s="110">
        <v>37.63206</v>
      </c>
    </row>
    <row r="3568" ht="9.75" customHeight="1">
      <c r="A3568" s="110" t="s">
        <v>181</v>
      </c>
      <c r="B3568" s="110"/>
    </row>
    <row r="3569" ht="9.75" customHeight="1">
      <c r="A3569" s="110" t="s">
        <v>181</v>
      </c>
      <c r="B3569" s="110">
        <v>44.88576</v>
      </c>
    </row>
    <row r="3570" ht="9.75" customHeight="1">
      <c r="A3570" s="110" t="s">
        <v>181</v>
      </c>
      <c r="B3570" s="110">
        <v>42.43741</v>
      </c>
    </row>
    <row r="3571" ht="9.75" customHeight="1">
      <c r="A3571" s="110" t="s">
        <v>181</v>
      </c>
      <c r="B3571" s="110">
        <v>43.21899</v>
      </c>
    </row>
    <row r="3572" ht="9.75" customHeight="1">
      <c r="A3572" s="110" t="s">
        <v>181</v>
      </c>
      <c r="B3572" s="110">
        <v>58.13388</v>
      </c>
    </row>
    <row r="3573" ht="9.75" customHeight="1">
      <c r="A3573" s="110" t="s">
        <v>181</v>
      </c>
      <c r="B3573" s="110">
        <v>63.92529</v>
      </c>
    </row>
    <row r="3574" ht="9.75" customHeight="1">
      <c r="A3574" s="110" t="s">
        <v>181</v>
      </c>
      <c r="B3574" s="110"/>
    </row>
    <row r="3575" ht="9.75" customHeight="1">
      <c r="A3575" s="110" t="s">
        <v>181</v>
      </c>
      <c r="B3575" s="110">
        <v>51.70236</v>
      </c>
    </row>
    <row r="3576" ht="9.75" customHeight="1">
      <c r="A3576" s="110" t="s">
        <v>181</v>
      </c>
      <c r="B3576" s="110">
        <v>57.55077</v>
      </c>
    </row>
    <row r="3577" ht="9.75" customHeight="1">
      <c r="A3577" s="110" t="s">
        <v>181</v>
      </c>
      <c r="B3577" s="110"/>
    </row>
    <row r="3578" ht="9.75" customHeight="1">
      <c r="A3578" s="110" t="s">
        <v>181</v>
      </c>
      <c r="B3578" s="110">
        <v>46.92711</v>
      </c>
    </row>
    <row r="3579" ht="9.75" customHeight="1">
      <c r="A3579" s="110" t="s">
        <v>181</v>
      </c>
      <c r="B3579" s="110"/>
    </row>
    <row r="3580" ht="9.75" customHeight="1">
      <c r="A3580" s="110" t="s">
        <v>181</v>
      </c>
      <c r="B3580" s="110">
        <v>47.8573</v>
      </c>
    </row>
    <row r="3581" ht="9.75" customHeight="1">
      <c r="A3581" s="110" t="s">
        <v>181</v>
      </c>
      <c r="B3581" s="110"/>
    </row>
    <row r="3582" ht="9.75" customHeight="1">
      <c r="A3582" s="110" t="s">
        <v>181</v>
      </c>
      <c r="B3582" s="110">
        <v>44.71577</v>
      </c>
    </row>
    <row r="3583" ht="9.75" customHeight="1">
      <c r="A3583" s="110" t="s">
        <v>181</v>
      </c>
      <c r="B3583" s="110"/>
    </row>
    <row r="3584" ht="9.75" customHeight="1">
      <c r="A3584" s="110" t="s">
        <v>181</v>
      </c>
      <c r="B3584" s="110">
        <v>46.62708</v>
      </c>
    </row>
    <row r="3585" ht="9.75" customHeight="1">
      <c r="A3585" s="110" t="s">
        <v>181</v>
      </c>
      <c r="B3585" s="110"/>
    </row>
    <row r="3586" ht="9.75" customHeight="1">
      <c r="A3586" s="110" t="s">
        <v>181</v>
      </c>
      <c r="B3586" s="110">
        <v>36.7681</v>
      </c>
    </row>
    <row r="3587" ht="9.75" customHeight="1">
      <c r="A3587" s="110" t="s">
        <v>181</v>
      </c>
      <c r="B3587" s="110"/>
    </row>
    <row r="3588" ht="9.75" customHeight="1">
      <c r="A3588" s="110" t="s">
        <v>181</v>
      </c>
      <c r="B3588" s="110">
        <v>55.29472</v>
      </c>
    </row>
    <row r="3589" ht="9.75" customHeight="1">
      <c r="A3589" s="110" t="s">
        <v>181</v>
      </c>
      <c r="B3589" s="110"/>
    </row>
    <row r="3590" ht="9.75" customHeight="1">
      <c r="A3590" s="110" t="s">
        <v>181</v>
      </c>
      <c r="B3590" s="110">
        <v>55.28482</v>
      </c>
    </row>
    <row r="3591" ht="9.75" customHeight="1">
      <c r="A3591" s="110" t="s">
        <v>181</v>
      </c>
      <c r="B3591" s="110">
        <v>40.24539</v>
      </c>
    </row>
    <row r="3592" ht="9.75" customHeight="1">
      <c r="A3592" s="110" t="s">
        <v>181</v>
      </c>
      <c r="B3592" s="110">
        <v>45.22072</v>
      </c>
    </row>
    <row r="3593" ht="9.75" customHeight="1">
      <c r="A3593" s="110" t="s">
        <v>181</v>
      </c>
      <c r="B3593" s="110"/>
    </row>
    <row r="3594" ht="9.75" customHeight="1">
      <c r="A3594" s="110" t="s">
        <v>181</v>
      </c>
      <c r="B3594" s="110"/>
    </row>
    <row r="3595" ht="9.75" customHeight="1">
      <c r="A3595" s="110" t="s">
        <v>181</v>
      </c>
      <c r="B3595" s="110">
        <v>38.29484</v>
      </c>
    </row>
    <row r="3596" ht="9.75" customHeight="1">
      <c r="A3596" s="110" t="s">
        <v>181</v>
      </c>
      <c r="B3596" s="110">
        <v>35.24937</v>
      </c>
    </row>
    <row r="3597" ht="9.75" customHeight="1">
      <c r="A3597" s="110" t="s">
        <v>181</v>
      </c>
      <c r="B3597" s="110"/>
    </row>
    <row r="3598" ht="9.75" customHeight="1">
      <c r="A3598" s="110" t="s">
        <v>181</v>
      </c>
      <c r="B3598" s="110">
        <v>29.39589</v>
      </c>
    </row>
    <row r="3599" ht="9.75" customHeight="1">
      <c r="A3599" s="110" t="s">
        <v>181</v>
      </c>
      <c r="B3599" s="110">
        <v>42.10966</v>
      </c>
    </row>
    <row r="3600" ht="9.75" customHeight="1">
      <c r="A3600" s="110" t="s">
        <v>181</v>
      </c>
      <c r="B3600" s="110">
        <v>56.76021</v>
      </c>
    </row>
    <row r="3601" ht="9.75" customHeight="1">
      <c r="A3601" s="110" t="s">
        <v>181</v>
      </c>
      <c r="B3601" s="110">
        <v>40.19798</v>
      </c>
    </row>
    <row r="3602" ht="9.75" customHeight="1">
      <c r="A3602" s="110" t="s">
        <v>181</v>
      </c>
      <c r="B3602" s="110">
        <v>44.66383</v>
      </c>
    </row>
    <row r="3603" ht="9.75" customHeight="1">
      <c r="A3603" s="110" t="s">
        <v>181</v>
      </c>
      <c r="B3603" s="110"/>
    </row>
    <row r="3604" ht="9.75" customHeight="1">
      <c r="A3604" s="110" t="s">
        <v>181</v>
      </c>
      <c r="B3604" s="110">
        <v>42.72007</v>
      </c>
    </row>
    <row r="3605" ht="9.75" customHeight="1">
      <c r="A3605" s="110" t="s">
        <v>181</v>
      </c>
      <c r="B3605" s="110"/>
    </row>
    <row r="3606" ht="9.75" customHeight="1">
      <c r="A3606" s="110" t="s">
        <v>181</v>
      </c>
      <c r="B3606" s="110">
        <v>40.2138</v>
      </c>
    </row>
    <row r="3607" ht="9.75" customHeight="1">
      <c r="A3607" s="110" t="s">
        <v>181</v>
      </c>
      <c r="B3607" s="110">
        <v>40.69271</v>
      </c>
    </row>
    <row r="3608" ht="9.75" customHeight="1">
      <c r="A3608" s="110" t="s">
        <v>181</v>
      </c>
      <c r="B3608" s="110"/>
    </row>
    <row r="3609" ht="9.75" customHeight="1">
      <c r="A3609" s="110" t="s">
        <v>181</v>
      </c>
      <c r="B3609" s="110">
        <v>50.40564</v>
      </c>
    </row>
    <row r="3610" ht="9.75" customHeight="1">
      <c r="A3610" s="110" t="s">
        <v>181</v>
      </c>
      <c r="B3610" s="110">
        <v>55.9297</v>
      </c>
    </row>
    <row r="3611" ht="9.75" customHeight="1">
      <c r="A3611" s="110" t="s">
        <v>181</v>
      </c>
      <c r="B3611" s="110">
        <v>33.84324</v>
      </c>
    </row>
    <row r="3612" ht="9.75" customHeight="1">
      <c r="A3612" s="110" t="s">
        <v>181</v>
      </c>
      <c r="B3612" s="110">
        <v>33.18073</v>
      </c>
    </row>
    <row r="3613" ht="9.75" customHeight="1">
      <c r="A3613" s="110" t="s">
        <v>181</v>
      </c>
      <c r="B3613" s="110"/>
    </row>
    <row r="3614" ht="9.75" customHeight="1">
      <c r="A3614" s="110" t="s">
        <v>181</v>
      </c>
      <c r="B3614" s="110">
        <v>43.35402</v>
      </c>
    </row>
    <row r="3615" ht="9.75" customHeight="1">
      <c r="A3615" s="110" t="s">
        <v>181</v>
      </c>
      <c r="B3615" s="110">
        <v>44.6955</v>
      </c>
    </row>
    <row r="3616" ht="9.75" customHeight="1">
      <c r="A3616" s="110" t="s">
        <v>181</v>
      </c>
      <c r="B3616" s="110">
        <v>54.33361</v>
      </c>
    </row>
    <row r="3617" ht="9.75" customHeight="1">
      <c r="A3617" s="110" t="s">
        <v>181</v>
      </c>
      <c r="B3617" s="110">
        <v>55.27874</v>
      </c>
    </row>
    <row r="3618" ht="9.75" customHeight="1">
      <c r="A3618" s="110" t="s">
        <v>181</v>
      </c>
      <c r="B3618" s="110">
        <v>57.44558</v>
      </c>
    </row>
    <row r="3619" ht="9.75" customHeight="1">
      <c r="A3619" s="110" t="s">
        <v>181</v>
      </c>
      <c r="B3619" s="110">
        <v>44.55024</v>
      </c>
    </row>
    <row r="3620" ht="9.75" customHeight="1">
      <c r="A3620" s="110" t="s">
        <v>181</v>
      </c>
      <c r="B3620" s="110">
        <v>46.66227</v>
      </c>
    </row>
    <row r="3621" ht="9.75" customHeight="1">
      <c r="A3621" s="110" t="s">
        <v>181</v>
      </c>
      <c r="B3621" s="110">
        <v>48.27524</v>
      </c>
    </row>
    <row r="3622" ht="9.75" customHeight="1">
      <c r="A3622" s="110" t="s">
        <v>181</v>
      </c>
      <c r="B3622" s="110">
        <v>54.08305</v>
      </c>
    </row>
    <row r="3623" ht="9.75" customHeight="1">
      <c r="A3623" s="110" t="s">
        <v>181</v>
      </c>
      <c r="B3623" s="110">
        <v>35.24937</v>
      </c>
    </row>
    <row r="3624" ht="9.75" customHeight="1">
      <c r="A3624" s="110" t="s">
        <v>181</v>
      </c>
      <c r="B3624" s="110">
        <v>44.01037</v>
      </c>
    </row>
    <row r="3625" ht="9.75" customHeight="1">
      <c r="A3625" s="110" t="s">
        <v>181</v>
      </c>
      <c r="B3625" s="110">
        <v>48.18851</v>
      </c>
    </row>
    <row r="3626" ht="9.75" customHeight="1">
      <c r="A3626" s="110" t="s">
        <v>181</v>
      </c>
      <c r="B3626" s="110">
        <v>39.32313</v>
      </c>
    </row>
    <row r="3627" ht="9.75" customHeight="1">
      <c r="A3627" s="110" t="s">
        <v>181</v>
      </c>
      <c r="B3627" s="110">
        <v>36.55984</v>
      </c>
    </row>
    <row r="3628" ht="9.75" customHeight="1">
      <c r="A3628" s="110" t="s">
        <v>181</v>
      </c>
      <c r="B3628" s="110">
        <v>47.81135</v>
      </c>
    </row>
    <row r="3629" ht="9.75" customHeight="1">
      <c r="A3629" s="110" t="s">
        <v>181</v>
      </c>
      <c r="B3629" s="110">
        <v>38.65483</v>
      </c>
    </row>
    <row r="3630" ht="9.75" customHeight="1">
      <c r="A3630" s="110" t="s">
        <v>181</v>
      </c>
      <c r="B3630" s="110">
        <v>37.11916</v>
      </c>
    </row>
    <row r="3631" ht="9.75" customHeight="1">
      <c r="A3631" s="110" t="s">
        <v>181</v>
      </c>
      <c r="B3631" s="110"/>
    </row>
    <row r="3632" ht="9.75" customHeight="1">
      <c r="A3632" s="110" t="s">
        <v>181</v>
      </c>
      <c r="B3632" s="110">
        <v>56.95133</v>
      </c>
    </row>
    <row r="3633" ht="9.75" customHeight="1">
      <c r="A3633" s="110" t="s">
        <v>181</v>
      </c>
      <c r="B3633" s="110">
        <v>39.18845</v>
      </c>
    </row>
    <row r="3634" ht="9.75" customHeight="1">
      <c r="A3634" s="110" t="s">
        <v>181</v>
      </c>
      <c r="B3634" s="110">
        <v>28.65398</v>
      </c>
    </row>
    <row r="3635" ht="9.75" customHeight="1">
      <c r="A3635" s="110" t="s">
        <v>181</v>
      </c>
      <c r="B3635" s="110">
        <v>30.88356</v>
      </c>
    </row>
    <row r="3636" ht="9.75" customHeight="1">
      <c r="A3636" s="110" t="s">
        <v>181</v>
      </c>
      <c r="B3636" s="110">
        <v>44.8214</v>
      </c>
    </row>
    <row r="3637" ht="9.75" customHeight="1">
      <c r="A3637" s="110" t="s">
        <v>181</v>
      </c>
      <c r="B3637" s="110">
        <v>36.41838</v>
      </c>
    </row>
    <row r="3638" ht="9.75" customHeight="1">
      <c r="A3638" s="110" t="s">
        <v>181</v>
      </c>
      <c r="B3638" s="110">
        <v>43.66598</v>
      </c>
    </row>
    <row r="3639" ht="9.75" customHeight="1">
      <c r="A3639" s="110" t="s">
        <v>181</v>
      </c>
      <c r="B3639" s="110">
        <v>46.482</v>
      </c>
    </row>
    <row r="3640" ht="9.75" customHeight="1">
      <c r="A3640" s="110" t="s">
        <v>181</v>
      </c>
      <c r="B3640" s="110">
        <v>52.01429</v>
      </c>
    </row>
    <row r="3641" ht="9.75" customHeight="1">
      <c r="A3641" s="110" t="s">
        <v>181</v>
      </c>
      <c r="B3641" s="110">
        <v>41.40325</v>
      </c>
    </row>
    <row r="3642" ht="9.75" customHeight="1">
      <c r="A3642" s="110" t="s">
        <v>181</v>
      </c>
      <c r="B3642" s="110">
        <v>49.59433</v>
      </c>
    </row>
    <row r="3643" ht="9.75" customHeight="1">
      <c r="A3643" s="110" t="s">
        <v>181</v>
      </c>
      <c r="B3643" s="110">
        <v>35.80909</v>
      </c>
    </row>
    <row r="3644" ht="9.75" customHeight="1">
      <c r="A3644" s="110" t="s">
        <v>181</v>
      </c>
      <c r="B3644" s="110">
        <v>39.81142</v>
      </c>
    </row>
    <row r="3645" ht="9.75" customHeight="1">
      <c r="A3645" s="110" t="s">
        <v>181</v>
      </c>
      <c r="B3645" s="110">
        <v>48.99548</v>
      </c>
    </row>
    <row r="3646" ht="9.75" customHeight="1">
      <c r="A3646" s="110" t="s">
        <v>181</v>
      </c>
      <c r="B3646" s="110"/>
    </row>
    <row r="3647" ht="9.75" customHeight="1">
      <c r="A3647" s="110" t="s">
        <v>181</v>
      </c>
      <c r="B3647" s="110"/>
    </row>
    <row r="3648" ht="9.75" customHeight="1">
      <c r="A3648" s="110" t="s">
        <v>181</v>
      </c>
      <c r="B3648" s="110"/>
    </row>
    <row r="3649" ht="9.75" customHeight="1">
      <c r="A3649" s="110" t="s">
        <v>181</v>
      </c>
      <c r="B3649" s="110">
        <v>33.72267</v>
      </c>
    </row>
    <row r="3650" ht="9.75" customHeight="1">
      <c r="A3650" s="110" t="s">
        <v>182</v>
      </c>
      <c r="B3650" s="110">
        <v>37.40944</v>
      </c>
    </row>
    <row r="3651" ht="9.75" customHeight="1">
      <c r="A3651" s="110" t="s">
        <v>182</v>
      </c>
      <c r="B3651" s="110">
        <v>39.74715</v>
      </c>
    </row>
    <row r="3652" ht="9.75" customHeight="1">
      <c r="A3652" s="110" t="s">
        <v>182</v>
      </c>
      <c r="B3652" s="110">
        <v>43.58586</v>
      </c>
    </row>
    <row r="3653" ht="9.75" customHeight="1">
      <c r="A3653" s="110" t="s">
        <v>182</v>
      </c>
      <c r="B3653" s="110">
        <v>33.29598</v>
      </c>
    </row>
    <row r="3654" ht="9.75" customHeight="1">
      <c r="A3654" s="110" t="s">
        <v>182</v>
      </c>
      <c r="B3654" s="110">
        <v>48.39478</v>
      </c>
    </row>
    <row r="3655" ht="9.75" customHeight="1">
      <c r="A3655" s="110" t="s">
        <v>182</v>
      </c>
      <c r="B3655" s="110">
        <v>47.45632</v>
      </c>
    </row>
    <row r="3656" ht="9.75" customHeight="1">
      <c r="A3656" s="110" t="s">
        <v>182</v>
      </c>
      <c r="B3656" s="110">
        <v>44.07134</v>
      </c>
    </row>
    <row r="3657" ht="9.75" customHeight="1">
      <c r="A3657" s="110" t="s">
        <v>182</v>
      </c>
      <c r="B3657" s="110">
        <v>39.36981</v>
      </c>
    </row>
    <row r="3658" ht="9.75" customHeight="1">
      <c r="A3658" s="110" t="s">
        <v>182</v>
      </c>
      <c r="B3658" s="110">
        <v>53.49285</v>
      </c>
    </row>
    <row r="3659" ht="9.75" customHeight="1">
      <c r="A3659" s="110" t="s">
        <v>182</v>
      </c>
      <c r="B3659" s="110">
        <v>50.04452</v>
      </c>
    </row>
    <row r="3660" ht="9.75" customHeight="1">
      <c r="A3660" s="110" t="s">
        <v>182</v>
      </c>
      <c r="B3660" s="110"/>
    </row>
    <row r="3661" ht="9.75" customHeight="1">
      <c r="A3661" s="110" t="s">
        <v>182</v>
      </c>
      <c r="B3661" s="110">
        <v>44.90813</v>
      </c>
    </row>
    <row r="3662" ht="9.75" customHeight="1">
      <c r="A3662" s="110" t="s">
        <v>182</v>
      </c>
      <c r="B3662" s="110">
        <v>42.75731</v>
      </c>
    </row>
    <row r="3663" ht="9.75" customHeight="1">
      <c r="A3663" s="110" t="s">
        <v>182</v>
      </c>
      <c r="B3663" s="110">
        <v>49.46966</v>
      </c>
    </row>
    <row r="3664" ht="9.75" customHeight="1">
      <c r="A3664" s="110" t="s">
        <v>182</v>
      </c>
      <c r="B3664" s="110">
        <v>60.08324</v>
      </c>
    </row>
    <row r="3665" ht="9.75" customHeight="1">
      <c r="A3665" s="110" t="s">
        <v>182</v>
      </c>
      <c r="B3665" s="110">
        <v>50.22175</v>
      </c>
    </row>
    <row r="3666" ht="9.75" customHeight="1">
      <c r="A3666" s="110" t="s">
        <v>182</v>
      </c>
      <c r="B3666" s="110">
        <v>40.77845</v>
      </c>
    </row>
    <row r="3667" ht="9.75" customHeight="1">
      <c r="A3667" s="110" t="s">
        <v>182</v>
      </c>
      <c r="B3667" s="110">
        <v>50.04452</v>
      </c>
    </row>
    <row r="3668" ht="9.75" customHeight="1">
      <c r="A3668" s="110" t="s">
        <v>182</v>
      </c>
      <c r="B3668" s="110">
        <v>55.91061</v>
      </c>
    </row>
    <row r="3669" ht="9.75" customHeight="1">
      <c r="A3669" s="110" t="s">
        <v>182</v>
      </c>
      <c r="B3669" s="110">
        <v>36.68751</v>
      </c>
    </row>
    <row r="3670" ht="9.75" customHeight="1">
      <c r="A3670" s="110" t="s">
        <v>182</v>
      </c>
      <c r="B3670" s="110"/>
    </row>
    <row r="3671" ht="9.75" customHeight="1">
      <c r="A3671" s="110" t="s">
        <v>182</v>
      </c>
      <c r="B3671" s="110">
        <v>44.55024</v>
      </c>
    </row>
    <row r="3672" ht="9.75" customHeight="1">
      <c r="A3672" s="110" t="s">
        <v>183</v>
      </c>
      <c r="B3672" s="110">
        <v>53.11784</v>
      </c>
    </row>
    <row r="3673" ht="9.75" customHeight="1">
      <c r="A3673" s="110" t="s">
        <v>183</v>
      </c>
      <c r="B3673" s="110">
        <v>57.16995</v>
      </c>
    </row>
    <row r="3674" ht="9.75" customHeight="1">
      <c r="A3674" s="110" t="s">
        <v>183</v>
      </c>
      <c r="B3674" s="110">
        <v>44.7428</v>
      </c>
    </row>
    <row r="3675" ht="9.75" customHeight="1">
      <c r="A3675" s="110" t="s">
        <v>183</v>
      </c>
      <c r="B3675" s="110">
        <v>52.92006</v>
      </c>
    </row>
    <row r="3676" ht="9.75" customHeight="1">
      <c r="A3676" s="110" t="s">
        <v>183</v>
      </c>
      <c r="B3676" s="110">
        <v>47.59391</v>
      </c>
    </row>
    <row r="3677" ht="9.75" customHeight="1">
      <c r="A3677" s="110" t="s">
        <v>183</v>
      </c>
      <c r="B3677" s="110">
        <v>49.28065</v>
      </c>
    </row>
    <row r="3678" ht="9.75" customHeight="1">
      <c r="A3678" s="110" t="s">
        <v>183</v>
      </c>
      <c r="B3678" s="110"/>
    </row>
    <row r="3679" ht="9.75" customHeight="1">
      <c r="A3679" s="110" t="s">
        <v>183</v>
      </c>
      <c r="B3679" s="110">
        <v>57.54492</v>
      </c>
    </row>
    <row r="3680" ht="9.75" customHeight="1">
      <c r="A3680" s="110" t="s">
        <v>183</v>
      </c>
      <c r="B3680" s="110">
        <v>54.89437</v>
      </c>
    </row>
    <row r="3681" ht="9.75" customHeight="1">
      <c r="A3681" s="110" t="s">
        <v>183</v>
      </c>
      <c r="B3681" s="110">
        <v>39.2088</v>
      </c>
    </row>
    <row r="3682" ht="9.75" customHeight="1">
      <c r="A3682" s="110" t="s">
        <v>183</v>
      </c>
      <c r="B3682" s="110">
        <v>46.746</v>
      </c>
    </row>
    <row r="3683" ht="9.75" customHeight="1">
      <c r="A3683" s="110" t="s">
        <v>183</v>
      </c>
      <c r="B3683" s="110">
        <v>45.934</v>
      </c>
    </row>
    <row r="3684" ht="9.75" customHeight="1">
      <c r="A3684" s="110" t="s">
        <v>183</v>
      </c>
      <c r="B3684" s="110">
        <v>49.08221</v>
      </c>
    </row>
    <row r="3685" ht="9.75" customHeight="1">
      <c r="A3685" s="110" t="s">
        <v>183</v>
      </c>
      <c r="B3685" s="110">
        <v>45.89125</v>
      </c>
    </row>
    <row r="3686" ht="9.75" customHeight="1">
      <c r="A3686" s="110" t="s">
        <v>183</v>
      </c>
      <c r="B3686" s="110">
        <v>39.32075</v>
      </c>
    </row>
    <row r="3687" ht="9.75" customHeight="1">
      <c r="A3687" s="110" t="s">
        <v>183</v>
      </c>
      <c r="B3687" s="110">
        <v>61.51237</v>
      </c>
    </row>
    <row r="3688" ht="9.75" customHeight="1">
      <c r="A3688" s="110" t="s">
        <v>183</v>
      </c>
      <c r="B3688" s="110">
        <v>28.42341</v>
      </c>
    </row>
    <row r="3689" ht="9.75" customHeight="1">
      <c r="A3689" s="110" t="s">
        <v>183</v>
      </c>
      <c r="B3689" s="110">
        <v>56.66164</v>
      </c>
    </row>
    <row r="3690" ht="9.75" customHeight="1">
      <c r="A3690" s="110" t="s">
        <v>183</v>
      </c>
      <c r="B3690" s="110">
        <v>40.10488</v>
      </c>
    </row>
    <row r="3691" ht="9.75" customHeight="1">
      <c r="A3691" s="110" t="s">
        <v>183</v>
      </c>
      <c r="B3691" s="110">
        <v>55.27008</v>
      </c>
    </row>
    <row r="3692" ht="9.75" customHeight="1">
      <c r="A3692" s="110" t="s">
        <v>183</v>
      </c>
      <c r="B3692" s="110">
        <v>55.98378</v>
      </c>
    </row>
    <row r="3693" ht="9.75" customHeight="1">
      <c r="A3693" s="110" t="s">
        <v>183</v>
      </c>
      <c r="B3693" s="110">
        <v>41.91753</v>
      </c>
    </row>
    <row r="3694" ht="9.75" customHeight="1">
      <c r="A3694" s="110" t="s">
        <v>183</v>
      </c>
      <c r="B3694" s="110">
        <v>40.59252</v>
      </c>
    </row>
    <row r="3695" ht="9.75" customHeight="1">
      <c r="A3695" s="110" t="s">
        <v>183</v>
      </c>
      <c r="B3695" s="110">
        <v>50.22092</v>
      </c>
    </row>
    <row r="3696" ht="9.75" customHeight="1">
      <c r="A3696" s="110" t="s">
        <v>183</v>
      </c>
      <c r="B3696" s="110">
        <v>49.19344</v>
      </c>
    </row>
    <row r="3697" ht="9.75" customHeight="1">
      <c r="A3697" s="110" t="s">
        <v>183</v>
      </c>
      <c r="B3697" s="110"/>
    </row>
    <row r="3698" ht="9.75" customHeight="1">
      <c r="A3698" s="110" t="s">
        <v>183</v>
      </c>
      <c r="B3698" s="110">
        <v>36.02893</v>
      </c>
    </row>
    <row r="3699" ht="9.75" customHeight="1">
      <c r="A3699" s="110" t="s">
        <v>183</v>
      </c>
      <c r="B3699" s="110">
        <v>51.74968</v>
      </c>
    </row>
    <row r="3700" ht="9.75" customHeight="1">
      <c r="A3700" s="110" t="s">
        <v>183</v>
      </c>
      <c r="B3700" s="110">
        <v>52.29204</v>
      </c>
    </row>
    <row r="3701" ht="9.75" customHeight="1">
      <c r="A3701" s="110" t="s">
        <v>183</v>
      </c>
      <c r="B3701" s="110">
        <v>49.25571</v>
      </c>
    </row>
    <row r="3702" ht="9.75" customHeight="1">
      <c r="A3702" s="110" t="s">
        <v>183</v>
      </c>
      <c r="B3702" s="110">
        <v>63.20197</v>
      </c>
    </row>
    <row r="3703" ht="9.75" customHeight="1">
      <c r="A3703" s="110" t="s">
        <v>183</v>
      </c>
      <c r="B3703" s="110">
        <v>45.22872</v>
      </c>
    </row>
    <row r="3704" ht="9.75" customHeight="1">
      <c r="A3704" s="110" t="s">
        <v>183</v>
      </c>
      <c r="B3704" s="110">
        <v>53.74049</v>
      </c>
    </row>
    <row r="3705" ht="9.75" customHeight="1">
      <c r="A3705" s="110" t="s">
        <v>183</v>
      </c>
      <c r="B3705" s="110">
        <v>49.24858</v>
      </c>
    </row>
    <row r="3706" ht="9.75" customHeight="1">
      <c r="A3706" s="110" t="s">
        <v>183</v>
      </c>
      <c r="B3706" s="110">
        <v>54.65875</v>
      </c>
    </row>
    <row r="3707" ht="9.75" customHeight="1">
      <c r="A3707" s="110" t="s">
        <v>183</v>
      </c>
      <c r="B3707" s="110">
        <v>49.59433</v>
      </c>
    </row>
    <row r="3708" ht="9.75" customHeight="1">
      <c r="A3708" s="110" t="s">
        <v>183</v>
      </c>
      <c r="B3708" s="110">
        <v>58.82444</v>
      </c>
    </row>
    <row r="3709" ht="9.75" customHeight="1">
      <c r="A3709" s="110" t="s">
        <v>183</v>
      </c>
      <c r="B3709" s="110">
        <v>41.94204</v>
      </c>
    </row>
    <row r="3710" ht="9.75" customHeight="1">
      <c r="A3710" s="110" t="s">
        <v>183</v>
      </c>
      <c r="B3710" s="110">
        <v>55.59619</v>
      </c>
    </row>
    <row r="3711" ht="9.75" customHeight="1">
      <c r="A3711" s="110" t="s">
        <v>183</v>
      </c>
      <c r="B3711" s="110">
        <v>54.22063</v>
      </c>
    </row>
    <row r="3712" ht="9.75" customHeight="1">
      <c r="A3712" s="110" t="s">
        <v>183</v>
      </c>
      <c r="B3712" s="110">
        <v>43.40812</v>
      </c>
    </row>
    <row r="3713" ht="9.75" customHeight="1">
      <c r="A3713" s="110" t="s">
        <v>183</v>
      </c>
      <c r="B3713" s="110">
        <v>47.73247</v>
      </c>
    </row>
    <row r="3714" ht="9.75" customHeight="1">
      <c r="A3714" s="110" t="s">
        <v>183</v>
      </c>
      <c r="B3714" s="110">
        <v>48.61901</v>
      </c>
    </row>
    <row r="3715" ht="9.75" customHeight="1">
      <c r="A3715" s="110" t="s">
        <v>183</v>
      </c>
      <c r="B3715" s="110">
        <v>60.2602</v>
      </c>
    </row>
    <row r="3716" ht="9.75" customHeight="1">
      <c r="A3716" s="110" t="s">
        <v>183</v>
      </c>
      <c r="B3716" s="110">
        <v>46.6692</v>
      </c>
    </row>
    <row r="3717" ht="9.75" customHeight="1">
      <c r="A3717" s="110" t="s">
        <v>183</v>
      </c>
      <c r="B3717" s="110">
        <v>42.24665</v>
      </c>
    </row>
    <row r="3718" ht="9.75" customHeight="1">
      <c r="A3718" s="110" t="s">
        <v>183</v>
      </c>
      <c r="B3718" s="110">
        <v>41.17686</v>
      </c>
    </row>
    <row r="3719" ht="9.75" customHeight="1">
      <c r="A3719" s="110" t="s">
        <v>183</v>
      </c>
      <c r="B3719" s="110">
        <v>57.30594</v>
      </c>
    </row>
    <row r="3720" ht="9.75" customHeight="1">
      <c r="A3720" s="110" t="s">
        <v>183</v>
      </c>
      <c r="B3720" s="110">
        <v>50.23724</v>
      </c>
    </row>
    <row r="3721" ht="9.75" customHeight="1">
      <c r="A3721" s="110" t="s">
        <v>183</v>
      </c>
      <c r="B3721" s="110">
        <v>42.24015</v>
      </c>
    </row>
    <row r="3722" ht="9.75" customHeight="1">
      <c r="A3722" s="110" t="s">
        <v>183</v>
      </c>
      <c r="B3722" s="110">
        <v>46.02578</v>
      </c>
    </row>
    <row r="3723" ht="9.75" customHeight="1">
      <c r="A3723" s="110" t="s">
        <v>183</v>
      </c>
      <c r="B3723" s="110">
        <v>53.23493</v>
      </c>
    </row>
    <row r="3724" ht="9.75" customHeight="1">
      <c r="A3724" s="110" t="s">
        <v>183</v>
      </c>
      <c r="B3724" s="110">
        <v>36.68751</v>
      </c>
    </row>
    <row r="3725" ht="9.75" customHeight="1">
      <c r="A3725" s="110" t="s">
        <v>183</v>
      </c>
      <c r="B3725" s="110">
        <v>59.41549</v>
      </c>
    </row>
    <row r="3726" ht="9.75" customHeight="1">
      <c r="A3726" s="110" t="s">
        <v>183</v>
      </c>
      <c r="B3726" s="110">
        <v>38.32399</v>
      </c>
    </row>
    <row r="3727" ht="9.75" customHeight="1">
      <c r="A3727" s="110" t="s">
        <v>183</v>
      </c>
      <c r="B3727" s="110">
        <v>52.36812</v>
      </c>
    </row>
    <row r="3728" ht="9.75" customHeight="1">
      <c r="A3728" s="110" t="s">
        <v>183</v>
      </c>
      <c r="B3728" s="110">
        <v>54.94028</v>
      </c>
    </row>
    <row r="3729" ht="9.75" customHeight="1">
      <c r="A3729" s="110" t="s">
        <v>183</v>
      </c>
      <c r="B3729" s="110">
        <v>54.94028</v>
      </c>
    </row>
    <row r="3730" ht="9.75" customHeight="1">
      <c r="A3730" s="110" t="s">
        <v>183</v>
      </c>
      <c r="B3730" s="110">
        <v>52.36812</v>
      </c>
    </row>
    <row r="3731" ht="9.75" customHeight="1">
      <c r="A3731" s="110" t="s">
        <v>183</v>
      </c>
      <c r="B3731" s="110">
        <v>50.87762</v>
      </c>
    </row>
    <row r="3732" ht="9.75" customHeight="1">
      <c r="A3732" s="110" t="s">
        <v>183</v>
      </c>
      <c r="B3732" s="110">
        <v>39.87225</v>
      </c>
    </row>
    <row r="3733" ht="9.75" customHeight="1">
      <c r="A3733" s="110" t="s">
        <v>183</v>
      </c>
      <c r="B3733" s="110">
        <v>39.76994</v>
      </c>
    </row>
    <row r="3734" ht="9.75" customHeight="1">
      <c r="A3734" s="110" t="s">
        <v>183</v>
      </c>
      <c r="B3734" s="110">
        <v>39.27076</v>
      </c>
    </row>
    <row r="3735" ht="9.75" customHeight="1">
      <c r="A3735" s="110" t="s">
        <v>183</v>
      </c>
      <c r="B3735" s="110">
        <v>55.3546</v>
      </c>
    </row>
    <row r="3736" ht="9.75" customHeight="1">
      <c r="A3736" s="110" t="s">
        <v>184</v>
      </c>
      <c r="B3736" s="110">
        <v>50.67972</v>
      </c>
    </row>
    <row r="3737" ht="9.75" customHeight="1">
      <c r="A3737" s="110" t="s">
        <v>184</v>
      </c>
      <c r="B3737" s="110"/>
    </row>
    <row r="3738" ht="9.75" customHeight="1">
      <c r="A3738" s="110" t="s">
        <v>184</v>
      </c>
      <c r="B3738" s="110">
        <v>57.99552</v>
      </c>
    </row>
    <row r="3739" ht="9.75" customHeight="1">
      <c r="A3739" s="110" t="s">
        <v>184</v>
      </c>
      <c r="B3739" s="110">
        <v>46.25678</v>
      </c>
    </row>
    <row r="3740" ht="9.75" customHeight="1">
      <c r="A3740" s="110" t="s">
        <v>184</v>
      </c>
      <c r="B3740" s="110">
        <v>60.15054</v>
      </c>
    </row>
    <row r="3741" ht="9.75" customHeight="1">
      <c r="A3741" s="110" t="s">
        <v>184</v>
      </c>
      <c r="B3741" s="110">
        <v>59.01393</v>
      </c>
    </row>
    <row r="3742" ht="9.75" customHeight="1">
      <c r="A3742" s="110" t="s">
        <v>184</v>
      </c>
      <c r="B3742" s="110">
        <v>44.88698</v>
      </c>
    </row>
    <row r="3743" ht="9.75" customHeight="1">
      <c r="A3743" s="110" t="s">
        <v>184</v>
      </c>
      <c r="B3743" s="110">
        <v>65.96806</v>
      </c>
    </row>
    <row r="3744" ht="9.75" customHeight="1">
      <c r="A3744" s="110" t="s">
        <v>184</v>
      </c>
      <c r="B3744" s="110">
        <v>60.22271</v>
      </c>
    </row>
    <row r="3745" ht="9.75" customHeight="1">
      <c r="A3745" s="110" t="s">
        <v>184</v>
      </c>
      <c r="B3745" s="110"/>
    </row>
    <row r="3746" ht="9.75" customHeight="1">
      <c r="A3746" s="110" t="s">
        <v>184</v>
      </c>
      <c r="B3746" s="110"/>
    </row>
    <row r="3747" ht="9.75" customHeight="1">
      <c r="A3747" s="110" t="s">
        <v>184</v>
      </c>
      <c r="B3747" s="110">
        <v>43.12783</v>
      </c>
    </row>
    <row r="3748" ht="9.75" customHeight="1">
      <c r="A3748" s="110" t="s">
        <v>184</v>
      </c>
      <c r="B3748" s="110">
        <v>45.6032</v>
      </c>
    </row>
    <row r="3749" ht="9.75" customHeight="1">
      <c r="A3749" s="110" t="s">
        <v>184</v>
      </c>
      <c r="B3749" s="110">
        <v>51.92526</v>
      </c>
    </row>
    <row r="3750" ht="9.75" customHeight="1">
      <c r="A3750" s="110" t="s">
        <v>184</v>
      </c>
      <c r="B3750" s="110">
        <v>26.78969</v>
      </c>
    </row>
    <row r="3751" ht="9.75" customHeight="1">
      <c r="A3751" s="110" t="s">
        <v>184</v>
      </c>
      <c r="B3751" s="110">
        <v>44.51893</v>
      </c>
    </row>
    <row r="3752" ht="9.75" customHeight="1">
      <c r="A3752" s="110" t="s">
        <v>184</v>
      </c>
      <c r="B3752" s="110">
        <v>59.61741</v>
      </c>
    </row>
    <row r="3753" ht="9.75" customHeight="1">
      <c r="A3753" s="110" t="s">
        <v>184</v>
      </c>
      <c r="B3753" s="110">
        <v>60.50033</v>
      </c>
    </row>
    <row r="3754" ht="9.75" customHeight="1">
      <c r="A3754" s="110" t="s">
        <v>184</v>
      </c>
      <c r="B3754" s="110">
        <v>49.15064</v>
      </c>
    </row>
    <row r="3755" ht="9.75" customHeight="1">
      <c r="A3755" s="110" t="s">
        <v>184</v>
      </c>
      <c r="B3755" s="110">
        <v>47.20674</v>
      </c>
    </row>
    <row r="3756" ht="9.75" customHeight="1">
      <c r="A3756" s="110" t="s">
        <v>184</v>
      </c>
      <c r="B3756" s="110">
        <v>46.93369</v>
      </c>
    </row>
    <row r="3757" ht="9.75" customHeight="1">
      <c r="A3757" s="110" t="s">
        <v>184</v>
      </c>
      <c r="B3757" s="110">
        <v>43.72341</v>
      </c>
    </row>
    <row r="3758" ht="9.75" customHeight="1">
      <c r="A3758" s="110" t="s">
        <v>184</v>
      </c>
      <c r="B3758" s="110">
        <v>43.95471</v>
      </c>
    </row>
    <row r="3759" ht="9.75" customHeight="1">
      <c r="A3759" s="110" t="s">
        <v>184</v>
      </c>
      <c r="B3759" s="110">
        <v>44.33654</v>
      </c>
    </row>
    <row r="3760" ht="9.75" customHeight="1">
      <c r="A3760" s="110" t="s">
        <v>184</v>
      </c>
      <c r="B3760" s="110">
        <v>47.53288</v>
      </c>
    </row>
    <row r="3761" ht="9.75" customHeight="1">
      <c r="A3761" s="110" t="s">
        <v>184</v>
      </c>
      <c r="B3761" s="110">
        <v>55.01897</v>
      </c>
    </row>
    <row r="3762" ht="9.75" customHeight="1">
      <c r="A3762" s="110" t="s">
        <v>184</v>
      </c>
      <c r="B3762" s="110">
        <v>43.72989</v>
      </c>
    </row>
    <row r="3763" ht="9.75" customHeight="1">
      <c r="A3763" s="110" t="s">
        <v>184</v>
      </c>
      <c r="B3763" s="110">
        <v>44.7991</v>
      </c>
    </row>
    <row r="3764" ht="9.75" customHeight="1">
      <c r="A3764" s="110" t="s">
        <v>184</v>
      </c>
      <c r="B3764" s="110">
        <v>56.00545</v>
      </c>
    </row>
    <row r="3765" ht="9.75" customHeight="1">
      <c r="A3765" s="110" t="s">
        <v>184</v>
      </c>
      <c r="B3765" s="110">
        <v>48.42217</v>
      </c>
    </row>
    <row r="3766" ht="9.75" customHeight="1">
      <c r="A3766" s="110" t="s">
        <v>184</v>
      </c>
      <c r="B3766" s="110">
        <v>36.07932</v>
      </c>
    </row>
    <row r="3767" ht="9.75" customHeight="1">
      <c r="A3767" s="110" t="s">
        <v>184</v>
      </c>
      <c r="B3767" s="110">
        <v>56.38986</v>
      </c>
    </row>
    <row r="3768" ht="9.75" customHeight="1">
      <c r="A3768" s="110" t="s">
        <v>184</v>
      </c>
      <c r="B3768" s="110">
        <v>49.32713</v>
      </c>
    </row>
    <row r="3769" ht="9.75" customHeight="1">
      <c r="A3769" s="110" t="s">
        <v>184</v>
      </c>
      <c r="B3769" s="110">
        <v>54.93182</v>
      </c>
    </row>
    <row r="3770" ht="9.75" customHeight="1">
      <c r="A3770" s="110" t="s">
        <v>184</v>
      </c>
      <c r="B3770" s="110">
        <v>42.89406</v>
      </c>
    </row>
    <row r="3771" ht="9.75" customHeight="1">
      <c r="A3771" s="110" t="s">
        <v>184</v>
      </c>
      <c r="B3771" s="110">
        <v>42.00951</v>
      </c>
    </row>
    <row r="3772" ht="9.75" customHeight="1">
      <c r="A3772" s="110" t="s">
        <v>184</v>
      </c>
      <c r="B3772" s="110">
        <v>53.41693</v>
      </c>
    </row>
    <row r="3773" ht="9.75" customHeight="1">
      <c r="A3773" s="110" t="s">
        <v>184</v>
      </c>
      <c r="B3773" s="110">
        <v>35.94998</v>
      </c>
    </row>
    <row r="3774" ht="9.75" customHeight="1">
      <c r="A3774" s="110" t="s">
        <v>184</v>
      </c>
      <c r="B3774" s="110">
        <v>51.58357</v>
      </c>
    </row>
    <row r="3775" ht="9.75" customHeight="1">
      <c r="A3775" s="110" t="s">
        <v>184</v>
      </c>
      <c r="B3775" s="110">
        <v>46.34371</v>
      </c>
    </row>
    <row r="3776" ht="9.75" customHeight="1">
      <c r="A3776" s="110" t="s">
        <v>184</v>
      </c>
      <c r="B3776" s="110">
        <v>54.27478</v>
      </c>
    </row>
    <row r="3777" ht="9.75" customHeight="1">
      <c r="A3777" s="110" t="s">
        <v>184</v>
      </c>
      <c r="B3777" s="110">
        <v>49.46966</v>
      </c>
    </row>
    <row r="3778" ht="9.75" customHeight="1">
      <c r="A3778" s="110" t="s">
        <v>184</v>
      </c>
      <c r="B3778" s="110">
        <v>51.38525</v>
      </c>
    </row>
    <row r="3779" ht="9.75" customHeight="1">
      <c r="A3779" s="110" t="s">
        <v>184</v>
      </c>
      <c r="B3779" s="110"/>
    </row>
    <row r="3780" ht="9.75" customHeight="1">
      <c r="A3780" s="110" t="s">
        <v>184</v>
      </c>
      <c r="B3780" s="110">
        <v>36.68751</v>
      </c>
    </row>
    <row r="3781" ht="9.75" customHeight="1">
      <c r="A3781" s="110" t="s">
        <v>184</v>
      </c>
      <c r="B3781" s="110">
        <v>42.8418</v>
      </c>
    </row>
    <row r="3782" ht="9.75" customHeight="1">
      <c r="A3782" s="110" t="s">
        <v>184</v>
      </c>
      <c r="B3782" s="110">
        <v>41.01353</v>
      </c>
    </row>
    <row r="3783" ht="9.75" customHeight="1">
      <c r="A3783" s="110" t="s">
        <v>184</v>
      </c>
      <c r="B3783" s="110">
        <v>45.70768</v>
      </c>
    </row>
    <row r="3784" ht="9.75" customHeight="1">
      <c r="A3784" s="110" t="s">
        <v>184</v>
      </c>
      <c r="B3784" s="110">
        <v>49.04489</v>
      </c>
    </row>
    <row r="3785" ht="9.75" customHeight="1">
      <c r="A3785" s="110" t="s">
        <v>184</v>
      </c>
      <c r="B3785" s="110">
        <v>59.25367</v>
      </c>
    </row>
    <row r="3786" ht="9.75" customHeight="1">
      <c r="A3786" s="110" t="s">
        <v>184</v>
      </c>
      <c r="B3786" s="110">
        <v>47.9703</v>
      </c>
    </row>
    <row r="3787" ht="9.75" customHeight="1">
      <c r="A3787" s="110" t="s">
        <v>184</v>
      </c>
      <c r="B3787" s="110">
        <v>51.86557</v>
      </c>
    </row>
    <row r="3788" ht="9.75" customHeight="1">
      <c r="A3788" s="110" t="s">
        <v>184</v>
      </c>
      <c r="B3788" s="110">
        <v>46.8558</v>
      </c>
    </row>
    <row r="3789" ht="9.75" customHeight="1">
      <c r="A3789" s="110" t="s">
        <v>184</v>
      </c>
      <c r="B3789" s="110">
        <v>44.93496</v>
      </c>
    </row>
    <row r="3790" ht="9.75" customHeight="1">
      <c r="A3790" s="110" t="s">
        <v>184</v>
      </c>
      <c r="B3790" s="110">
        <v>33.96404</v>
      </c>
    </row>
    <row r="3791" ht="9.75" customHeight="1">
      <c r="A3791" s="110" t="s">
        <v>184</v>
      </c>
      <c r="B3791" s="110">
        <v>43.94266</v>
      </c>
    </row>
    <row r="3792" ht="9.75" customHeight="1">
      <c r="A3792" s="110" t="s">
        <v>184</v>
      </c>
      <c r="B3792" s="110"/>
    </row>
    <row r="3793" ht="9.75" customHeight="1">
      <c r="A3793" s="110" t="s">
        <v>184</v>
      </c>
      <c r="B3793" s="110">
        <v>48.55603</v>
      </c>
    </row>
    <row r="3794" ht="9.75" customHeight="1">
      <c r="A3794" s="110" t="s">
        <v>184</v>
      </c>
      <c r="B3794" s="110">
        <v>27.98232</v>
      </c>
    </row>
    <row r="3795" ht="9.75" customHeight="1">
      <c r="A3795" s="110" t="s">
        <v>184</v>
      </c>
      <c r="B3795" s="110">
        <v>55.57188</v>
      </c>
    </row>
    <row r="3796" ht="9.75" customHeight="1">
      <c r="A3796" s="110" t="s">
        <v>184</v>
      </c>
      <c r="B3796" s="110">
        <v>49.83735</v>
      </c>
    </row>
    <row r="3797" ht="9.75" customHeight="1">
      <c r="A3797" s="110" t="s">
        <v>184</v>
      </c>
      <c r="B3797" s="110">
        <v>43.85879</v>
      </c>
    </row>
    <row r="3798" ht="9.75" customHeight="1">
      <c r="A3798" s="110" t="s">
        <v>184</v>
      </c>
      <c r="B3798" s="110">
        <v>58.30694</v>
      </c>
    </row>
    <row r="3799" ht="9.75" customHeight="1">
      <c r="A3799" s="110" t="s">
        <v>184</v>
      </c>
      <c r="B3799" s="110">
        <v>56.32031</v>
      </c>
    </row>
    <row r="3800" ht="9.75" customHeight="1">
      <c r="A3800" s="110" t="s">
        <v>184</v>
      </c>
      <c r="B3800" s="110">
        <v>67.48448</v>
      </c>
    </row>
    <row r="3801" ht="9.75" customHeight="1">
      <c r="A3801" s="110" t="s">
        <v>184</v>
      </c>
      <c r="B3801" s="110">
        <v>47.98823</v>
      </c>
    </row>
    <row r="3802" ht="9.75" customHeight="1">
      <c r="A3802" s="110" t="s">
        <v>184</v>
      </c>
      <c r="B3802" s="110">
        <v>48.98002</v>
      </c>
    </row>
    <row r="3803" ht="9.75" customHeight="1">
      <c r="A3803" s="110" t="s">
        <v>184</v>
      </c>
      <c r="B3803" s="110">
        <v>48.38556</v>
      </c>
    </row>
    <row r="3804" ht="9.75" customHeight="1">
      <c r="A3804" s="110" t="s">
        <v>184</v>
      </c>
      <c r="B3804" s="110">
        <v>41.96826</v>
      </c>
    </row>
    <row r="3805" ht="9.75" customHeight="1">
      <c r="A3805" s="110" t="s">
        <v>184</v>
      </c>
      <c r="B3805" s="110">
        <v>54.5093</v>
      </c>
    </row>
    <row r="3806" ht="9.75" customHeight="1">
      <c r="A3806" s="110" t="s">
        <v>184</v>
      </c>
      <c r="B3806" s="110">
        <v>47.61033</v>
      </c>
    </row>
    <row r="3807" ht="9.75" customHeight="1">
      <c r="A3807" s="110" t="s">
        <v>184</v>
      </c>
      <c r="B3807" s="110">
        <v>37.91709</v>
      </c>
    </row>
    <row r="3808" ht="9.75" customHeight="1">
      <c r="A3808" s="110" t="s">
        <v>184</v>
      </c>
      <c r="B3808" s="110">
        <v>45.46011</v>
      </c>
    </row>
    <row r="3809" ht="9.75" customHeight="1">
      <c r="A3809" s="110" t="s">
        <v>184</v>
      </c>
      <c r="B3809" s="110"/>
    </row>
    <row r="3810" ht="9.75" customHeight="1">
      <c r="A3810" s="110" t="s">
        <v>184</v>
      </c>
      <c r="B3810" s="110">
        <v>38.56066</v>
      </c>
    </row>
    <row r="3811" ht="9.75" customHeight="1">
      <c r="A3811" s="110" t="s">
        <v>184</v>
      </c>
      <c r="B3811" s="110">
        <v>44.61526</v>
      </c>
    </row>
    <row r="3812" ht="9.75" customHeight="1">
      <c r="A3812" s="110" t="s">
        <v>184</v>
      </c>
      <c r="B3812" s="110">
        <v>42.86489</v>
      </c>
    </row>
    <row r="3813" ht="9.75" customHeight="1">
      <c r="A3813" s="110" t="s">
        <v>184</v>
      </c>
      <c r="B3813" s="110">
        <v>56.75623</v>
      </c>
    </row>
    <row r="3814" ht="9.75" customHeight="1">
      <c r="A3814" s="110" t="s">
        <v>184</v>
      </c>
      <c r="B3814" s="110">
        <v>38.77358</v>
      </c>
    </row>
    <row r="3815" ht="9.75" customHeight="1">
      <c r="A3815" s="110" t="s">
        <v>184</v>
      </c>
      <c r="B3815" s="110">
        <v>40.39278</v>
      </c>
    </row>
    <row r="3816" ht="9.75" customHeight="1">
      <c r="A3816" s="110" t="s">
        <v>184</v>
      </c>
      <c r="B3816" s="110">
        <v>62.70886</v>
      </c>
    </row>
    <row r="3817" ht="9.75" customHeight="1">
      <c r="A3817" s="110" t="s">
        <v>184</v>
      </c>
      <c r="B3817" s="110">
        <v>47.93283</v>
      </c>
    </row>
    <row r="3818" ht="9.75" customHeight="1">
      <c r="A3818" s="110" t="s">
        <v>184</v>
      </c>
      <c r="B3818" s="110"/>
    </row>
    <row r="3819" ht="9.75" customHeight="1">
      <c r="A3819" s="110" t="s">
        <v>184</v>
      </c>
      <c r="B3819" s="110">
        <v>40.4233</v>
      </c>
    </row>
    <row r="3820" ht="9.75" customHeight="1">
      <c r="A3820" s="110" t="s">
        <v>184</v>
      </c>
      <c r="B3820" s="110">
        <v>51.89446</v>
      </c>
    </row>
    <row r="3821" ht="9.75" customHeight="1">
      <c r="A3821" s="110" t="s">
        <v>184</v>
      </c>
      <c r="B3821" s="110">
        <v>34.8197</v>
      </c>
    </row>
    <row r="3822" ht="9.75" customHeight="1">
      <c r="A3822" s="110" t="s">
        <v>184</v>
      </c>
      <c r="B3822" s="110">
        <v>47.05459</v>
      </c>
    </row>
    <row r="3823" ht="9.75" customHeight="1">
      <c r="A3823" s="110" t="s">
        <v>184</v>
      </c>
      <c r="B3823" s="110">
        <v>51.35705</v>
      </c>
    </row>
    <row r="3824" ht="9.75" customHeight="1">
      <c r="A3824" s="110" t="s">
        <v>184</v>
      </c>
      <c r="B3824" s="110">
        <v>52.37065</v>
      </c>
    </row>
    <row r="3825" ht="9.75" customHeight="1">
      <c r="A3825" s="110" t="s">
        <v>184</v>
      </c>
      <c r="B3825" s="110">
        <v>36.65764</v>
      </c>
    </row>
    <row r="3826" ht="9.75" customHeight="1">
      <c r="A3826" s="110" t="s">
        <v>184</v>
      </c>
      <c r="B3826" s="110">
        <v>35.65886</v>
      </c>
    </row>
    <row r="3827" ht="9.75" customHeight="1">
      <c r="A3827" s="110" t="s">
        <v>184</v>
      </c>
      <c r="B3827" s="110">
        <v>51.06416</v>
      </c>
    </row>
    <row r="3828" ht="9.75" customHeight="1">
      <c r="A3828" s="110" t="s">
        <v>184</v>
      </c>
      <c r="B3828" s="110">
        <v>31.99845</v>
      </c>
    </row>
    <row r="3829" ht="9.75" customHeight="1">
      <c r="A3829" s="110" t="s">
        <v>184</v>
      </c>
      <c r="B3829" s="110">
        <v>41.55947</v>
      </c>
    </row>
    <row r="3830" ht="9.75" customHeight="1">
      <c r="A3830" s="110" t="s">
        <v>184</v>
      </c>
      <c r="B3830" s="110">
        <v>55.40411</v>
      </c>
    </row>
    <row r="3831" ht="9.75" customHeight="1">
      <c r="A3831" s="110" t="s">
        <v>184</v>
      </c>
      <c r="B3831" s="110">
        <v>65.10187</v>
      </c>
    </row>
    <row r="3832" ht="9.75" customHeight="1">
      <c r="A3832" s="110" t="s">
        <v>184</v>
      </c>
      <c r="B3832" s="110">
        <v>40.0402</v>
      </c>
    </row>
    <row r="3833" ht="9.75" customHeight="1">
      <c r="A3833" s="110" t="s">
        <v>184</v>
      </c>
      <c r="B3833" s="110">
        <v>40.85013</v>
      </c>
    </row>
    <row r="3834" ht="9.75" customHeight="1">
      <c r="A3834" s="110" t="s">
        <v>184</v>
      </c>
      <c r="B3834" s="110">
        <v>28.42341</v>
      </c>
    </row>
    <row r="3835" ht="9.75" customHeight="1">
      <c r="A3835" s="110" t="s">
        <v>184</v>
      </c>
      <c r="B3835" s="110"/>
    </row>
    <row r="3836" ht="9.75" customHeight="1">
      <c r="A3836" s="110" t="s">
        <v>184</v>
      </c>
      <c r="B3836" s="110">
        <v>37.77323</v>
      </c>
    </row>
    <row r="3837" ht="9.75" customHeight="1">
      <c r="A3837" s="110" t="s">
        <v>184</v>
      </c>
      <c r="B3837" s="110">
        <v>61.55046</v>
      </c>
    </row>
    <row r="3838" ht="9.75" customHeight="1">
      <c r="A3838" s="110" t="s">
        <v>184</v>
      </c>
      <c r="B3838" s="110">
        <v>48.00135</v>
      </c>
    </row>
    <row r="3839" ht="9.75" customHeight="1">
      <c r="A3839" s="110" t="s">
        <v>184</v>
      </c>
      <c r="B3839" s="110">
        <v>41.94004</v>
      </c>
    </row>
    <row r="3840" ht="9.75" customHeight="1">
      <c r="A3840" s="110" t="s">
        <v>184</v>
      </c>
      <c r="B3840" s="110">
        <v>43.65573</v>
      </c>
    </row>
    <row r="3841" ht="9.75" customHeight="1">
      <c r="A3841" s="110" t="s">
        <v>184</v>
      </c>
      <c r="B3841" s="110">
        <v>41.27935</v>
      </c>
    </row>
    <row r="3842" ht="9.75" customHeight="1">
      <c r="A3842" s="110" t="s">
        <v>184</v>
      </c>
      <c r="B3842" s="110">
        <v>52.97435</v>
      </c>
    </row>
    <row r="3843" ht="9.75" customHeight="1">
      <c r="A3843" s="110" t="s">
        <v>184</v>
      </c>
      <c r="B3843" s="110">
        <v>50.90568</v>
      </c>
    </row>
    <row r="3844" ht="9.75" customHeight="1">
      <c r="A3844" s="110" t="s">
        <v>184</v>
      </c>
      <c r="B3844" s="110">
        <v>46.53566</v>
      </c>
    </row>
    <row r="3845" ht="9.75" customHeight="1">
      <c r="A3845" s="110" t="s">
        <v>184</v>
      </c>
      <c r="B3845" s="110">
        <v>57.85956</v>
      </c>
    </row>
    <row r="3846" ht="9.75" customHeight="1">
      <c r="A3846" s="110" t="s">
        <v>184</v>
      </c>
      <c r="B3846" s="110"/>
    </row>
    <row r="3847" ht="9.75" customHeight="1">
      <c r="A3847" s="110" t="s">
        <v>184</v>
      </c>
      <c r="B3847" s="110">
        <v>59.61741</v>
      </c>
    </row>
    <row r="3848" ht="9.75" customHeight="1">
      <c r="A3848" s="110" t="s">
        <v>184</v>
      </c>
      <c r="B3848" s="110">
        <v>56.34047</v>
      </c>
    </row>
    <row r="3849" ht="9.75" customHeight="1">
      <c r="A3849" s="110" t="s">
        <v>184</v>
      </c>
      <c r="B3849" s="110">
        <v>45.70768</v>
      </c>
    </row>
    <row r="3850" ht="9.75" customHeight="1">
      <c r="A3850" s="110" t="s">
        <v>184</v>
      </c>
      <c r="B3850" s="110">
        <v>51.25575</v>
      </c>
    </row>
    <row r="3851" ht="9.75" customHeight="1">
      <c r="A3851" s="110" t="s">
        <v>184</v>
      </c>
      <c r="B3851" s="110">
        <v>43.40812</v>
      </c>
    </row>
    <row r="3852" ht="9.75" customHeight="1">
      <c r="A3852" s="110" t="s">
        <v>184</v>
      </c>
      <c r="B3852" s="110">
        <v>41.31218</v>
      </c>
    </row>
    <row r="3853" ht="9.75" customHeight="1">
      <c r="A3853" s="110" t="s">
        <v>184</v>
      </c>
      <c r="B3853" s="110">
        <v>46.18753</v>
      </c>
    </row>
    <row r="3854" ht="9.75" customHeight="1">
      <c r="A3854" s="110" t="s">
        <v>184</v>
      </c>
      <c r="B3854" s="110">
        <v>50.9688</v>
      </c>
    </row>
    <row r="3855" ht="9.75" customHeight="1">
      <c r="A3855" s="110" t="s">
        <v>184</v>
      </c>
      <c r="B3855" s="110">
        <v>39.81956</v>
      </c>
    </row>
    <row r="3856" ht="9.75" customHeight="1">
      <c r="A3856" s="110" t="s">
        <v>184</v>
      </c>
      <c r="B3856" s="110"/>
    </row>
    <row r="3857" ht="9.75" customHeight="1">
      <c r="A3857" s="110" t="s">
        <v>184</v>
      </c>
      <c r="B3857" s="110">
        <v>47.75886</v>
      </c>
    </row>
    <row r="3858" ht="9.75" customHeight="1">
      <c r="A3858" s="110" t="s">
        <v>184</v>
      </c>
      <c r="B3858" s="110">
        <v>52.78072</v>
      </c>
    </row>
    <row r="3859" ht="9.75" customHeight="1">
      <c r="A3859" s="110" t="s">
        <v>184</v>
      </c>
      <c r="B3859" s="110">
        <v>32.72492</v>
      </c>
    </row>
    <row r="3860" ht="9.75" customHeight="1">
      <c r="A3860" s="110" t="s">
        <v>184</v>
      </c>
      <c r="B3860" s="110">
        <v>51.25575</v>
      </c>
    </row>
    <row r="3861" ht="9.75" customHeight="1">
      <c r="A3861" s="110" t="s">
        <v>184</v>
      </c>
      <c r="B3861" s="110">
        <v>53.35708</v>
      </c>
    </row>
    <row r="3862" ht="9.75" customHeight="1">
      <c r="A3862" s="110" t="s">
        <v>184</v>
      </c>
      <c r="B3862" s="110">
        <v>49.53355</v>
      </c>
    </row>
    <row r="3863" ht="9.75" customHeight="1">
      <c r="A3863" s="110" t="s">
        <v>184</v>
      </c>
      <c r="B3863" s="110">
        <v>50.99853</v>
      </c>
    </row>
    <row r="3864" ht="9.75" customHeight="1">
      <c r="A3864" s="110" t="s">
        <v>184</v>
      </c>
      <c r="B3864" s="110">
        <v>54.74616</v>
      </c>
    </row>
    <row r="3865" ht="9.75" customHeight="1">
      <c r="A3865" s="110" t="s">
        <v>184</v>
      </c>
      <c r="B3865" s="110">
        <v>65.03587</v>
      </c>
    </row>
    <row r="3866" ht="9.75" customHeight="1">
      <c r="A3866" s="110" t="s">
        <v>184</v>
      </c>
      <c r="B3866" s="110">
        <v>43.23628</v>
      </c>
    </row>
    <row r="3867" ht="9.75" customHeight="1">
      <c r="A3867" s="110" t="s">
        <v>184</v>
      </c>
      <c r="B3867" s="110">
        <v>58.67658</v>
      </c>
    </row>
    <row r="3868" ht="9.75" customHeight="1">
      <c r="A3868" s="110" t="s">
        <v>184</v>
      </c>
      <c r="B3868" s="110">
        <v>45.59214</v>
      </c>
    </row>
    <row r="3869" ht="9.75" customHeight="1">
      <c r="A3869" s="110" t="s">
        <v>184</v>
      </c>
      <c r="B3869" s="110">
        <v>40.39105</v>
      </c>
    </row>
    <row r="3870" ht="9.75" customHeight="1">
      <c r="A3870" s="110" t="s">
        <v>184</v>
      </c>
      <c r="B3870" s="110">
        <v>53.06155</v>
      </c>
    </row>
    <row r="3871" ht="9.75" customHeight="1">
      <c r="A3871" s="110" t="s">
        <v>184</v>
      </c>
      <c r="B3871" s="110">
        <v>51.83007</v>
      </c>
    </row>
    <row r="3872" ht="9.75" customHeight="1">
      <c r="A3872" s="110" t="s">
        <v>184</v>
      </c>
      <c r="B3872" s="110">
        <v>45.43908</v>
      </c>
    </row>
    <row r="3873" ht="9.75" customHeight="1">
      <c r="A3873" s="110" t="s">
        <v>184</v>
      </c>
      <c r="B3873" s="110">
        <v>51.7112</v>
      </c>
    </row>
    <row r="3874" ht="9.75" customHeight="1">
      <c r="A3874" s="110" t="s">
        <v>184</v>
      </c>
      <c r="B3874" s="110">
        <v>48.12331</v>
      </c>
    </row>
    <row r="3875" ht="9.75" customHeight="1">
      <c r="A3875" s="110" t="s">
        <v>184</v>
      </c>
      <c r="B3875" s="110">
        <v>50.55208</v>
      </c>
    </row>
    <row r="3876" ht="9.75" customHeight="1">
      <c r="A3876" s="110" t="s">
        <v>184</v>
      </c>
      <c r="B3876" s="110">
        <v>47.10296</v>
      </c>
    </row>
    <row r="3877" ht="9.75" customHeight="1">
      <c r="A3877" s="110" t="s">
        <v>184</v>
      </c>
      <c r="B3877" s="110">
        <v>55.23741</v>
      </c>
    </row>
    <row r="3878" ht="9.75" customHeight="1">
      <c r="A3878" s="110" t="s">
        <v>184</v>
      </c>
      <c r="B3878" s="110">
        <v>53.77587</v>
      </c>
    </row>
    <row r="3879" ht="9.75" customHeight="1">
      <c r="A3879" s="110" t="s">
        <v>184</v>
      </c>
      <c r="B3879" s="110">
        <v>52.15575</v>
      </c>
    </row>
    <row r="3880" ht="9.75" customHeight="1">
      <c r="A3880" s="110" t="s">
        <v>184</v>
      </c>
      <c r="B3880" s="110">
        <v>59.61844</v>
      </c>
    </row>
    <row r="3881" ht="9.75" customHeight="1">
      <c r="A3881" s="110" t="s">
        <v>184</v>
      </c>
      <c r="B3881" s="110">
        <v>43.17169</v>
      </c>
    </row>
    <row r="3882" ht="9.75" customHeight="1">
      <c r="A3882" s="110" t="s">
        <v>184</v>
      </c>
      <c r="B3882" s="110">
        <v>43.51568</v>
      </c>
    </row>
    <row r="3883" ht="9.75" customHeight="1">
      <c r="A3883" s="110" t="s">
        <v>184</v>
      </c>
      <c r="B3883" s="110">
        <v>54.07162</v>
      </c>
    </row>
    <row r="3884" ht="9.75" customHeight="1">
      <c r="A3884" s="110" t="s">
        <v>184</v>
      </c>
      <c r="B3884" s="110">
        <v>48.09617</v>
      </c>
    </row>
    <row r="3885" ht="9.75" customHeight="1">
      <c r="A3885" s="110" t="s">
        <v>184</v>
      </c>
      <c r="B3885" s="110">
        <v>43.76825</v>
      </c>
    </row>
    <row r="3886" ht="9.75" customHeight="1">
      <c r="A3886" s="110" t="s">
        <v>184</v>
      </c>
      <c r="B3886" s="110">
        <v>44.51893</v>
      </c>
    </row>
    <row r="3887" ht="9.75" customHeight="1">
      <c r="A3887" s="110" t="s">
        <v>184</v>
      </c>
      <c r="B3887" s="110">
        <v>51.9169</v>
      </c>
    </row>
    <row r="3888" ht="9.75" customHeight="1">
      <c r="A3888" s="110" t="s">
        <v>184</v>
      </c>
      <c r="B3888" s="110">
        <v>59.18773</v>
      </c>
    </row>
    <row r="3889" ht="9.75" customHeight="1">
      <c r="A3889" s="110" t="s">
        <v>184</v>
      </c>
      <c r="B3889" s="110">
        <v>43.65573</v>
      </c>
    </row>
    <row r="3890" ht="9.75" customHeight="1">
      <c r="A3890" s="110" t="s">
        <v>184</v>
      </c>
      <c r="B3890" s="110">
        <v>52.36812</v>
      </c>
    </row>
    <row r="3891" ht="9.75" customHeight="1">
      <c r="A3891" s="110" t="s">
        <v>185</v>
      </c>
      <c r="B3891" s="110">
        <v>46.58094</v>
      </c>
    </row>
    <row r="3892" ht="9.75" customHeight="1">
      <c r="A3892" s="110" t="s">
        <v>185</v>
      </c>
      <c r="B3892" s="110">
        <v>54.96489</v>
      </c>
    </row>
    <row r="3893" ht="9.75" customHeight="1">
      <c r="A3893" s="110" t="s">
        <v>185</v>
      </c>
      <c r="B3893" s="110">
        <v>40.13348</v>
      </c>
    </row>
    <row r="3894" ht="9.75" customHeight="1">
      <c r="A3894" s="110" t="s">
        <v>185</v>
      </c>
      <c r="B3894" s="110"/>
    </row>
    <row r="3895" ht="9.75" customHeight="1">
      <c r="A3895" s="110" t="s">
        <v>185</v>
      </c>
      <c r="B3895" s="110">
        <v>44.86608</v>
      </c>
    </row>
    <row r="3896" ht="9.75" customHeight="1">
      <c r="A3896" s="110" t="s">
        <v>185</v>
      </c>
      <c r="B3896" s="110">
        <v>40.75117</v>
      </c>
    </row>
    <row r="3897" ht="9.75" customHeight="1">
      <c r="A3897" s="110" t="s">
        <v>185</v>
      </c>
      <c r="B3897" s="110">
        <v>51.03642</v>
      </c>
    </row>
    <row r="3898" ht="9.75" customHeight="1">
      <c r="A3898" s="110" t="s">
        <v>185</v>
      </c>
      <c r="B3898" s="110">
        <v>43.85799</v>
      </c>
    </row>
    <row r="3899" ht="9.75" customHeight="1">
      <c r="A3899" s="110" t="s">
        <v>185</v>
      </c>
      <c r="B3899" s="110">
        <v>43.15398</v>
      </c>
    </row>
    <row r="3900" ht="9.75" customHeight="1">
      <c r="A3900" s="110" t="s">
        <v>185</v>
      </c>
      <c r="B3900" s="110">
        <v>59.44664</v>
      </c>
    </row>
    <row r="3901" ht="9.75" customHeight="1">
      <c r="A3901" s="110" t="s">
        <v>185</v>
      </c>
      <c r="B3901" s="110">
        <v>48.96242</v>
      </c>
    </row>
    <row r="3902" ht="9.75" customHeight="1">
      <c r="A3902" s="110" t="s">
        <v>185</v>
      </c>
      <c r="B3902" s="110">
        <v>51.25575</v>
      </c>
    </row>
    <row r="3903" ht="9.75" customHeight="1">
      <c r="A3903" s="110" t="s">
        <v>185</v>
      </c>
      <c r="B3903" s="110">
        <v>47.59391</v>
      </c>
    </row>
    <row r="3904" ht="9.75" customHeight="1">
      <c r="A3904" s="110" t="s">
        <v>185</v>
      </c>
      <c r="B3904" s="110">
        <v>41.35081</v>
      </c>
    </row>
    <row r="3905" ht="9.75" customHeight="1">
      <c r="A3905" s="110" t="s">
        <v>185</v>
      </c>
      <c r="B3905" s="110">
        <v>53.88347</v>
      </c>
    </row>
    <row r="3906" ht="9.75" customHeight="1">
      <c r="A3906" s="110" t="s">
        <v>185</v>
      </c>
      <c r="B3906" s="110">
        <v>28.42341</v>
      </c>
    </row>
    <row r="3907" ht="9.75" customHeight="1">
      <c r="A3907" s="110" t="s">
        <v>185</v>
      </c>
      <c r="B3907" s="110">
        <v>48.42921</v>
      </c>
    </row>
    <row r="3908" ht="9.75" customHeight="1">
      <c r="A3908" s="110" t="s">
        <v>185</v>
      </c>
      <c r="B3908" s="110">
        <v>48.98783</v>
      </c>
    </row>
    <row r="3909" ht="9.75" customHeight="1">
      <c r="A3909" s="110" t="s">
        <v>185</v>
      </c>
      <c r="B3909" s="110">
        <v>35.25044</v>
      </c>
    </row>
    <row r="3910" ht="9.75" customHeight="1">
      <c r="A3910" s="110" t="s">
        <v>185</v>
      </c>
      <c r="B3910" s="110">
        <v>43.31309</v>
      </c>
    </row>
    <row r="3911" ht="9.75" customHeight="1">
      <c r="A3911" s="110" t="s">
        <v>185</v>
      </c>
      <c r="B3911" s="110">
        <v>44.1571</v>
      </c>
    </row>
    <row r="3912" ht="9.75" customHeight="1">
      <c r="A3912" s="110" t="s">
        <v>185</v>
      </c>
      <c r="B3912" s="110">
        <v>41.95184</v>
      </c>
    </row>
    <row r="3913" ht="9.75" customHeight="1">
      <c r="A3913" s="110" t="s">
        <v>185</v>
      </c>
      <c r="B3913" s="110">
        <v>43.62838</v>
      </c>
    </row>
    <row r="3914" ht="9.75" customHeight="1">
      <c r="A3914" s="110" t="s">
        <v>185</v>
      </c>
      <c r="B3914" s="110">
        <v>39.27076</v>
      </c>
    </row>
    <row r="3915" ht="9.75" customHeight="1">
      <c r="A3915" s="110" t="s">
        <v>185</v>
      </c>
      <c r="B3915" s="110"/>
    </row>
    <row r="3916" ht="9.75" customHeight="1">
      <c r="A3916" s="110" t="s">
        <v>185</v>
      </c>
      <c r="B3916" s="110">
        <v>42.24665</v>
      </c>
    </row>
    <row r="3917" ht="9.75" customHeight="1">
      <c r="A3917" s="110" t="s">
        <v>185</v>
      </c>
      <c r="B3917" s="110">
        <v>44.09213</v>
      </c>
    </row>
    <row r="3918" ht="9.75" customHeight="1">
      <c r="A3918" s="110" t="s">
        <v>185</v>
      </c>
      <c r="B3918" s="110">
        <v>51.7778</v>
      </c>
    </row>
    <row r="3919" ht="9.75" customHeight="1">
      <c r="A3919" s="110" t="s">
        <v>185</v>
      </c>
      <c r="B3919" s="110">
        <v>42.21921</v>
      </c>
    </row>
    <row r="3920" ht="9.75" customHeight="1">
      <c r="A3920" s="110" t="s">
        <v>185</v>
      </c>
      <c r="B3920" s="110">
        <v>53.90813</v>
      </c>
    </row>
    <row r="3921" ht="9.75" customHeight="1">
      <c r="A3921" s="110" t="s">
        <v>185</v>
      </c>
      <c r="B3921" s="110">
        <v>64.05474</v>
      </c>
    </row>
    <row r="3922" ht="9.75" customHeight="1">
      <c r="A3922" s="110" t="s">
        <v>185</v>
      </c>
      <c r="B3922" s="110">
        <v>47.67458</v>
      </c>
    </row>
    <row r="3923" ht="9.75" customHeight="1">
      <c r="A3923" s="110" t="s">
        <v>186</v>
      </c>
      <c r="B3923" s="110">
        <v>52.23221</v>
      </c>
    </row>
    <row r="3924" ht="9.75" customHeight="1">
      <c r="A3924" s="110" t="s">
        <v>186</v>
      </c>
      <c r="B3924" s="110">
        <v>46.637</v>
      </c>
    </row>
    <row r="3925" ht="9.75" customHeight="1">
      <c r="A3925" s="110" t="s">
        <v>186</v>
      </c>
      <c r="B3925" s="110">
        <v>55.30527</v>
      </c>
    </row>
    <row r="3926" ht="9.75" customHeight="1">
      <c r="A3926" s="110" t="s">
        <v>186</v>
      </c>
      <c r="B3926" s="110">
        <v>55.02402</v>
      </c>
    </row>
    <row r="3927" ht="9.75" customHeight="1">
      <c r="A3927" s="110" t="s">
        <v>186</v>
      </c>
      <c r="B3927" s="110">
        <v>58.50442</v>
      </c>
    </row>
    <row r="3928" ht="9.75" customHeight="1">
      <c r="A3928" s="110" t="s">
        <v>186</v>
      </c>
      <c r="B3928" s="110">
        <v>44.5444</v>
      </c>
    </row>
    <row r="3929" ht="9.75" customHeight="1">
      <c r="A3929" s="110" t="s">
        <v>186</v>
      </c>
      <c r="B3929" s="110">
        <v>43.15398</v>
      </c>
    </row>
    <row r="3930" ht="9.75" customHeight="1">
      <c r="A3930" s="110" t="s">
        <v>186</v>
      </c>
      <c r="B3930" s="110">
        <v>62.41346</v>
      </c>
    </row>
    <row r="3931" ht="9.75" customHeight="1">
      <c r="A3931" s="110" t="s">
        <v>186</v>
      </c>
      <c r="B3931" s="110">
        <v>49.87272</v>
      </c>
    </row>
    <row r="3932" ht="9.75" customHeight="1">
      <c r="A3932" s="110" t="s">
        <v>186</v>
      </c>
      <c r="B3932" s="110">
        <v>63.326</v>
      </c>
    </row>
    <row r="3933" ht="9.75" customHeight="1">
      <c r="A3933" s="110" t="s">
        <v>186</v>
      </c>
      <c r="B3933" s="110">
        <v>42.30724</v>
      </c>
    </row>
    <row r="3934" ht="9.75" customHeight="1">
      <c r="A3934" s="110" t="s">
        <v>186</v>
      </c>
      <c r="B3934" s="110">
        <v>40.00534</v>
      </c>
    </row>
    <row r="3935" ht="9.75" customHeight="1">
      <c r="A3935" s="110" t="s">
        <v>186</v>
      </c>
      <c r="B3935" s="110"/>
    </row>
    <row r="3936" ht="9.75" customHeight="1">
      <c r="A3936" s="110" t="s">
        <v>186</v>
      </c>
      <c r="B3936" s="110">
        <v>40.85013</v>
      </c>
    </row>
    <row r="3937" ht="9.75" customHeight="1">
      <c r="A3937" s="110" t="s">
        <v>186</v>
      </c>
      <c r="B3937" s="110">
        <v>40.77992</v>
      </c>
    </row>
    <row r="3938" ht="9.75" customHeight="1">
      <c r="A3938" s="110" t="s">
        <v>186</v>
      </c>
      <c r="B3938" s="110">
        <v>49.00177</v>
      </c>
    </row>
    <row r="3939" ht="9.75" customHeight="1">
      <c r="A3939" s="110" t="s">
        <v>186</v>
      </c>
      <c r="B3939" s="110">
        <v>44.05341</v>
      </c>
    </row>
    <row r="3940" ht="9.75" customHeight="1">
      <c r="A3940" s="110" t="s">
        <v>186</v>
      </c>
      <c r="B3940" s="110">
        <v>44.86608</v>
      </c>
    </row>
    <row r="3941" ht="9.75" customHeight="1">
      <c r="A3941" s="110" t="s">
        <v>186</v>
      </c>
      <c r="B3941" s="110">
        <v>63.87582</v>
      </c>
    </row>
    <row r="3942" ht="9.75" customHeight="1">
      <c r="A3942" s="110" t="s">
        <v>186</v>
      </c>
      <c r="B3942" s="110">
        <v>34.63165</v>
      </c>
    </row>
    <row r="3943" ht="9.75" customHeight="1">
      <c r="A3943" s="110" t="s">
        <v>186</v>
      </c>
      <c r="B3943" s="110">
        <v>37.59581</v>
      </c>
    </row>
    <row r="3944" ht="9.75" customHeight="1">
      <c r="A3944" s="110" t="s">
        <v>186</v>
      </c>
      <c r="B3944" s="110"/>
    </row>
    <row r="3945" ht="9.75" customHeight="1">
      <c r="A3945" s="110" t="s">
        <v>186</v>
      </c>
      <c r="B3945" s="110">
        <v>49.8576</v>
      </c>
    </row>
    <row r="3946" ht="9.75" customHeight="1">
      <c r="A3946" s="110" t="s">
        <v>186</v>
      </c>
      <c r="B3946" s="110">
        <v>48.25977</v>
      </c>
    </row>
    <row r="3947" ht="9.75" customHeight="1">
      <c r="A3947" s="110" t="s">
        <v>186</v>
      </c>
      <c r="B3947" s="110">
        <v>46.11085</v>
      </c>
    </row>
    <row r="3948" ht="9.75" customHeight="1">
      <c r="A3948" s="110" t="s">
        <v>186</v>
      </c>
      <c r="B3948" s="110">
        <v>45.85975</v>
      </c>
    </row>
    <row r="3949" ht="9.75" customHeight="1">
      <c r="A3949" s="110" t="s">
        <v>186</v>
      </c>
      <c r="B3949" s="110">
        <v>44.85842</v>
      </c>
    </row>
    <row r="3950" ht="9.75" customHeight="1">
      <c r="A3950" s="110" t="s">
        <v>186</v>
      </c>
      <c r="B3950" s="110">
        <v>52.31954</v>
      </c>
    </row>
    <row r="3951" ht="9.75" customHeight="1">
      <c r="A3951" s="110" t="s">
        <v>186</v>
      </c>
      <c r="B3951" s="110">
        <v>45.934</v>
      </c>
    </row>
    <row r="3952" ht="9.75" customHeight="1">
      <c r="A3952" s="110" t="s">
        <v>186</v>
      </c>
      <c r="B3952" s="110">
        <v>50.78589</v>
      </c>
    </row>
    <row r="3953" ht="9.75" customHeight="1">
      <c r="A3953" s="110" t="s">
        <v>186</v>
      </c>
      <c r="B3953" s="110">
        <v>53.75605</v>
      </c>
    </row>
    <row r="3954" ht="9.75" customHeight="1">
      <c r="A3954" s="110" t="s">
        <v>186</v>
      </c>
      <c r="B3954" s="110">
        <v>50.57246</v>
      </c>
    </row>
    <row r="3955" ht="9.75" customHeight="1">
      <c r="A3955" s="110" t="s">
        <v>186</v>
      </c>
      <c r="B3955" s="110">
        <v>50.46761</v>
      </c>
    </row>
    <row r="3956" ht="9.75" customHeight="1">
      <c r="A3956" s="110" t="s">
        <v>186</v>
      </c>
      <c r="B3956" s="110">
        <v>51.42463</v>
      </c>
    </row>
    <row r="3957" ht="9.75" customHeight="1">
      <c r="A3957" s="110" t="s">
        <v>186</v>
      </c>
      <c r="B3957" s="110">
        <v>52.29204</v>
      </c>
    </row>
    <row r="3958" ht="9.75" customHeight="1">
      <c r="A3958" s="110" t="s">
        <v>186</v>
      </c>
      <c r="B3958" s="110">
        <v>51.11098</v>
      </c>
    </row>
    <row r="3959" ht="9.75" customHeight="1">
      <c r="A3959" s="110" t="s">
        <v>186</v>
      </c>
      <c r="B3959" s="110">
        <v>33.66147</v>
      </c>
    </row>
    <row r="3960" ht="9.75" customHeight="1">
      <c r="A3960" s="110" t="s">
        <v>186</v>
      </c>
      <c r="B3960" s="110">
        <v>41.32626</v>
      </c>
    </row>
    <row r="3961" ht="9.75" customHeight="1">
      <c r="A3961" s="110" t="s">
        <v>186</v>
      </c>
      <c r="B3961" s="110">
        <v>54.30824</v>
      </c>
    </row>
    <row r="3962" ht="9.75" customHeight="1">
      <c r="A3962" s="110" t="s">
        <v>186</v>
      </c>
      <c r="B3962" s="110">
        <v>51.25575</v>
      </c>
    </row>
    <row r="3963" ht="9.75" customHeight="1">
      <c r="A3963" s="110" t="s">
        <v>186</v>
      </c>
      <c r="B3963" s="110">
        <v>50.07199</v>
      </c>
    </row>
    <row r="3964" ht="9.75" customHeight="1">
      <c r="A3964" s="110" t="s">
        <v>186</v>
      </c>
      <c r="B3964" s="110">
        <v>40.0402</v>
      </c>
    </row>
    <row r="3965" ht="9.75" customHeight="1">
      <c r="A3965" s="110" t="s">
        <v>186</v>
      </c>
      <c r="B3965" s="110">
        <v>43.55771</v>
      </c>
    </row>
    <row r="3966" ht="9.75" customHeight="1">
      <c r="A3966" s="110" t="s">
        <v>186</v>
      </c>
      <c r="B3966" s="110">
        <v>45.98807</v>
      </c>
    </row>
    <row r="3967" ht="9.75" customHeight="1">
      <c r="A3967" s="110" t="s">
        <v>186</v>
      </c>
      <c r="B3967" s="110">
        <v>47.08418</v>
      </c>
    </row>
    <row r="3968" ht="9.75" customHeight="1">
      <c r="A3968" s="110" t="s">
        <v>186</v>
      </c>
      <c r="B3968" s="110">
        <v>36.78916</v>
      </c>
    </row>
    <row r="3969" ht="9.75" customHeight="1">
      <c r="A3969" s="110" t="s">
        <v>186</v>
      </c>
      <c r="B3969" s="110">
        <v>44.86608</v>
      </c>
    </row>
    <row r="3970" ht="9.75" customHeight="1">
      <c r="A3970" s="110" t="s">
        <v>186</v>
      </c>
      <c r="B3970" s="110">
        <v>46.20574</v>
      </c>
    </row>
    <row r="3971" ht="9.75" customHeight="1">
      <c r="A3971" s="110" t="s">
        <v>186</v>
      </c>
      <c r="B3971" s="110">
        <v>42.20968</v>
      </c>
    </row>
    <row r="3972" ht="9.75" customHeight="1">
      <c r="A3972" s="110" t="s">
        <v>186</v>
      </c>
      <c r="B3972" s="110">
        <v>43.66952</v>
      </c>
    </row>
    <row r="3973" ht="9.75" customHeight="1">
      <c r="A3973" s="110" t="s">
        <v>186</v>
      </c>
      <c r="B3973" s="110">
        <v>33.20159</v>
      </c>
    </row>
    <row r="3974" ht="9.75" customHeight="1">
      <c r="A3974" s="110" t="s">
        <v>186</v>
      </c>
      <c r="B3974" s="110">
        <v>39.27076</v>
      </c>
    </row>
    <row r="3975" ht="9.75" customHeight="1">
      <c r="A3975" s="110" t="s">
        <v>186</v>
      </c>
      <c r="B3975" s="110">
        <v>48.74905</v>
      </c>
    </row>
    <row r="3976" ht="9.75" customHeight="1">
      <c r="A3976" s="110" t="s">
        <v>186</v>
      </c>
      <c r="B3976" s="110">
        <v>49.66813</v>
      </c>
    </row>
    <row r="3977" ht="9.75" customHeight="1">
      <c r="A3977" s="110" t="s">
        <v>186</v>
      </c>
      <c r="B3977" s="110">
        <v>45.34963</v>
      </c>
    </row>
    <row r="3978" ht="9.75" customHeight="1">
      <c r="A3978" s="110" t="s">
        <v>186</v>
      </c>
      <c r="B3978" s="110">
        <v>49.53355</v>
      </c>
    </row>
    <row r="3979" ht="9.75" customHeight="1">
      <c r="A3979" s="110" t="s">
        <v>186</v>
      </c>
      <c r="B3979" s="110">
        <v>45.95611</v>
      </c>
    </row>
    <row r="3980" ht="9.75" customHeight="1">
      <c r="A3980" s="110" t="s">
        <v>186</v>
      </c>
      <c r="B3980" s="110"/>
    </row>
    <row r="3981" ht="9.75" customHeight="1">
      <c r="A3981" s="110" t="s">
        <v>186</v>
      </c>
      <c r="B3981" s="110">
        <v>56.2238</v>
      </c>
    </row>
    <row r="3982" ht="9.75" customHeight="1">
      <c r="A3982" s="110" t="s">
        <v>186</v>
      </c>
      <c r="B3982" s="110">
        <v>56.30494</v>
      </c>
    </row>
    <row r="3983" ht="9.75" customHeight="1">
      <c r="A3983" s="110" t="s">
        <v>186</v>
      </c>
      <c r="B3983" s="110">
        <v>51.39639</v>
      </c>
    </row>
    <row r="3984" ht="9.75" customHeight="1">
      <c r="A3984" s="110" t="s">
        <v>186</v>
      </c>
      <c r="B3984" s="110">
        <v>61.0109</v>
      </c>
    </row>
    <row r="3985" ht="9.75" customHeight="1">
      <c r="A3985" s="110" t="s">
        <v>186</v>
      </c>
      <c r="B3985" s="110">
        <v>56.30494</v>
      </c>
    </row>
    <row r="3986" ht="9.75" customHeight="1">
      <c r="A3986" s="110" t="s">
        <v>186</v>
      </c>
      <c r="B3986" s="110">
        <v>56.2238</v>
      </c>
    </row>
    <row r="3987" ht="9.75" customHeight="1">
      <c r="A3987" s="110" t="s">
        <v>186</v>
      </c>
      <c r="B3987" s="110">
        <v>59.41549</v>
      </c>
    </row>
    <row r="3988" ht="9.75" customHeight="1">
      <c r="A3988" s="110" t="s">
        <v>186</v>
      </c>
      <c r="B3988" s="110">
        <v>44.51579</v>
      </c>
    </row>
    <row r="3989" ht="9.75" customHeight="1">
      <c r="A3989" s="110" t="s">
        <v>186</v>
      </c>
      <c r="B3989" s="110">
        <v>40.42902</v>
      </c>
    </row>
    <row r="3990" ht="9.75" customHeight="1">
      <c r="A3990" s="110" t="s">
        <v>186</v>
      </c>
      <c r="B3990" s="110">
        <v>39.92495</v>
      </c>
    </row>
    <row r="3991" ht="9.75" customHeight="1">
      <c r="A3991" s="110" t="s">
        <v>186</v>
      </c>
      <c r="B3991" s="110"/>
    </row>
    <row r="3992" ht="9.75" customHeight="1">
      <c r="A3992" s="110" t="s">
        <v>186</v>
      </c>
      <c r="B3992" s="110">
        <v>51.73196</v>
      </c>
    </row>
    <row r="3993" ht="9.75" customHeight="1">
      <c r="A3993" s="110" t="s">
        <v>186</v>
      </c>
      <c r="B3993" s="110">
        <v>36.68751</v>
      </c>
    </row>
    <row r="3994" ht="9.75" customHeight="1">
      <c r="A3994" s="110" t="s">
        <v>186</v>
      </c>
      <c r="B3994" s="110"/>
    </row>
    <row r="3995" ht="9.75" customHeight="1">
      <c r="A3995" s="110" t="s">
        <v>186</v>
      </c>
      <c r="B3995" s="110">
        <v>52.9241</v>
      </c>
    </row>
    <row r="3996" ht="9.75" customHeight="1">
      <c r="A3996" s="110" t="s">
        <v>186</v>
      </c>
      <c r="B3996" s="110">
        <v>48.64462</v>
      </c>
    </row>
    <row r="3997" ht="9.75" customHeight="1">
      <c r="A3997" s="110" t="s">
        <v>186</v>
      </c>
      <c r="B3997" s="110">
        <v>43.47436</v>
      </c>
    </row>
    <row r="3998" ht="9.75" customHeight="1">
      <c r="A3998" s="110" t="s">
        <v>186</v>
      </c>
      <c r="B3998" s="110">
        <v>51.101</v>
      </c>
    </row>
    <row r="3999" ht="9.75" customHeight="1">
      <c r="A3999" s="110" t="s">
        <v>186</v>
      </c>
      <c r="B3999" s="110">
        <v>54.72468</v>
      </c>
    </row>
    <row r="4000" ht="9.75" customHeight="1">
      <c r="A4000" s="110" t="s">
        <v>186</v>
      </c>
      <c r="B4000" s="110">
        <v>60.5766</v>
      </c>
    </row>
    <row r="4001" ht="9.75" customHeight="1">
      <c r="A4001" s="110" t="s">
        <v>186</v>
      </c>
      <c r="B4001" s="110">
        <v>52.58038</v>
      </c>
    </row>
    <row r="4002" ht="9.75" customHeight="1">
      <c r="A4002" s="110" t="s">
        <v>186</v>
      </c>
      <c r="B4002" s="110">
        <v>42.30945</v>
      </c>
    </row>
    <row r="4003" ht="9.75" customHeight="1">
      <c r="A4003" s="110" t="s">
        <v>186</v>
      </c>
      <c r="B4003" s="110"/>
    </row>
    <row r="4004" ht="9.75" customHeight="1">
      <c r="A4004" s="110" t="s">
        <v>186</v>
      </c>
      <c r="B4004" s="110">
        <v>39.50198</v>
      </c>
    </row>
    <row r="4005" ht="9.75" customHeight="1">
      <c r="A4005" s="110" t="s">
        <v>186</v>
      </c>
      <c r="B4005" s="110">
        <v>49.15474</v>
      </c>
    </row>
    <row r="4006" ht="9.75" customHeight="1">
      <c r="A4006" s="110" t="s">
        <v>186</v>
      </c>
      <c r="B4006" s="110">
        <v>39.89289</v>
      </c>
    </row>
    <row r="4007" ht="9.75" customHeight="1">
      <c r="A4007" s="110" t="s">
        <v>186</v>
      </c>
      <c r="B4007" s="110">
        <v>53.41565</v>
      </c>
    </row>
    <row r="4008" ht="9.75" customHeight="1">
      <c r="A4008" s="110" t="s">
        <v>186</v>
      </c>
      <c r="B4008" s="110">
        <v>44.02702</v>
      </c>
    </row>
    <row r="4009" ht="9.75" customHeight="1">
      <c r="A4009" s="110" t="s">
        <v>186</v>
      </c>
      <c r="B4009" s="110">
        <v>45.70768</v>
      </c>
    </row>
    <row r="4010" ht="9.75" customHeight="1">
      <c r="A4010" s="110" t="s">
        <v>186</v>
      </c>
      <c r="B4010" s="110">
        <v>44.5341</v>
      </c>
    </row>
    <row r="4011" ht="9.75" customHeight="1">
      <c r="A4011" s="110" t="s">
        <v>186</v>
      </c>
      <c r="B4011" s="110">
        <v>45.92394</v>
      </c>
    </row>
    <row r="4012" ht="9.75" customHeight="1">
      <c r="A4012" s="110" t="s">
        <v>186</v>
      </c>
      <c r="B4012" s="110">
        <v>35.71463</v>
      </c>
    </row>
    <row r="4013" ht="9.75" customHeight="1">
      <c r="A4013" s="110" t="s">
        <v>186</v>
      </c>
      <c r="B4013" s="110">
        <v>46.2811</v>
      </c>
    </row>
    <row r="4014" ht="9.75" customHeight="1">
      <c r="A4014" s="110" t="s">
        <v>186</v>
      </c>
      <c r="B4014" s="110">
        <v>44.1282</v>
      </c>
    </row>
    <row r="4015" ht="9.75" customHeight="1">
      <c r="A4015" s="110" t="s">
        <v>186</v>
      </c>
      <c r="B4015" s="110"/>
    </row>
    <row r="4016" ht="9.75" customHeight="1">
      <c r="A4016" s="110" t="s">
        <v>186</v>
      </c>
      <c r="B4016" s="110"/>
    </row>
    <row r="4017" ht="9.75" customHeight="1">
      <c r="A4017" s="110" t="s">
        <v>186</v>
      </c>
      <c r="B4017" s="110">
        <v>59.61741</v>
      </c>
    </row>
    <row r="4018" ht="9.75" customHeight="1">
      <c r="A4018" s="110" t="s">
        <v>186</v>
      </c>
      <c r="B4018" s="110">
        <v>50.9087</v>
      </c>
    </row>
    <row r="4019" ht="9.75" customHeight="1">
      <c r="A4019" s="110" t="s">
        <v>186</v>
      </c>
      <c r="B4019" s="110">
        <v>44.91737</v>
      </c>
    </row>
    <row r="4020" ht="9.75" customHeight="1">
      <c r="A4020" s="110" t="s">
        <v>186</v>
      </c>
      <c r="B4020" s="110">
        <v>50.95827</v>
      </c>
    </row>
    <row r="4021" ht="9.75" customHeight="1">
      <c r="A4021" s="110" t="s">
        <v>186</v>
      </c>
      <c r="B4021" s="110">
        <v>48.54433</v>
      </c>
    </row>
    <row r="4022" ht="9.75" customHeight="1">
      <c r="A4022" s="110" t="s">
        <v>186</v>
      </c>
      <c r="B4022" s="110">
        <v>45.85975</v>
      </c>
    </row>
    <row r="4023" ht="9.75" customHeight="1">
      <c r="A4023" s="110" t="s">
        <v>186</v>
      </c>
      <c r="B4023" s="110">
        <v>48.02779</v>
      </c>
    </row>
    <row r="4024" ht="9.75" customHeight="1">
      <c r="A4024" s="110" t="s">
        <v>186</v>
      </c>
      <c r="B4024" s="110">
        <v>55.59619</v>
      </c>
    </row>
    <row r="4025" ht="9.75" customHeight="1">
      <c r="A4025" s="110" t="s">
        <v>186</v>
      </c>
      <c r="B4025" s="110">
        <v>49.26405</v>
      </c>
    </row>
    <row r="4026" ht="9.75" customHeight="1">
      <c r="A4026" s="110" t="s">
        <v>186</v>
      </c>
      <c r="B4026" s="110">
        <v>40.54619</v>
      </c>
    </row>
    <row r="4027" ht="9.75" customHeight="1">
      <c r="A4027" s="110" t="s">
        <v>186</v>
      </c>
      <c r="B4027" s="110">
        <v>38.32399</v>
      </c>
    </row>
    <row r="4028" ht="9.75" customHeight="1">
      <c r="A4028" s="110" t="s">
        <v>186</v>
      </c>
      <c r="B4028" s="110">
        <v>43.84737</v>
      </c>
    </row>
    <row r="4029" ht="9.75" customHeight="1">
      <c r="A4029" s="110" t="s">
        <v>186</v>
      </c>
      <c r="B4029" s="110">
        <v>39.81756</v>
      </c>
    </row>
    <row r="4030" ht="9.75" customHeight="1">
      <c r="A4030" s="110" t="s">
        <v>186</v>
      </c>
      <c r="B4030" s="110">
        <v>59.33486</v>
      </c>
    </row>
    <row r="4031" ht="9.75" customHeight="1">
      <c r="A4031" s="110" t="s">
        <v>186</v>
      </c>
      <c r="B4031" s="110">
        <v>52.64854</v>
      </c>
    </row>
    <row r="4032" ht="9.75" customHeight="1">
      <c r="A4032" s="110" t="s">
        <v>186</v>
      </c>
      <c r="B4032" s="110">
        <v>51.4705</v>
      </c>
    </row>
    <row r="4033" ht="9.75" customHeight="1">
      <c r="A4033" s="110" t="s">
        <v>186</v>
      </c>
      <c r="B4033" s="110">
        <v>38.32399</v>
      </c>
    </row>
    <row r="4034" ht="9.75" customHeight="1">
      <c r="A4034" s="110" t="s">
        <v>186</v>
      </c>
      <c r="B4034" s="110">
        <v>39.37967</v>
      </c>
    </row>
    <row r="4035" ht="9.75" customHeight="1">
      <c r="A4035" s="110" t="s">
        <v>186</v>
      </c>
      <c r="B4035" s="110">
        <v>42.70325</v>
      </c>
    </row>
    <row r="4036" ht="9.75" customHeight="1">
      <c r="A4036" s="110" t="s">
        <v>186</v>
      </c>
      <c r="B4036" s="110">
        <v>40.3327</v>
      </c>
    </row>
    <row r="4037" ht="9.75" customHeight="1">
      <c r="A4037" s="110" t="s">
        <v>186</v>
      </c>
      <c r="B4037" s="110">
        <v>50.72223</v>
      </c>
    </row>
    <row r="4038" ht="9.75" customHeight="1">
      <c r="A4038" s="110" t="s">
        <v>186</v>
      </c>
      <c r="B4038" s="110">
        <v>40.00632</v>
      </c>
    </row>
    <row r="4039" ht="9.75" customHeight="1">
      <c r="A4039" s="110" t="s">
        <v>186</v>
      </c>
      <c r="B4039" s="110">
        <v>40.00632</v>
      </c>
    </row>
    <row r="4040" ht="9.75" customHeight="1">
      <c r="A4040" s="110" t="s">
        <v>186</v>
      </c>
      <c r="B4040" s="110">
        <v>50.63479</v>
      </c>
    </row>
    <row r="4041" ht="9.75" customHeight="1">
      <c r="A4041" s="110" t="s">
        <v>187</v>
      </c>
      <c r="B4041" s="110">
        <v>61.26101</v>
      </c>
    </row>
    <row r="4042" ht="9.75" customHeight="1">
      <c r="A4042" s="110" t="s">
        <v>187</v>
      </c>
      <c r="B4042" s="110">
        <v>38.31102</v>
      </c>
    </row>
    <row r="4043" ht="9.75" customHeight="1">
      <c r="A4043" s="110" t="s">
        <v>187</v>
      </c>
      <c r="B4043" s="110">
        <v>44.55024</v>
      </c>
    </row>
    <row r="4044" ht="9.75" customHeight="1">
      <c r="A4044" s="110" t="s">
        <v>187</v>
      </c>
      <c r="B4044" s="110"/>
    </row>
    <row r="4045" ht="9.75" customHeight="1">
      <c r="A4045" s="110" t="s">
        <v>187</v>
      </c>
      <c r="B4045" s="110">
        <v>38.08923</v>
      </c>
    </row>
    <row r="4046" ht="9.75" customHeight="1">
      <c r="A4046" s="110" t="s">
        <v>187</v>
      </c>
      <c r="B4046" s="110">
        <v>42.4327</v>
      </c>
    </row>
    <row r="4047" ht="9.75" customHeight="1">
      <c r="A4047" s="110" t="s">
        <v>187</v>
      </c>
      <c r="B4047" s="110">
        <v>46.09345</v>
      </c>
    </row>
    <row r="4048" ht="9.75" customHeight="1">
      <c r="A4048" s="110" t="s">
        <v>187</v>
      </c>
      <c r="B4048" s="110">
        <v>58.00092</v>
      </c>
    </row>
    <row r="4049" ht="9.75" customHeight="1">
      <c r="A4049" s="110" t="s">
        <v>187</v>
      </c>
      <c r="B4049" s="110">
        <v>49.46966</v>
      </c>
    </row>
    <row r="4050" ht="9.75" customHeight="1">
      <c r="A4050" s="110" t="s">
        <v>187</v>
      </c>
      <c r="B4050" s="110">
        <v>57.23841</v>
      </c>
    </row>
    <row r="4051" ht="9.75" customHeight="1">
      <c r="A4051" s="110" t="s">
        <v>187</v>
      </c>
      <c r="B4051" s="110">
        <v>47.63007</v>
      </c>
    </row>
    <row r="4052" ht="9.75" customHeight="1">
      <c r="A4052" s="110" t="s">
        <v>187</v>
      </c>
      <c r="B4052" s="110">
        <v>57.14295</v>
      </c>
    </row>
    <row r="4053" ht="9.75" customHeight="1">
      <c r="A4053" s="110" t="s">
        <v>187</v>
      </c>
      <c r="B4053" s="110"/>
    </row>
    <row r="4054" ht="9.75" customHeight="1">
      <c r="A4054" s="110" t="s">
        <v>187</v>
      </c>
      <c r="B4054" s="110">
        <v>57.63007</v>
      </c>
    </row>
    <row r="4055" ht="9.75" customHeight="1">
      <c r="A4055" s="110" t="s">
        <v>187</v>
      </c>
      <c r="B4055" s="110">
        <v>46.05667</v>
      </c>
    </row>
    <row r="4056" ht="9.75" customHeight="1">
      <c r="A4056" s="110" t="s">
        <v>187</v>
      </c>
      <c r="B4056" s="110"/>
    </row>
    <row r="4057" ht="9.75" customHeight="1">
      <c r="A4057" s="110" t="s">
        <v>187</v>
      </c>
      <c r="B4057" s="110">
        <v>49.56963</v>
      </c>
    </row>
    <row r="4058" ht="9.75" customHeight="1">
      <c r="A4058" s="110" t="s">
        <v>187</v>
      </c>
      <c r="B4058" s="110">
        <v>43.83217</v>
      </c>
    </row>
    <row r="4059" ht="9.75" customHeight="1">
      <c r="A4059" s="110" t="s">
        <v>187</v>
      </c>
      <c r="B4059" s="110">
        <v>58.31907</v>
      </c>
    </row>
    <row r="4060" ht="9.75" customHeight="1">
      <c r="A4060" s="110" t="s">
        <v>187</v>
      </c>
      <c r="B4060" s="110">
        <v>57.17313</v>
      </c>
    </row>
    <row r="4061" ht="9.75" customHeight="1">
      <c r="A4061" s="110" t="s">
        <v>187</v>
      </c>
      <c r="B4061" s="110">
        <v>44.83562</v>
      </c>
    </row>
    <row r="4062" ht="9.75" customHeight="1">
      <c r="A4062" s="110" t="s">
        <v>187</v>
      </c>
      <c r="B4062" s="110">
        <v>41.20268</v>
      </c>
    </row>
    <row r="4063" ht="9.75" customHeight="1">
      <c r="A4063" s="110" t="s">
        <v>187</v>
      </c>
      <c r="B4063" s="110"/>
    </row>
    <row r="4064" ht="9.75" customHeight="1">
      <c r="A4064" s="110" t="s">
        <v>187</v>
      </c>
      <c r="B4064" s="110">
        <v>44.05386</v>
      </c>
    </row>
    <row r="4065" ht="9.75" customHeight="1">
      <c r="A4065" s="110" t="s">
        <v>187</v>
      </c>
      <c r="B4065" s="110">
        <v>46.05667</v>
      </c>
    </row>
    <row r="4066" ht="9.75" customHeight="1">
      <c r="A4066" s="110" t="s">
        <v>187</v>
      </c>
      <c r="B4066" s="110">
        <v>45.77245</v>
      </c>
    </row>
    <row r="4067" ht="9.75" customHeight="1">
      <c r="A4067" s="110" t="s">
        <v>187</v>
      </c>
      <c r="B4067" s="110"/>
    </row>
    <row r="4068" ht="9.75" customHeight="1">
      <c r="A4068" s="110" t="s">
        <v>187</v>
      </c>
      <c r="B4068" s="110">
        <v>55.18217</v>
      </c>
    </row>
    <row r="4069" ht="9.75" customHeight="1">
      <c r="A4069" s="110" t="s">
        <v>187</v>
      </c>
      <c r="B4069" s="110">
        <v>41.46238</v>
      </c>
    </row>
    <row r="4070" ht="9.75" customHeight="1">
      <c r="A4070" s="110" t="s">
        <v>187</v>
      </c>
      <c r="B4070" s="110">
        <v>46.4726</v>
      </c>
    </row>
    <row r="4071" ht="9.75" customHeight="1">
      <c r="A4071" s="110" t="s">
        <v>187</v>
      </c>
      <c r="B4071" s="110">
        <v>63.58704</v>
      </c>
    </row>
    <row r="4072" ht="9.75" customHeight="1">
      <c r="A4072" s="110" t="s">
        <v>187</v>
      </c>
      <c r="B4072" s="110">
        <v>46.04263</v>
      </c>
    </row>
    <row r="4073" ht="9.75" customHeight="1">
      <c r="A4073" s="110" t="s">
        <v>187</v>
      </c>
      <c r="B4073" s="110">
        <v>46.9606</v>
      </c>
    </row>
    <row r="4074" ht="9.75" customHeight="1">
      <c r="A4074" s="110" t="s">
        <v>187</v>
      </c>
      <c r="B4074" s="110">
        <v>40.16032</v>
      </c>
    </row>
    <row r="4075" ht="9.75" customHeight="1">
      <c r="A4075" s="110" t="s">
        <v>187</v>
      </c>
      <c r="B4075" s="110">
        <v>45.95611</v>
      </c>
    </row>
    <row r="4076" ht="9.75" customHeight="1">
      <c r="A4076" s="110" t="s">
        <v>187</v>
      </c>
      <c r="B4076" s="110">
        <v>45.83075</v>
      </c>
    </row>
    <row r="4077" ht="9.75" customHeight="1">
      <c r="A4077" s="110" t="s">
        <v>187</v>
      </c>
      <c r="B4077" s="110">
        <v>36.76445</v>
      </c>
    </row>
    <row r="4078" ht="9.75" customHeight="1">
      <c r="A4078" s="110" t="s">
        <v>187</v>
      </c>
      <c r="B4078" s="110">
        <v>42.50381</v>
      </c>
    </row>
    <row r="4079" ht="9.75" customHeight="1">
      <c r="A4079" s="110" t="s">
        <v>187</v>
      </c>
      <c r="B4079" s="110">
        <v>54.65875</v>
      </c>
    </row>
    <row r="4080" ht="9.75" customHeight="1">
      <c r="A4080" s="110" t="s">
        <v>187</v>
      </c>
      <c r="B4080" s="110">
        <v>54.17327</v>
      </c>
    </row>
    <row r="4081" ht="9.75" customHeight="1">
      <c r="A4081" s="110" t="s">
        <v>187</v>
      </c>
      <c r="B4081" s="110">
        <v>55.41379</v>
      </c>
    </row>
    <row r="4082" ht="9.75" customHeight="1">
      <c r="A4082" s="110" t="s">
        <v>187</v>
      </c>
      <c r="B4082" s="110"/>
    </row>
    <row r="4083" ht="9.75" customHeight="1">
      <c r="A4083" s="110" t="s">
        <v>187</v>
      </c>
      <c r="B4083" s="110">
        <v>38.25107</v>
      </c>
    </row>
    <row r="4084" ht="9.75" customHeight="1">
      <c r="A4084" s="110" t="s">
        <v>187</v>
      </c>
      <c r="B4084" s="110"/>
    </row>
    <row r="4085" ht="9.75" customHeight="1">
      <c r="A4085" s="110" t="s">
        <v>187</v>
      </c>
      <c r="B4085" s="110">
        <v>48.95615</v>
      </c>
    </row>
    <row r="4086" ht="9.75" customHeight="1">
      <c r="A4086" s="110" t="s">
        <v>187</v>
      </c>
      <c r="B4086" s="110">
        <v>45.57153</v>
      </c>
    </row>
    <row r="4087" ht="9.75" customHeight="1">
      <c r="A4087" s="110" t="s">
        <v>187</v>
      </c>
      <c r="B4087" s="110">
        <v>32.72492</v>
      </c>
    </row>
    <row r="4088" ht="9.75" customHeight="1">
      <c r="A4088" s="110" t="s">
        <v>187</v>
      </c>
      <c r="B4088" s="110">
        <v>26.63081</v>
      </c>
    </row>
    <row r="4089" ht="9.75" customHeight="1">
      <c r="A4089" s="110" t="s">
        <v>187</v>
      </c>
      <c r="B4089" s="110">
        <v>40.69271</v>
      </c>
    </row>
    <row r="4090" ht="9.75" customHeight="1">
      <c r="A4090" s="110" t="s">
        <v>187</v>
      </c>
      <c r="B4090" s="110">
        <v>49.56826</v>
      </c>
    </row>
    <row r="4091" ht="9.75" customHeight="1">
      <c r="A4091" s="110" t="s">
        <v>187</v>
      </c>
      <c r="B4091" s="110">
        <v>40.91134</v>
      </c>
    </row>
    <row r="4092" ht="9.75" customHeight="1">
      <c r="A4092" s="110" t="s">
        <v>187</v>
      </c>
      <c r="B4092" s="110">
        <v>52.73309</v>
      </c>
    </row>
    <row r="4093" ht="9.75" customHeight="1">
      <c r="A4093" s="110" t="s">
        <v>187</v>
      </c>
      <c r="B4093" s="110">
        <v>41.08703</v>
      </c>
    </row>
    <row r="4094" ht="9.75" customHeight="1">
      <c r="A4094" s="110" t="s">
        <v>187</v>
      </c>
      <c r="B4094" s="110"/>
    </row>
    <row r="4095" ht="9.75" customHeight="1">
      <c r="A4095" s="110" t="s">
        <v>187</v>
      </c>
      <c r="B4095" s="110">
        <v>48.59742</v>
      </c>
    </row>
    <row r="4096" ht="9.75" customHeight="1">
      <c r="A4096" s="110" t="s">
        <v>187</v>
      </c>
      <c r="B4096" s="110">
        <v>48.71842</v>
      </c>
    </row>
    <row r="4097" ht="9.75" customHeight="1">
      <c r="A4097" s="110" t="s">
        <v>187</v>
      </c>
      <c r="B4097" s="110">
        <v>59.44664</v>
      </c>
    </row>
    <row r="4098" ht="9.75" customHeight="1">
      <c r="A4098" s="110" t="s">
        <v>187</v>
      </c>
      <c r="B4098" s="110">
        <v>46.80181</v>
      </c>
    </row>
    <row r="4099" ht="9.75" customHeight="1">
      <c r="A4099" s="110" t="s">
        <v>187</v>
      </c>
      <c r="B4099" s="110">
        <v>39.6228</v>
      </c>
    </row>
    <row r="4100" ht="9.75" customHeight="1">
      <c r="A4100" s="110" t="s">
        <v>187</v>
      </c>
      <c r="B4100" s="110">
        <v>31.99845</v>
      </c>
    </row>
    <row r="4101" ht="9.75" customHeight="1">
      <c r="A4101" s="110" t="s">
        <v>187</v>
      </c>
      <c r="B4101" s="110">
        <v>48.93984</v>
      </c>
    </row>
    <row r="4102" ht="9.75" customHeight="1">
      <c r="A4102" s="110" t="s">
        <v>187</v>
      </c>
      <c r="B4102" s="110">
        <v>40.85013</v>
      </c>
    </row>
    <row r="4103" ht="9.75" customHeight="1">
      <c r="A4103" s="110" t="s">
        <v>187</v>
      </c>
      <c r="B4103" s="110">
        <v>43.72341</v>
      </c>
    </row>
    <row r="4104" ht="9.75" customHeight="1">
      <c r="A4104" s="110" t="s">
        <v>187</v>
      </c>
      <c r="B4104" s="110">
        <v>43.34503</v>
      </c>
    </row>
    <row r="4105" ht="9.75" customHeight="1">
      <c r="A4105" s="110" t="s">
        <v>187</v>
      </c>
      <c r="B4105" s="110">
        <v>53.21159</v>
      </c>
    </row>
    <row r="4106" ht="9.75" customHeight="1">
      <c r="A4106" s="110" t="s">
        <v>187</v>
      </c>
      <c r="B4106" s="110">
        <v>42.45471</v>
      </c>
    </row>
    <row r="4107" ht="9.75" customHeight="1">
      <c r="A4107" s="110" t="s">
        <v>187</v>
      </c>
      <c r="B4107" s="110">
        <v>51.33157</v>
      </c>
    </row>
    <row r="4108" ht="9.75" customHeight="1">
      <c r="A4108" s="110" t="s">
        <v>187</v>
      </c>
      <c r="B4108" s="110">
        <v>43.65573</v>
      </c>
    </row>
    <row r="4109" ht="9.75" customHeight="1">
      <c r="A4109" s="110" t="s">
        <v>187</v>
      </c>
      <c r="B4109" s="110">
        <v>49.74082</v>
      </c>
    </row>
    <row r="4110" ht="9.75" customHeight="1">
      <c r="A4110" s="110" t="s">
        <v>187</v>
      </c>
      <c r="B4110" s="110">
        <v>42.82232</v>
      </c>
    </row>
    <row r="4111" ht="9.75" customHeight="1">
      <c r="A4111" s="110" t="s">
        <v>187</v>
      </c>
      <c r="B4111" s="110">
        <v>47.30332</v>
      </c>
    </row>
    <row r="4112" ht="9.75" customHeight="1">
      <c r="A4112" s="110" t="s">
        <v>187</v>
      </c>
      <c r="B4112" s="110">
        <v>43.24081</v>
      </c>
    </row>
    <row r="4113" ht="9.75" customHeight="1">
      <c r="A4113" s="110" t="s">
        <v>187</v>
      </c>
      <c r="B4113" s="110">
        <v>47.8573</v>
      </c>
    </row>
    <row r="4114" ht="9.75" customHeight="1">
      <c r="A4114" s="110" t="s">
        <v>187</v>
      </c>
      <c r="B4114" s="110">
        <v>34.2194</v>
      </c>
    </row>
    <row r="4115" ht="9.75" customHeight="1">
      <c r="A4115" s="110" t="s">
        <v>187</v>
      </c>
      <c r="B4115" s="110">
        <v>47.498</v>
      </c>
    </row>
    <row r="4116" ht="9.75" customHeight="1">
      <c r="A4116" s="110" t="s">
        <v>187</v>
      </c>
      <c r="B4116" s="110">
        <v>39.89826</v>
      </c>
    </row>
    <row r="4117" ht="9.75" customHeight="1">
      <c r="A4117" s="110" t="s">
        <v>187</v>
      </c>
      <c r="B4117" s="110">
        <v>53.6795</v>
      </c>
    </row>
    <row r="4118" ht="9.75" customHeight="1">
      <c r="A4118" s="110" t="s">
        <v>187</v>
      </c>
      <c r="B4118" s="110">
        <v>61.74577</v>
      </c>
    </row>
    <row r="4119" ht="9.75" customHeight="1">
      <c r="A4119" s="110" t="s">
        <v>187</v>
      </c>
      <c r="B4119" s="110">
        <v>48.72857</v>
      </c>
    </row>
    <row r="4120" ht="9.75" customHeight="1">
      <c r="A4120" s="110" t="s">
        <v>187</v>
      </c>
      <c r="B4120" s="110">
        <v>53.02841</v>
      </c>
    </row>
    <row r="4121" ht="9.75" customHeight="1">
      <c r="A4121" s="110" t="s">
        <v>187</v>
      </c>
      <c r="B4121" s="110"/>
    </row>
    <row r="4122" ht="9.75" customHeight="1">
      <c r="A4122" s="110" t="s">
        <v>187</v>
      </c>
      <c r="B4122" s="110">
        <v>48.22704</v>
      </c>
    </row>
    <row r="4123" ht="9.75" customHeight="1">
      <c r="A4123" s="110" t="s">
        <v>187</v>
      </c>
      <c r="B4123" s="110">
        <v>34.05539</v>
      </c>
    </row>
    <row r="4124" ht="9.75" customHeight="1">
      <c r="A4124" s="110" t="s">
        <v>187</v>
      </c>
      <c r="B4124" s="110">
        <v>41.46505</v>
      </c>
    </row>
    <row r="4125" ht="9.75" customHeight="1">
      <c r="A4125" s="110" t="s">
        <v>187</v>
      </c>
      <c r="B4125" s="110">
        <v>51.44548</v>
      </c>
    </row>
    <row r="4126" ht="9.75" customHeight="1">
      <c r="A4126" s="110" t="s">
        <v>187</v>
      </c>
      <c r="B4126" s="110"/>
    </row>
    <row r="4127" ht="9.75" customHeight="1">
      <c r="A4127" s="110" t="s">
        <v>187</v>
      </c>
      <c r="B4127" s="110">
        <v>51.03589</v>
      </c>
    </row>
    <row r="4128" ht="9.75" customHeight="1">
      <c r="A4128" s="110" t="s">
        <v>187</v>
      </c>
      <c r="B4128" s="110">
        <v>53.56123</v>
      </c>
    </row>
    <row r="4129" ht="9.75" customHeight="1">
      <c r="A4129" s="110" t="s">
        <v>187</v>
      </c>
      <c r="B4129" s="110">
        <v>44.9608</v>
      </c>
    </row>
    <row r="4130" ht="9.75" customHeight="1">
      <c r="A4130" s="110" t="s">
        <v>187</v>
      </c>
      <c r="B4130" s="110">
        <v>49.67554</v>
      </c>
    </row>
    <row r="4131" ht="9.75" customHeight="1">
      <c r="A4131" s="110" t="s">
        <v>187</v>
      </c>
      <c r="B4131" s="110">
        <v>45.01911</v>
      </c>
    </row>
    <row r="4132" ht="9.75" customHeight="1">
      <c r="A4132" s="110" t="s">
        <v>187</v>
      </c>
      <c r="B4132" s="110">
        <v>45.89125</v>
      </c>
    </row>
    <row r="4133" ht="9.75" customHeight="1">
      <c r="A4133" s="110" t="s">
        <v>187</v>
      </c>
      <c r="B4133" s="110">
        <v>40.52644</v>
      </c>
    </row>
    <row r="4134" ht="9.75" customHeight="1">
      <c r="A4134" s="110" t="s">
        <v>187</v>
      </c>
      <c r="B4134" s="110">
        <v>42.8005</v>
      </c>
    </row>
    <row r="4135" ht="9.75" customHeight="1">
      <c r="A4135" s="110" t="s">
        <v>187</v>
      </c>
      <c r="B4135" s="110">
        <v>55.28482</v>
      </c>
    </row>
    <row r="4136" ht="9.75" customHeight="1">
      <c r="A4136" s="110" t="s">
        <v>187</v>
      </c>
      <c r="B4136" s="110">
        <v>43.15398</v>
      </c>
    </row>
    <row r="4137" ht="9.75" customHeight="1">
      <c r="A4137" s="110" t="s">
        <v>187</v>
      </c>
      <c r="B4137" s="110">
        <v>45.46134</v>
      </c>
    </row>
    <row r="4138" ht="9.75" customHeight="1">
      <c r="A4138" s="110" t="s">
        <v>187</v>
      </c>
      <c r="B4138" s="110">
        <v>51.67338</v>
      </c>
    </row>
    <row r="4139" ht="9.75" customHeight="1">
      <c r="A4139" s="110" t="s">
        <v>187</v>
      </c>
      <c r="B4139" s="110">
        <v>51.07788</v>
      </c>
    </row>
    <row r="4140" ht="9.75" customHeight="1">
      <c r="A4140" s="110" t="s">
        <v>187</v>
      </c>
      <c r="B4140" s="110">
        <v>50.2439</v>
      </c>
    </row>
    <row r="4141" ht="9.75" customHeight="1">
      <c r="A4141" s="110" t="s">
        <v>187</v>
      </c>
      <c r="B4141" s="110">
        <v>53.4761</v>
      </c>
    </row>
    <row r="4142" ht="9.75" customHeight="1">
      <c r="A4142" s="110" t="s">
        <v>187</v>
      </c>
      <c r="B4142" s="110"/>
    </row>
    <row r="4143" ht="9.75" customHeight="1">
      <c r="A4143" s="110" t="s">
        <v>187</v>
      </c>
      <c r="B4143" s="110">
        <v>50.81379</v>
      </c>
    </row>
    <row r="4144" ht="9.75" customHeight="1">
      <c r="A4144" s="110" t="s">
        <v>187</v>
      </c>
      <c r="B4144" s="110">
        <v>54.55241</v>
      </c>
    </row>
    <row r="4145" ht="9.75" customHeight="1">
      <c r="A4145" s="110" t="s">
        <v>187</v>
      </c>
      <c r="B4145" s="110">
        <v>47.37551</v>
      </c>
    </row>
    <row r="4146" ht="9.75" customHeight="1">
      <c r="A4146" s="110" t="s">
        <v>187</v>
      </c>
      <c r="B4146" s="110">
        <v>44.92391</v>
      </c>
    </row>
    <row r="4147" ht="9.75" customHeight="1">
      <c r="A4147" s="110" t="s">
        <v>187</v>
      </c>
      <c r="B4147" s="110">
        <v>52.57974</v>
      </c>
    </row>
    <row r="4148" ht="9.75" customHeight="1">
      <c r="A4148" s="110" t="s">
        <v>187</v>
      </c>
      <c r="B4148" s="110">
        <v>45.70768</v>
      </c>
    </row>
    <row r="4149" ht="9.75" customHeight="1">
      <c r="A4149" s="110" t="s">
        <v>187</v>
      </c>
      <c r="B4149" s="110">
        <v>39.51309</v>
      </c>
    </row>
    <row r="4150" ht="9.75" customHeight="1">
      <c r="A4150" s="110" t="s">
        <v>187</v>
      </c>
      <c r="B4150" s="110">
        <v>52.62667</v>
      </c>
    </row>
    <row r="4151" ht="9.75" customHeight="1">
      <c r="A4151" s="110" t="s">
        <v>187</v>
      </c>
      <c r="B4151" s="110">
        <v>41.2219</v>
      </c>
    </row>
    <row r="4152" ht="9.75" customHeight="1">
      <c r="A4152" s="110" t="s">
        <v>187</v>
      </c>
      <c r="B4152" s="110">
        <v>49.9179</v>
      </c>
    </row>
    <row r="4153" ht="9.75" customHeight="1">
      <c r="A4153" s="110" t="s">
        <v>187</v>
      </c>
      <c r="B4153" s="110">
        <v>48.78251</v>
      </c>
    </row>
    <row r="4154" ht="9.75" customHeight="1">
      <c r="A4154" s="110" t="s">
        <v>187</v>
      </c>
      <c r="B4154" s="110">
        <v>36.14128</v>
      </c>
    </row>
    <row r="4155" ht="9.75" customHeight="1">
      <c r="A4155" s="110" t="s">
        <v>187</v>
      </c>
      <c r="B4155" s="110">
        <v>49.60577</v>
      </c>
    </row>
    <row r="4156" ht="9.75" customHeight="1">
      <c r="A4156" s="110" t="s">
        <v>187</v>
      </c>
      <c r="B4156" s="110">
        <v>43.40812</v>
      </c>
    </row>
    <row r="4157" ht="9.75" customHeight="1">
      <c r="A4157" s="110" t="s">
        <v>187</v>
      </c>
      <c r="B4157" s="110"/>
    </row>
    <row r="4158" ht="9.75" customHeight="1">
      <c r="A4158" s="110" t="s">
        <v>187</v>
      </c>
      <c r="B4158" s="110">
        <v>45.90876</v>
      </c>
    </row>
    <row r="4159" ht="9.75" customHeight="1">
      <c r="A4159" s="110" t="s">
        <v>187</v>
      </c>
      <c r="B4159" s="110">
        <v>53.09485</v>
      </c>
    </row>
    <row r="4160" ht="9.75" customHeight="1">
      <c r="A4160" s="110" t="s">
        <v>187</v>
      </c>
      <c r="B4160" s="110">
        <v>51.69621</v>
      </c>
    </row>
    <row r="4161" ht="9.75" customHeight="1">
      <c r="A4161" s="110" t="s">
        <v>187</v>
      </c>
      <c r="B4161" s="110"/>
    </row>
    <row r="4162" ht="9.75" customHeight="1">
      <c r="A4162" s="110" t="s">
        <v>187</v>
      </c>
      <c r="B4162" s="110">
        <v>50.93835</v>
      </c>
    </row>
    <row r="4163" ht="9.75" customHeight="1">
      <c r="A4163" s="110" t="s">
        <v>187</v>
      </c>
      <c r="B4163" s="110">
        <v>53.63774</v>
      </c>
    </row>
    <row r="4164" ht="9.75" customHeight="1">
      <c r="A4164" s="110" t="s">
        <v>187</v>
      </c>
      <c r="B4164" s="110">
        <v>35.6189</v>
      </c>
    </row>
    <row r="4165" ht="9.75" customHeight="1">
      <c r="A4165" s="110" t="s">
        <v>187</v>
      </c>
      <c r="B4165" s="110">
        <v>57.3002</v>
      </c>
    </row>
    <row r="4166" ht="9.75" customHeight="1">
      <c r="A4166" s="110" t="s">
        <v>187</v>
      </c>
      <c r="B4166" s="110">
        <v>55.27869</v>
      </c>
    </row>
    <row r="4167" ht="9.75" customHeight="1">
      <c r="A4167" s="110" t="s">
        <v>187</v>
      </c>
      <c r="B4167" s="110">
        <v>50.66358</v>
      </c>
    </row>
    <row r="4168" ht="9.75" customHeight="1">
      <c r="A4168" s="110" t="s">
        <v>187</v>
      </c>
      <c r="B4168" s="110">
        <v>60.21985</v>
      </c>
    </row>
    <row r="4169" ht="9.75" customHeight="1">
      <c r="A4169" s="110" t="s">
        <v>187</v>
      </c>
      <c r="B4169" s="110">
        <v>45.06369</v>
      </c>
    </row>
    <row r="4170" ht="9.75" customHeight="1">
      <c r="A4170" s="110" t="s">
        <v>187</v>
      </c>
      <c r="B4170" s="110">
        <v>45.18962</v>
      </c>
    </row>
    <row r="4171" ht="9.75" customHeight="1">
      <c r="A4171" s="110" t="s">
        <v>187</v>
      </c>
      <c r="B4171" s="110">
        <v>44.84881</v>
      </c>
    </row>
    <row r="4172" ht="9.75" customHeight="1">
      <c r="A4172" s="110" t="s">
        <v>187</v>
      </c>
      <c r="B4172" s="110">
        <v>45.25773</v>
      </c>
    </row>
    <row r="4173" ht="9.75" customHeight="1">
      <c r="A4173" s="110" t="s">
        <v>187</v>
      </c>
      <c r="B4173" s="110">
        <v>52.17882</v>
      </c>
    </row>
    <row r="4174" ht="9.75" customHeight="1">
      <c r="A4174" s="110" t="s">
        <v>187</v>
      </c>
      <c r="B4174" s="110">
        <v>46.63816</v>
      </c>
    </row>
    <row r="4175" ht="9.75" customHeight="1">
      <c r="A4175" s="110" t="s">
        <v>187</v>
      </c>
      <c r="B4175" s="110"/>
    </row>
    <row r="4176" ht="9.75" customHeight="1">
      <c r="A4176" s="110" t="s">
        <v>187</v>
      </c>
      <c r="B4176" s="110">
        <v>42.7224</v>
      </c>
    </row>
    <row r="4177" ht="9.75" customHeight="1">
      <c r="A4177" s="110" t="s">
        <v>187</v>
      </c>
      <c r="B4177" s="110">
        <v>46.25678</v>
      </c>
    </row>
    <row r="4178" ht="9.75" customHeight="1">
      <c r="A4178" s="110" t="s">
        <v>187</v>
      </c>
      <c r="B4178" s="110">
        <v>52.16128</v>
      </c>
    </row>
    <row r="4179" ht="9.75" customHeight="1">
      <c r="A4179" s="110" t="s">
        <v>187</v>
      </c>
      <c r="B4179" s="110">
        <v>43.85799</v>
      </c>
    </row>
    <row r="4180" ht="9.75" customHeight="1">
      <c r="A4180" s="110" t="s">
        <v>187</v>
      </c>
      <c r="B4180" s="110">
        <v>50.0353</v>
      </c>
    </row>
    <row r="4181" ht="9.75" customHeight="1">
      <c r="A4181" s="110" t="s">
        <v>187</v>
      </c>
      <c r="B4181" s="110">
        <v>42.00278</v>
      </c>
    </row>
    <row r="4182" ht="9.75" customHeight="1">
      <c r="A4182" s="110" t="s">
        <v>187</v>
      </c>
      <c r="B4182" s="110">
        <v>52.77947</v>
      </c>
    </row>
    <row r="4183" ht="9.75" customHeight="1">
      <c r="A4183" s="110" t="s">
        <v>187</v>
      </c>
      <c r="B4183" s="110">
        <v>53.43871</v>
      </c>
    </row>
    <row r="4184" ht="9.75" customHeight="1">
      <c r="A4184" s="110" t="s">
        <v>187</v>
      </c>
      <c r="B4184" s="110">
        <v>43.15398</v>
      </c>
    </row>
    <row r="4185" ht="9.75" customHeight="1">
      <c r="A4185" s="110" t="s">
        <v>187</v>
      </c>
      <c r="B4185" s="110">
        <v>39.39249</v>
      </c>
    </row>
    <row r="4186" ht="9.75" customHeight="1">
      <c r="A4186" s="110" t="s">
        <v>187</v>
      </c>
      <c r="B4186" s="110">
        <v>52.07258</v>
      </c>
    </row>
    <row r="4187" ht="9.75" customHeight="1">
      <c r="A4187" s="110" t="s">
        <v>187</v>
      </c>
      <c r="B4187" s="110">
        <v>37.41092</v>
      </c>
    </row>
    <row r="4188" ht="9.75" customHeight="1">
      <c r="A4188" s="110" t="s">
        <v>187</v>
      </c>
      <c r="B4188" s="110">
        <v>51.39639</v>
      </c>
    </row>
    <row r="4189" ht="9.75" customHeight="1">
      <c r="A4189" s="110" t="s">
        <v>187</v>
      </c>
      <c r="B4189" s="110">
        <v>50.0184</v>
      </c>
    </row>
    <row r="4190" ht="9.75" customHeight="1">
      <c r="A4190" s="110" t="s">
        <v>187</v>
      </c>
      <c r="B4190" s="110">
        <v>51.38525</v>
      </c>
    </row>
    <row r="4191" ht="9.75" customHeight="1">
      <c r="A4191" s="110" t="s">
        <v>187</v>
      </c>
      <c r="B4191" s="110">
        <v>41.48451</v>
      </c>
    </row>
    <row r="4192" ht="9.75" customHeight="1">
      <c r="A4192" s="110" t="s">
        <v>187</v>
      </c>
      <c r="B4192" s="110">
        <v>65.86028</v>
      </c>
    </row>
    <row r="4193" ht="9.75" customHeight="1">
      <c r="A4193" s="110" t="s">
        <v>187</v>
      </c>
      <c r="B4193" s="110">
        <v>54.05489</v>
      </c>
    </row>
    <row r="4194" ht="9.75" customHeight="1">
      <c r="A4194" s="110" t="s">
        <v>187</v>
      </c>
      <c r="B4194" s="110">
        <v>37.57737</v>
      </c>
    </row>
    <row r="4195" ht="9.75" customHeight="1">
      <c r="A4195" s="110" t="s">
        <v>188</v>
      </c>
      <c r="B4195" s="110">
        <v>23.98812</v>
      </c>
    </row>
    <row r="4196" ht="9.75" customHeight="1">
      <c r="A4196" s="110" t="s">
        <v>188</v>
      </c>
      <c r="B4196" s="110">
        <v>36.68751</v>
      </c>
    </row>
    <row r="4197" ht="9.75" customHeight="1">
      <c r="A4197" s="110" t="s">
        <v>188</v>
      </c>
      <c r="B4197" s="110">
        <v>45.89125</v>
      </c>
    </row>
    <row r="4198" ht="9.75" customHeight="1">
      <c r="A4198" s="110" t="s">
        <v>188</v>
      </c>
      <c r="B4198" s="110"/>
    </row>
    <row r="4199" ht="9.75" customHeight="1">
      <c r="A4199" s="110" t="s">
        <v>188</v>
      </c>
      <c r="B4199" s="110"/>
    </row>
    <row r="4200" ht="9.75" customHeight="1">
      <c r="A4200" s="110" t="s">
        <v>188</v>
      </c>
      <c r="B4200" s="110">
        <v>58.15873</v>
      </c>
    </row>
    <row r="4201" ht="9.75" customHeight="1">
      <c r="A4201" s="110" t="s">
        <v>188</v>
      </c>
      <c r="B4201" s="110">
        <v>42.75731</v>
      </c>
    </row>
    <row r="4202" ht="9.75" customHeight="1">
      <c r="A4202" s="110" t="s">
        <v>188</v>
      </c>
      <c r="B4202" s="110"/>
    </row>
    <row r="4203" ht="9.75" customHeight="1">
      <c r="A4203" s="110" t="s">
        <v>188</v>
      </c>
      <c r="B4203" s="110">
        <v>46.38997</v>
      </c>
    </row>
    <row r="4204" ht="9.75" customHeight="1">
      <c r="A4204" s="110" t="s">
        <v>188</v>
      </c>
      <c r="B4204" s="110"/>
    </row>
    <row r="4205" ht="9.75" customHeight="1">
      <c r="A4205" s="110" t="s">
        <v>188</v>
      </c>
      <c r="B4205" s="110">
        <v>40.69271</v>
      </c>
    </row>
    <row r="4206" ht="9.75" customHeight="1">
      <c r="A4206" s="110" t="s">
        <v>188</v>
      </c>
      <c r="B4206" s="110"/>
    </row>
    <row r="4207" ht="9.75" customHeight="1">
      <c r="A4207" s="110" t="s">
        <v>188</v>
      </c>
      <c r="B4207" s="110">
        <v>41.31479</v>
      </c>
    </row>
    <row r="4208" ht="9.75" customHeight="1">
      <c r="A4208" s="110" t="s">
        <v>188</v>
      </c>
      <c r="B4208" s="110">
        <v>31.85367</v>
      </c>
    </row>
    <row r="4209" ht="9.75" customHeight="1">
      <c r="A4209" s="110" t="s">
        <v>188</v>
      </c>
      <c r="B4209" s="110">
        <v>42.28414</v>
      </c>
    </row>
    <row r="4210" ht="9.75" customHeight="1">
      <c r="A4210" s="110" t="s">
        <v>188</v>
      </c>
      <c r="B4210" s="110">
        <v>45.82405</v>
      </c>
    </row>
    <row r="4211" ht="9.75" customHeight="1">
      <c r="A4211" s="110" t="s">
        <v>188</v>
      </c>
      <c r="B4211" s="110"/>
    </row>
    <row r="4212" ht="9.75" customHeight="1">
      <c r="A4212" s="110" t="s">
        <v>188</v>
      </c>
      <c r="B4212" s="110"/>
    </row>
    <row r="4213" ht="9.75" customHeight="1">
      <c r="A4213" s="110" t="s">
        <v>188</v>
      </c>
      <c r="B4213" s="110">
        <v>43.02232</v>
      </c>
    </row>
    <row r="4214" ht="9.75" customHeight="1">
      <c r="A4214" s="110" t="s">
        <v>188</v>
      </c>
      <c r="B4214" s="110">
        <v>44.53909</v>
      </c>
    </row>
    <row r="4215" ht="9.75" customHeight="1">
      <c r="A4215" s="110" t="s">
        <v>188</v>
      </c>
      <c r="B4215" s="110">
        <v>45.94391</v>
      </c>
    </row>
    <row r="4216" ht="9.75" customHeight="1">
      <c r="A4216" s="110" t="s">
        <v>188</v>
      </c>
      <c r="B4216" s="110">
        <v>43.56054</v>
      </c>
    </row>
    <row r="4217" ht="9.75" customHeight="1">
      <c r="A4217" s="110" t="s">
        <v>188</v>
      </c>
      <c r="B4217" s="110">
        <v>49.16692</v>
      </c>
    </row>
    <row r="4218" ht="9.75" customHeight="1">
      <c r="A4218" s="110" t="s">
        <v>188</v>
      </c>
      <c r="B4218" s="110">
        <v>47.14638</v>
      </c>
    </row>
    <row r="4219" ht="9.75" customHeight="1">
      <c r="A4219" s="110" t="s">
        <v>188</v>
      </c>
      <c r="B4219" s="110">
        <v>47.81914</v>
      </c>
    </row>
    <row r="4220" ht="9.75" customHeight="1">
      <c r="A4220" s="110" t="s">
        <v>188</v>
      </c>
      <c r="B4220" s="110">
        <v>38.43489</v>
      </c>
    </row>
    <row r="4221" ht="9.75" customHeight="1">
      <c r="A4221" s="110" t="s">
        <v>188</v>
      </c>
      <c r="B4221" s="110">
        <v>51.96187</v>
      </c>
    </row>
    <row r="4222" ht="9.75" customHeight="1">
      <c r="A4222" s="110" t="s">
        <v>188</v>
      </c>
      <c r="B4222" s="110">
        <v>35.71463</v>
      </c>
    </row>
    <row r="4223" ht="9.75" customHeight="1">
      <c r="A4223" s="110" t="s">
        <v>188</v>
      </c>
      <c r="B4223" s="110">
        <v>55.03239</v>
      </c>
    </row>
    <row r="4224" ht="9.75" customHeight="1">
      <c r="A4224" s="110" t="s">
        <v>188</v>
      </c>
      <c r="B4224" s="110">
        <v>50.51955</v>
      </c>
    </row>
    <row r="4225" ht="9.75" customHeight="1">
      <c r="A4225" s="110" t="s">
        <v>188</v>
      </c>
      <c r="B4225" s="110"/>
    </row>
    <row r="4226" ht="9.75" customHeight="1">
      <c r="A4226" s="110" t="s">
        <v>188</v>
      </c>
      <c r="B4226" s="110"/>
    </row>
    <row r="4227" ht="9.75" customHeight="1">
      <c r="A4227" s="110" t="s">
        <v>188</v>
      </c>
      <c r="B4227" s="110">
        <v>32.94169</v>
      </c>
    </row>
    <row r="4228" ht="9.75" customHeight="1">
      <c r="A4228" s="110" t="s">
        <v>188</v>
      </c>
      <c r="B4228" s="110">
        <v>47.0373</v>
      </c>
    </row>
    <row r="4229" ht="9.75" customHeight="1">
      <c r="A4229" s="110" t="s">
        <v>188</v>
      </c>
      <c r="B4229" s="110"/>
    </row>
    <row r="4230" ht="9.75" customHeight="1">
      <c r="A4230" s="110" t="s">
        <v>188</v>
      </c>
      <c r="B4230" s="110">
        <v>45.31743</v>
      </c>
    </row>
    <row r="4231" ht="9.75" customHeight="1">
      <c r="A4231" s="110" t="s">
        <v>188</v>
      </c>
      <c r="B4231" s="110">
        <v>51.43629</v>
      </c>
    </row>
    <row r="4232" ht="9.75" customHeight="1">
      <c r="A4232" s="110" t="s">
        <v>188</v>
      </c>
      <c r="B4232" s="110">
        <v>56.99358</v>
      </c>
    </row>
    <row r="4233" ht="9.75" customHeight="1">
      <c r="A4233" s="110" t="s">
        <v>188</v>
      </c>
      <c r="B4233" s="110">
        <v>42.75438</v>
      </c>
    </row>
    <row r="4234" ht="9.75" customHeight="1">
      <c r="A4234" s="110" t="s">
        <v>188</v>
      </c>
      <c r="B4234" s="110">
        <v>49.0367</v>
      </c>
    </row>
    <row r="4235" ht="9.75" customHeight="1">
      <c r="A4235" s="110" t="s">
        <v>188</v>
      </c>
      <c r="B4235" s="110">
        <v>46.63428</v>
      </c>
    </row>
    <row r="4236" ht="9.75" customHeight="1">
      <c r="A4236" s="110" t="s">
        <v>188</v>
      </c>
      <c r="B4236" s="110">
        <v>48.19163</v>
      </c>
    </row>
    <row r="4237" ht="9.75" customHeight="1">
      <c r="A4237" s="110" t="s">
        <v>188</v>
      </c>
      <c r="B4237" s="110">
        <v>39.27076</v>
      </c>
    </row>
    <row r="4238" ht="9.75" customHeight="1">
      <c r="A4238" s="110" t="s">
        <v>188</v>
      </c>
      <c r="B4238" s="110">
        <v>46.57764</v>
      </c>
    </row>
    <row r="4239" ht="9.75" customHeight="1">
      <c r="A4239" s="110" t="s">
        <v>188</v>
      </c>
      <c r="B4239" s="110">
        <v>43.9059</v>
      </c>
    </row>
    <row r="4240" ht="9.75" customHeight="1">
      <c r="A4240" s="110" t="s">
        <v>188</v>
      </c>
      <c r="B4240" s="110">
        <v>44.88698</v>
      </c>
    </row>
    <row r="4241" ht="9.75" customHeight="1">
      <c r="A4241" s="110" t="s">
        <v>188</v>
      </c>
      <c r="B4241" s="110">
        <v>47.5421</v>
      </c>
    </row>
    <row r="4242" ht="9.75" customHeight="1">
      <c r="A4242" s="110" t="s">
        <v>188</v>
      </c>
      <c r="B4242" s="110">
        <v>52.86901</v>
      </c>
    </row>
    <row r="4243" ht="9.75" customHeight="1">
      <c r="A4243" s="110" t="s">
        <v>188</v>
      </c>
      <c r="B4243" s="110">
        <v>44.02008</v>
      </c>
    </row>
    <row r="4244" ht="9.75" customHeight="1">
      <c r="A4244" s="110" t="s">
        <v>188</v>
      </c>
      <c r="B4244" s="110">
        <v>56.02369</v>
      </c>
    </row>
    <row r="4245" ht="9.75" customHeight="1">
      <c r="A4245" s="110" t="s">
        <v>188</v>
      </c>
      <c r="B4245" s="110">
        <v>48.88479</v>
      </c>
    </row>
    <row r="4246" ht="9.75" customHeight="1">
      <c r="A4246" s="110" t="s">
        <v>188</v>
      </c>
      <c r="B4246" s="110">
        <v>30.82142</v>
      </c>
    </row>
    <row r="4247" ht="9.75" customHeight="1">
      <c r="A4247" s="110" t="s">
        <v>188</v>
      </c>
      <c r="B4247" s="110">
        <v>51.99778</v>
      </c>
    </row>
    <row r="4248" ht="9.75" customHeight="1">
      <c r="A4248" s="110" t="s">
        <v>188</v>
      </c>
      <c r="B4248" s="110"/>
    </row>
    <row r="4249" ht="9.75" customHeight="1">
      <c r="A4249" s="110" t="s">
        <v>188</v>
      </c>
      <c r="B4249" s="110"/>
    </row>
    <row r="4250" ht="9.75" customHeight="1">
      <c r="A4250" s="110" t="s">
        <v>188</v>
      </c>
      <c r="B4250" s="110">
        <v>42.69507</v>
      </c>
    </row>
    <row r="4251" ht="9.75" customHeight="1">
      <c r="A4251" s="110" t="s">
        <v>188</v>
      </c>
      <c r="B4251" s="110">
        <v>39.89289</v>
      </c>
    </row>
    <row r="4252" ht="9.75" customHeight="1">
      <c r="A4252" s="110" t="s">
        <v>188</v>
      </c>
      <c r="B4252" s="110">
        <v>50.59518</v>
      </c>
    </row>
    <row r="4253" ht="9.75" customHeight="1">
      <c r="A4253" s="110" t="s">
        <v>188</v>
      </c>
      <c r="B4253" s="110"/>
    </row>
    <row r="4254" ht="9.75" customHeight="1">
      <c r="A4254" s="110" t="s">
        <v>188</v>
      </c>
      <c r="B4254" s="110"/>
    </row>
    <row r="4255" ht="9.75" customHeight="1">
      <c r="A4255" s="110" t="s">
        <v>188</v>
      </c>
      <c r="B4255" s="110">
        <v>37.2817</v>
      </c>
    </row>
    <row r="4256" ht="9.75" customHeight="1">
      <c r="A4256" s="110" t="s">
        <v>188</v>
      </c>
      <c r="B4256" s="110"/>
    </row>
    <row r="4257" ht="9.75" customHeight="1">
      <c r="A4257" s="110" t="s">
        <v>188</v>
      </c>
      <c r="B4257" s="110"/>
    </row>
    <row r="4258" ht="9.75" customHeight="1">
      <c r="A4258" s="110" t="s">
        <v>188</v>
      </c>
      <c r="B4258" s="110"/>
    </row>
    <row r="4259" ht="9.75" customHeight="1">
      <c r="A4259" s="110" t="s">
        <v>188</v>
      </c>
      <c r="B4259" s="110"/>
    </row>
    <row r="4260" ht="9.75" customHeight="1">
      <c r="A4260" s="110" t="s">
        <v>188</v>
      </c>
      <c r="B4260" s="110">
        <v>34.52028</v>
      </c>
    </row>
    <row r="4261" ht="9.75" customHeight="1">
      <c r="A4261" s="110" t="s">
        <v>188</v>
      </c>
      <c r="B4261" s="110">
        <v>44.50865</v>
      </c>
    </row>
    <row r="4262" ht="9.75" customHeight="1">
      <c r="A4262" s="110" t="s">
        <v>188</v>
      </c>
      <c r="B4262" s="110">
        <v>49.04693</v>
      </c>
    </row>
    <row r="4263" ht="9.75" customHeight="1">
      <c r="A4263" s="110" t="s">
        <v>188</v>
      </c>
      <c r="B4263" s="110">
        <v>47.20674</v>
      </c>
    </row>
    <row r="4264" ht="9.75" customHeight="1">
      <c r="A4264" s="110" t="s">
        <v>188</v>
      </c>
      <c r="B4264" s="110"/>
    </row>
    <row r="4265" ht="9.75" customHeight="1">
      <c r="A4265" s="110" t="s">
        <v>188</v>
      </c>
      <c r="B4265" s="110"/>
    </row>
    <row r="4266" ht="9.75" customHeight="1">
      <c r="A4266" s="110" t="s">
        <v>188</v>
      </c>
      <c r="B4266" s="110">
        <v>51.19324</v>
      </c>
    </row>
    <row r="4267" ht="9.75" customHeight="1">
      <c r="A4267" s="110" t="s">
        <v>188</v>
      </c>
      <c r="B4267" s="110">
        <v>49.13197</v>
      </c>
    </row>
    <row r="4268" ht="9.75" customHeight="1">
      <c r="A4268" s="110" t="s">
        <v>188</v>
      </c>
      <c r="B4268" s="110">
        <v>48.03287</v>
      </c>
    </row>
    <row r="4269" ht="9.75" customHeight="1">
      <c r="A4269" s="110" t="s">
        <v>188</v>
      </c>
      <c r="B4269" s="110">
        <v>58.15977</v>
      </c>
    </row>
    <row r="4270" ht="9.75" customHeight="1">
      <c r="A4270" s="110" t="s">
        <v>188</v>
      </c>
      <c r="B4270" s="110">
        <v>46.74676</v>
      </c>
    </row>
    <row r="4271" ht="9.75" customHeight="1">
      <c r="A4271" s="110" t="s">
        <v>188</v>
      </c>
      <c r="B4271" s="110">
        <v>42.24665</v>
      </c>
    </row>
    <row r="4272" ht="9.75" customHeight="1">
      <c r="A4272" s="110" t="s">
        <v>188</v>
      </c>
      <c r="B4272" s="110">
        <v>55.12683</v>
      </c>
    </row>
    <row r="4273" ht="9.75" customHeight="1">
      <c r="A4273" s="110" t="s">
        <v>188</v>
      </c>
      <c r="B4273" s="110">
        <v>59.54291</v>
      </c>
    </row>
    <row r="4274" ht="9.75" customHeight="1">
      <c r="A4274" s="110" t="s">
        <v>188</v>
      </c>
      <c r="B4274" s="110">
        <v>50.46804</v>
      </c>
    </row>
    <row r="4275" ht="9.75" customHeight="1">
      <c r="A4275" s="110" t="s">
        <v>188</v>
      </c>
      <c r="B4275" s="110">
        <v>56.69413</v>
      </c>
    </row>
    <row r="4276" ht="9.75" customHeight="1">
      <c r="A4276" s="110" t="s">
        <v>188</v>
      </c>
      <c r="B4276" s="110">
        <v>46.84652</v>
      </c>
    </row>
    <row r="4277" ht="9.75" customHeight="1">
      <c r="A4277" s="110" t="s">
        <v>188</v>
      </c>
      <c r="B4277" s="110">
        <v>48.16474</v>
      </c>
    </row>
    <row r="4278" ht="9.75" customHeight="1">
      <c r="A4278" s="110" t="s">
        <v>188</v>
      </c>
      <c r="B4278" s="110">
        <v>52.29204</v>
      </c>
    </row>
    <row r="4279" ht="9.75" customHeight="1">
      <c r="A4279" s="110" t="s">
        <v>188</v>
      </c>
      <c r="B4279" s="110">
        <v>50.54361</v>
      </c>
    </row>
    <row r="4280" ht="9.75" customHeight="1">
      <c r="A4280" s="110" t="s">
        <v>188</v>
      </c>
      <c r="B4280" s="110">
        <v>45.66965</v>
      </c>
    </row>
    <row r="4281" ht="9.75" customHeight="1">
      <c r="A4281" s="110" t="s">
        <v>188</v>
      </c>
      <c r="B4281" s="110">
        <v>45.45919</v>
      </c>
    </row>
    <row r="4282" ht="9.75" customHeight="1">
      <c r="A4282" s="110" t="s">
        <v>188</v>
      </c>
      <c r="B4282" s="110">
        <v>45.75767</v>
      </c>
    </row>
    <row r="4283" ht="9.75" customHeight="1">
      <c r="A4283" s="110" t="s">
        <v>188</v>
      </c>
      <c r="B4283" s="110">
        <v>49.32713</v>
      </c>
    </row>
    <row r="4284" ht="9.75" customHeight="1">
      <c r="A4284" s="110" t="s">
        <v>188</v>
      </c>
      <c r="B4284" s="110">
        <v>47.52039</v>
      </c>
    </row>
    <row r="4285" ht="9.75" customHeight="1">
      <c r="A4285" s="110" t="s">
        <v>188</v>
      </c>
      <c r="B4285" s="110">
        <v>46.06637</v>
      </c>
    </row>
    <row r="4286" ht="9.75" customHeight="1">
      <c r="A4286" s="110" t="s">
        <v>188</v>
      </c>
      <c r="B4286" s="110">
        <v>45.82149</v>
      </c>
    </row>
    <row r="4287" ht="9.75" customHeight="1">
      <c r="A4287" s="110" t="s">
        <v>188</v>
      </c>
      <c r="B4287" s="110">
        <v>36.31043</v>
      </c>
    </row>
    <row r="4288" ht="9.75" customHeight="1">
      <c r="A4288" s="110" t="s">
        <v>188</v>
      </c>
      <c r="B4288" s="110"/>
    </row>
    <row r="4289" ht="9.75" customHeight="1">
      <c r="A4289" s="110" t="s">
        <v>188</v>
      </c>
      <c r="B4289" s="110">
        <v>41.48451</v>
      </c>
    </row>
    <row r="4290" ht="9.75" customHeight="1">
      <c r="A4290" s="110" t="s">
        <v>188</v>
      </c>
      <c r="B4290" s="110">
        <v>49.83735</v>
      </c>
    </row>
    <row r="4291" ht="9.75" customHeight="1">
      <c r="A4291" s="110" t="s">
        <v>188</v>
      </c>
      <c r="B4291" s="110">
        <v>47.55378</v>
      </c>
    </row>
    <row r="4292" ht="9.75" customHeight="1">
      <c r="A4292" s="110" t="s">
        <v>188</v>
      </c>
      <c r="B4292" s="110">
        <v>37.24261</v>
      </c>
    </row>
    <row r="4293" ht="9.75" customHeight="1">
      <c r="A4293" s="110" t="s">
        <v>188</v>
      </c>
      <c r="B4293" s="110">
        <v>38.7118</v>
      </c>
    </row>
    <row r="4294" ht="9.75" customHeight="1">
      <c r="A4294" s="110" t="s">
        <v>188</v>
      </c>
      <c r="B4294" s="110">
        <v>50.78459</v>
      </c>
    </row>
    <row r="4295" ht="9.75" customHeight="1">
      <c r="A4295" s="110" t="s">
        <v>188</v>
      </c>
      <c r="B4295" s="110">
        <v>44.25324</v>
      </c>
    </row>
    <row r="4296" ht="9.75" customHeight="1">
      <c r="A4296" s="110" t="s">
        <v>188</v>
      </c>
      <c r="B4296" s="110">
        <v>48.01566</v>
      </c>
    </row>
    <row r="4297" ht="9.75" customHeight="1">
      <c r="A4297" s="110" t="s">
        <v>188</v>
      </c>
      <c r="B4297" s="110">
        <v>40.04815</v>
      </c>
    </row>
    <row r="4298" ht="9.75" customHeight="1">
      <c r="A4298" s="110" t="s">
        <v>188</v>
      </c>
      <c r="B4298" s="110">
        <v>33.88416</v>
      </c>
    </row>
    <row r="4299" ht="9.75" customHeight="1">
      <c r="A4299" s="110" t="s">
        <v>188</v>
      </c>
      <c r="B4299" s="110"/>
    </row>
    <row r="4300" ht="9.75" customHeight="1">
      <c r="A4300" s="110" t="s">
        <v>188</v>
      </c>
      <c r="B4300" s="110">
        <v>53.0165</v>
      </c>
    </row>
    <row r="4301" ht="9.75" customHeight="1">
      <c r="A4301" s="110" t="s">
        <v>188</v>
      </c>
      <c r="B4301" s="110">
        <v>48.97799</v>
      </c>
    </row>
    <row r="4302" ht="9.75" customHeight="1">
      <c r="A4302" s="110" t="s">
        <v>188</v>
      </c>
      <c r="B4302" s="110">
        <v>52.31954</v>
      </c>
    </row>
    <row r="4303" ht="9.75" customHeight="1">
      <c r="A4303" s="110" t="s">
        <v>188</v>
      </c>
      <c r="B4303" s="110">
        <v>56.47484</v>
      </c>
    </row>
    <row r="4304" ht="9.75" customHeight="1">
      <c r="A4304" s="110" t="s">
        <v>188</v>
      </c>
      <c r="B4304" s="110">
        <v>42.24665</v>
      </c>
    </row>
    <row r="4305" ht="9.75" customHeight="1">
      <c r="A4305" s="110" t="s">
        <v>188</v>
      </c>
      <c r="B4305" s="110">
        <v>53.04955</v>
      </c>
    </row>
    <row r="4306" ht="9.75" customHeight="1">
      <c r="A4306" s="110" t="s">
        <v>188</v>
      </c>
      <c r="B4306" s="110">
        <v>51.141</v>
      </c>
    </row>
    <row r="4307" ht="9.75" customHeight="1">
      <c r="A4307" s="110" t="s">
        <v>188</v>
      </c>
      <c r="B4307" s="110"/>
    </row>
    <row r="4308" ht="9.75" customHeight="1">
      <c r="A4308" s="110" t="s">
        <v>188</v>
      </c>
      <c r="B4308" s="110">
        <v>37.49471</v>
      </c>
    </row>
    <row r="4309" ht="9.75" customHeight="1">
      <c r="A4309" s="110" t="s">
        <v>188</v>
      </c>
      <c r="B4309" s="110">
        <v>46.66715</v>
      </c>
    </row>
    <row r="4310" ht="9.75" customHeight="1">
      <c r="A4310" s="110" t="s">
        <v>188</v>
      </c>
      <c r="B4310" s="110">
        <v>42.25865</v>
      </c>
    </row>
    <row r="4311" ht="9.75" customHeight="1">
      <c r="A4311" s="110" t="s">
        <v>188</v>
      </c>
      <c r="B4311" s="110">
        <v>48.39892</v>
      </c>
    </row>
    <row r="4312" ht="9.75" customHeight="1">
      <c r="A4312" s="110" t="s">
        <v>188</v>
      </c>
      <c r="B4312" s="110">
        <v>55.11407</v>
      </c>
    </row>
    <row r="4313" ht="9.75" customHeight="1">
      <c r="A4313" s="110" t="s">
        <v>188</v>
      </c>
      <c r="B4313" s="110"/>
    </row>
    <row r="4314" ht="9.75" customHeight="1">
      <c r="A4314" s="110" t="s">
        <v>188</v>
      </c>
      <c r="B4314" s="110">
        <v>40.41801</v>
      </c>
    </row>
    <row r="4315" ht="9.75" customHeight="1">
      <c r="A4315" s="110" t="s">
        <v>188</v>
      </c>
      <c r="B4315" s="110">
        <v>40.7342</v>
      </c>
    </row>
    <row r="4316" ht="9.75" customHeight="1">
      <c r="A4316" s="110" t="s">
        <v>188</v>
      </c>
      <c r="B4316" s="110">
        <v>41.72289</v>
      </c>
    </row>
    <row r="4317" ht="9.75" customHeight="1">
      <c r="A4317" s="110" t="s">
        <v>188</v>
      </c>
      <c r="B4317" s="110">
        <v>40.39278</v>
      </c>
    </row>
    <row r="4318" ht="9.75" customHeight="1">
      <c r="A4318" s="110" t="s">
        <v>188</v>
      </c>
      <c r="B4318" s="110">
        <v>41.41778</v>
      </c>
    </row>
    <row r="4319" ht="9.75" customHeight="1">
      <c r="A4319" s="110" t="s">
        <v>188</v>
      </c>
      <c r="B4319" s="110">
        <v>52.45565</v>
      </c>
    </row>
    <row r="4320" ht="9.75" customHeight="1">
      <c r="A4320" s="110" t="s">
        <v>188</v>
      </c>
      <c r="B4320" s="110">
        <v>44.09213</v>
      </c>
    </row>
    <row r="4321" ht="9.75" customHeight="1">
      <c r="A4321" s="110" t="s">
        <v>188</v>
      </c>
      <c r="B4321" s="110"/>
    </row>
    <row r="4322" ht="9.75" customHeight="1">
      <c r="A4322" s="110" t="s">
        <v>188</v>
      </c>
      <c r="B4322" s="110">
        <v>49.59196</v>
      </c>
    </row>
    <row r="4323" ht="9.75" customHeight="1">
      <c r="A4323" s="110" t="s">
        <v>188</v>
      </c>
      <c r="B4323" s="110"/>
    </row>
    <row r="4324" ht="9.75" customHeight="1">
      <c r="A4324" s="110" t="s">
        <v>188</v>
      </c>
      <c r="B4324" s="110">
        <v>42.10542</v>
      </c>
    </row>
    <row r="4325" ht="9.75" customHeight="1">
      <c r="A4325" s="110" t="s">
        <v>188</v>
      </c>
      <c r="B4325" s="110">
        <v>53.63774</v>
      </c>
    </row>
    <row r="4326" ht="9.75" customHeight="1">
      <c r="A4326" s="110" t="s">
        <v>188</v>
      </c>
      <c r="B4326" s="110">
        <v>49.46966</v>
      </c>
    </row>
    <row r="4327" ht="9.75" customHeight="1">
      <c r="A4327" s="110" t="s">
        <v>188</v>
      </c>
      <c r="B4327" s="110"/>
    </row>
    <row r="4328" ht="9.75" customHeight="1">
      <c r="A4328" s="110" t="s">
        <v>188</v>
      </c>
      <c r="B4328" s="110">
        <v>49.32713</v>
      </c>
    </row>
    <row r="4329" ht="9.75" customHeight="1">
      <c r="A4329" s="110" t="s">
        <v>188</v>
      </c>
      <c r="B4329" s="110"/>
    </row>
    <row r="4330" ht="9.75" customHeight="1">
      <c r="A4330" s="110" t="s">
        <v>188</v>
      </c>
      <c r="B4330" s="110">
        <v>40.85013</v>
      </c>
    </row>
    <row r="4331" ht="9.75" customHeight="1">
      <c r="A4331" s="110" t="s">
        <v>188</v>
      </c>
      <c r="B4331" s="110">
        <v>40.72071</v>
      </c>
    </row>
    <row r="4332" ht="9.75" customHeight="1">
      <c r="A4332" s="110" t="s">
        <v>188</v>
      </c>
      <c r="B4332" s="110">
        <v>47.06227</v>
      </c>
    </row>
    <row r="4333" ht="9.75" customHeight="1">
      <c r="A4333" s="110" t="s">
        <v>188</v>
      </c>
      <c r="B4333" s="110"/>
    </row>
    <row r="4334" ht="9.75" customHeight="1">
      <c r="A4334" s="110" t="s">
        <v>188</v>
      </c>
      <c r="B4334" s="110">
        <v>49.83735</v>
      </c>
    </row>
    <row r="4335" ht="9.75" customHeight="1">
      <c r="A4335" s="110" t="s">
        <v>188</v>
      </c>
      <c r="B4335" s="110">
        <v>44.94053</v>
      </c>
    </row>
    <row r="4336" ht="9.75" customHeight="1">
      <c r="A4336" s="110" t="s">
        <v>188</v>
      </c>
      <c r="B4336" s="110">
        <v>51.101</v>
      </c>
    </row>
    <row r="4337" ht="9.75" customHeight="1">
      <c r="A4337" s="110" t="s">
        <v>188</v>
      </c>
      <c r="B4337" s="110"/>
    </row>
    <row r="4338" ht="9.75" customHeight="1">
      <c r="A4338" s="110" t="s">
        <v>188</v>
      </c>
      <c r="B4338" s="110">
        <v>48.09109</v>
      </c>
    </row>
    <row r="4339" ht="9.75" customHeight="1">
      <c r="A4339" s="110" t="s">
        <v>188</v>
      </c>
      <c r="B4339" s="110"/>
    </row>
    <row r="4340" ht="9.75" customHeight="1">
      <c r="A4340" s="110" t="s">
        <v>188</v>
      </c>
      <c r="B4340" s="110"/>
    </row>
    <row r="4341" ht="9.75" customHeight="1">
      <c r="A4341" s="110" t="s">
        <v>188</v>
      </c>
      <c r="B4341" s="110">
        <v>40.31749</v>
      </c>
    </row>
    <row r="4342" ht="9.75" customHeight="1">
      <c r="A4342" s="110" t="s">
        <v>188</v>
      </c>
      <c r="B4342" s="110">
        <v>47.28873</v>
      </c>
    </row>
    <row r="4343" ht="9.75" customHeight="1">
      <c r="A4343" s="110" t="s">
        <v>188</v>
      </c>
      <c r="B4343" s="110">
        <v>33.35584</v>
      </c>
    </row>
    <row r="4344" ht="9.75" customHeight="1">
      <c r="A4344" s="110" t="s">
        <v>188</v>
      </c>
      <c r="B4344" s="110">
        <v>51.71252</v>
      </c>
    </row>
    <row r="4345" ht="9.75" customHeight="1">
      <c r="A4345" s="110" t="s">
        <v>188</v>
      </c>
      <c r="B4345" s="110">
        <v>46.4726</v>
      </c>
    </row>
    <row r="4346" ht="9.75" customHeight="1">
      <c r="A4346" s="110" t="s">
        <v>188</v>
      </c>
      <c r="B4346" s="110">
        <v>46.277</v>
      </c>
    </row>
    <row r="4347" ht="9.75" customHeight="1">
      <c r="A4347" s="110" t="s">
        <v>188</v>
      </c>
      <c r="B4347" s="110">
        <v>48.90607</v>
      </c>
    </row>
    <row r="4348" ht="9.75" customHeight="1">
      <c r="A4348" s="110" t="s">
        <v>188</v>
      </c>
      <c r="B4348" s="110">
        <v>47.59391</v>
      </c>
    </row>
    <row r="4349" ht="9.75" customHeight="1">
      <c r="A4349" s="110" t="s">
        <v>188</v>
      </c>
      <c r="B4349" s="110"/>
    </row>
    <row r="4350" ht="9.75" customHeight="1">
      <c r="A4350" s="110" t="s">
        <v>188</v>
      </c>
      <c r="B4350" s="110">
        <v>42.35977</v>
      </c>
    </row>
    <row r="4351" ht="9.75" customHeight="1">
      <c r="A4351" s="110" t="s">
        <v>188</v>
      </c>
      <c r="B4351" s="110">
        <v>40.89908</v>
      </c>
    </row>
    <row r="4352" ht="9.75" customHeight="1">
      <c r="A4352" s="110" t="s">
        <v>188</v>
      </c>
      <c r="B4352" s="110">
        <v>41.17583</v>
      </c>
    </row>
    <row r="4353" ht="9.75" customHeight="1">
      <c r="A4353" s="110" t="s">
        <v>188</v>
      </c>
      <c r="B4353" s="110"/>
    </row>
    <row r="4354" ht="9.75" customHeight="1">
      <c r="A4354" s="110" t="s">
        <v>188</v>
      </c>
      <c r="B4354" s="110"/>
    </row>
    <row r="4355" ht="9.75" customHeight="1">
      <c r="A4355" s="110" t="s">
        <v>188</v>
      </c>
      <c r="B4355" s="110">
        <v>43.6284</v>
      </c>
    </row>
    <row r="4356" ht="9.75" customHeight="1">
      <c r="A4356" s="110" t="s">
        <v>188</v>
      </c>
      <c r="B4356" s="110">
        <v>48.14797</v>
      </c>
    </row>
    <row r="4357" ht="9.75" customHeight="1">
      <c r="A4357" s="110" t="s">
        <v>188</v>
      </c>
      <c r="B4357" s="110">
        <v>45.86575</v>
      </c>
    </row>
    <row r="4358" ht="9.75" customHeight="1">
      <c r="A4358" s="110" t="s">
        <v>188</v>
      </c>
      <c r="B4358" s="110">
        <v>53.22113</v>
      </c>
    </row>
    <row r="4359" ht="9.75" customHeight="1">
      <c r="A4359" s="110" t="s">
        <v>188</v>
      </c>
      <c r="B4359" s="110"/>
    </row>
    <row r="4360" ht="9.75" customHeight="1">
      <c r="A4360" s="110" t="s">
        <v>188</v>
      </c>
      <c r="B4360" s="110">
        <v>49.90734</v>
      </c>
    </row>
    <row r="4361" ht="9.75" customHeight="1">
      <c r="A4361" s="110" t="s">
        <v>188</v>
      </c>
      <c r="B4361" s="110"/>
    </row>
    <row r="4362" ht="9.75" customHeight="1">
      <c r="A4362" s="110" t="s">
        <v>188</v>
      </c>
      <c r="B4362" s="110">
        <v>53.35708</v>
      </c>
    </row>
    <row r="4363" ht="9.75" customHeight="1">
      <c r="A4363" s="110" t="s">
        <v>188</v>
      </c>
      <c r="B4363" s="110">
        <v>43.35137</v>
      </c>
    </row>
    <row r="4364" ht="9.75" customHeight="1">
      <c r="A4364" s="110" t="s">
        <v>188</v>
      </c>
      <c r="B4364" s="110">
        <v>49.80485</v>
      </c>
    </row>
    <row r="4365" ht="9.75" customHeight="1">
      <c r="A4365" s="110" t="s">
        <v>188</v>
      </c>
      <c r="B4365" s="110">
        <v>60.4144</v>
      </c>
    </row>
    <row r="4366" ht="9.75" customHeight="1">
      <c r="A4366" s="110" t="s">
        <v>188</v>
      </c>
      <c r="B4366" s="110">
        <v>50.48586</v>
      </c>
    </row>
    <row r="4367" ht="9.75" customHeight="1">
      <c r="A4367" s="110" t="s">
        <v>188</v>
      </c>
      <c r="B4367" s="110"/>
    </row>
    <row r="4368" ht="9.75" customHeight="1">
      <c r="A4368" s="110" t="s">
        <v>188</v>
      </c>
      <c r="B4368" s="110">
        <v>45.86886</v>
      </c>
    </row>
    <row r="4369" ht="9.75" customHeight="1">
      <c r="A4369" s="110" t="s">
        <v>188</v>
      </c>
      <c r="B4369" s="110">
        <v>41.33687</v>
      </c>
    </row>
    <row r="4370" ht="9.75" customHeight="1">
      <c r="A4370" s="110" t="s">
        <v>188</v>
      </c>
      <c r="B4370" s="110">
        <v>57.15992</v>
      </c>
    </row>
    <row r="4371" ht="9.75" customHeight="1">
      <c r="A4371" s="110" t="s">
        <v>188</v>
      </c>
      <c r="B4371" s="110">
        <v>48.64102</v>
      </c>
    </row>
    <row r="4372" ht="9.75" customHeight="1">
      <c r="A4372" s="110" t="s">
        <v>188</v>
      </c>
      <c r="B4372" s="110">
        <v>25.64748</v>
      </c>
    </row>
    <row r="4373" ht="9.75" customHeight="1">
      <c r="A4373" s="110" t="s">
        <v>188</v>
      </c>
      <c r="B4373" s="110">
        <v>50.97223</v>
      </c>
    </row>
    <row r="4374" ht="9.75" customHeight="1">
      <c r="A4374" s="110" t="s">
        <v>188</v>
      </c>
      <c r="B4374" s="110">
        <v>42.43792</v>
      </c>
    </row>
    <row r="4375" ht="9.75" customHeight="1">
      <c r="A4375" s="110" t="s">
        <v>188</v>
      </c>
      <c r="B4375" s="110">
        <v>42.61292</v>
      </c>
    </row>
    <row r="4376" ht="9.75" customHeight="1">
      <c r="A4376" s="110" t="s">
        <v>188</v>
      </c>
      <c r="B4376" s="110">
        <v>52.84952</v>
      </c>
    </row>
    <row r="4377" ht="9.75" customHeight="1">
      <c r="A4377" s="110" t="s">
        <v>188</v>
      </c>
      <c r="B4377" s="110"/>
    </row>
    <row r="4378" ht="9.75" customHeight="1">
      <c r="A4378" s="110" t="s">
        <v>188</v>
      </c>
      <c r="B4378" s="110"/>
    </row>
    <row r="4379" ht="9.75" customHeight="1">
      <c r="A4379" s="110" t="s">
        <v>188</v>
      </c>
      <c r="B4379" s="110">
        <v>41.48451</v>
      </c>
    </row>
    <row r="4380" ht="9.75" customHeight="1">
      <c r="A4380" s="110" t="s">
        <v>188</v>
      </c>
      <c r="B4380" s="110"/>
    </row>
    <row r="4381" ht="9.75" customHeight="1">
      <c r="A4381" s="110" t="s">
        <v>188</v>
      </c>
      <c r="B4381" s="110">
        <v>53.88347</v>
      </c>
    </row>
    <row r="4382" ht="9.75" customHeight="1">
      <c r="A4382" s="110" t="s">
        <v>188</v>
      </c>
      <c r="B4382" s="110">
        <v>39.50871</v>
      </c>
    </row>
    <row r="4383" ht="9.75" customHeight="1">
      <c r="A4383" s="110" t="s">
        <v>188</v>
      </c>
      <c r="B4383" s="110"/>
    </row>
    <row r="4384" ht="9.75" customHeight="1">
      <c r="A4384" s="110" t="s">
        <v>188</v>
      </c>
      <c r="B4384" s="110"/>
    </row>
    <row r="4385" ht="9.75" customHeight="1">
      <c r="A4385" s="110" t="s">
        <v>188</v>
      </c>
      <c r="B4385" s="110"/>
    </row>
    <row r="4386" ht="9.75" customHeight="1">
      <c r="A4386" s="110" t="s">
        <v>188</v>
      </c>
      <c r="B4386" s="110"/>
    </row>
    <row r="4387" ht="9.75" customHeight="1">
      <c r="A4387" s="110" t="s">
        <v>188</v>
      </c>
      <c r="B4387" s="110">
        <v>51.14181</v>
      </c>
    </row>
    <row r="4388" ht="9.75" customHeight="1">
      <c r="A4388" s="110" t="s">
        <v>188</v>
      </c>
      <c r="B4388" s="110"/>
    </row>
    <row r="4389" ht="9.75" customHeight="1">
      <c r="A4389" s="110" t="s">
        <v>188</v>
      </c>
      <c r="B4389" s="110"/>
    </row>
    <row r="4390" ht="9.75" customHeight="1">
      <c r="A4390" s="110" t="s">
        <v>188</v>
      </c>
      <c r="B4390" s="110">
        <v>59.54825</v>
      </c>
    </row>
    <row r="4391" ht="9.75" customHeight="1">
      <c r="A4391" s="110" t="s">
        <v>188</v>
      </c>
      <c r="B4391" s="110"/>
    </row>
    <row r="4392" ht="9.75" customHeight="1">
      <c r="A4392" s="110" t="s">
        <v>188</v>
      </c>
      <c r="B4392" s="110"/>
    </row>
    <row r="4393" ht="9.75" customHeight="1">
      <c r="A4393" s="110" t="s">
        <v>188</v>
      </c>
      <c r="B4393" s="110"/>
    </row>
    <row r="4394" ht="9.75" customHeight="1">
      <c r="A4394" s="110" t="s">
        <v>188</v>
      </c>
      <c r="B4394" s="110">
        <v>64.7873</v>
      </c>
    </row>
    <row r="4395" ht="9.75" customHeight="1">
      <c r="A4395" s="110" t="s">
        <v>188</v>
      </c>
      <c r="B4395" s="110"/>
    </row>
    <row r="4396" ht="9.75" customHeight="1">
      <c r="A4396" s="110" t="s">
        <v>188</v>
      </c>
      <c r="B4396" s="110"/>
    </row>
    <row r="4397" ht="9.75" customHeight="1">
      <c r="A4397" s="110" t="s">
        <v>188</v>
      </c>
      <c r="B4397" s="110">
        <v>38.32399</v>
      </c>
    </row>
    <row r="4398" ht="9.75" customHeight="1">
      <c r="A4398" s="110" t="s">
        <v>188</v>
      </c>
      <c r="B4398" s="110"/>
    </row>
    <row r="4399" ht="9.75" customHeight="1">
      <c r="A4399" s="110" t="s">
        <v>188</v>
      </c>
      <c r="B4399" s="110"/>
    </row>
    <row r="4400" ht="9.75" customHeight="1">
      <c r="A4400" s="110" t="s">
        <v>188</v>
      </c>
      <c r="B4400" s="110">
        <v>44.96022</v>
      </c>
    </row>
    <row r="4401" ht="9.75" customHeight="1">
      <c r="A4401" s="110" t="s">
        <v>188</v>
      </c>
      <c r="B4401" s="110"/>
    </row>
    <row r="4402" ht="9.75" customHeight="1">
      <c r="A4402" s="110" t="s">
        <v>188</v>
      </c>
      <c r="B4402" s="110">
        <v>43.6742</v>
      </c>
    </row>
    <row r="4403" ht="9.75" customHeight="1">
      <c r="A4403" s="110" t="s">
        <v>188</v>
      </c>
      <c r="B4403" s="110"/>
    </row>
    <row r="4404" ht="9.75" customHeight="1">
      <c r="A4404" s="110" t="s">
        <v>188</v>
      </c>
      <c r="B4404" s="110">
        <v>70.01677</v>
      </c>
    </row>
    <row r="4405" ht="9.75" customHeight="1">
      <c r="A4405" s="110" t="s">
        <v>188</v>
      </c>
      <c r="B4405" s="110"/>
    </row>
    <row r="4406" ht="9.75" customHeight="1">
      <c r="A4406" s="110" t="s">
        <v>188</v>
      </c>
      <c r="B4406" s="110"/>
    </row>
    <row r="4407" ht="9.75" customHeight="1">
      <c r="A4407" s="110" t="s">
        <v>188</v>
      </c>
      <c r="B4407" s="110">
        <v>45.56999</v>
      </c>
    </row>
    <row r="4408" ht="9.75" customHeight="1">
      <c r="A4408" s="110" t="s">
        <v>188</v>
      </c>
      <c r="B4408" s="110">
        <v>42.24665</v>
      </c>
    </row>
    <row r="4409" ht="9.75" customHeight="1">
      <c r="A4409" s="110" t="s">
        <v>188</v>
      </c>
      <c r="B4409" s="110">
        <v>50.34503</v>
      </c>
    </row>
    <row r="4410" ht="9.75" customHeight="1">
      <c r="A4410" s="110" t="s">
        <v>188</v>
      </c>
      <c r="B4410" s="110">
        <v>39.27076</v>
      </c>
    </row>
    <row r="4411" ht="9.75" customHeight="1">
      <c r="A4411" s="110" t="s">
        <v>188</v>
      </c>
      <c r="B4411" s="110"/>
    </row>
    <row r="4412" ht="9.75" customHeight="1">
      <c r="A4412" s="110" t="s">
        <v>188</v>
      </c>
      <c r="B4412" s="110"/>
    </row>
    <row r="4413" ht="9.75" customHeight="1">
      <c r="A4413" s="110" t="s">
        <v>188</v>
      </c>
      <c r="B4413" s="110">
        <v>52.3702</v>
      </c>
    </row>
    <row r="4414" ht="9.75" customHeight="1">
      <c r="A4414" s="110" t="s">
        <v>188</v>
      </c>
      <c r="B4414" s="110"/>
    </row>
    <row r="4415" ht="9.75" customHeight="1">
      <c r="A4415" s="110" t="s">
        <v>188</v>
      </c>
      <c r="B4415" s="110"/>
    </row>
    <row r="4416" ht="9.75" customHeight="1">
      <c r="A4416" s="110" t="s">
        <v>188</v>
      </c>
      <c r="B4416" s="110">
        <v>34.52729</v>
      </c>
    </row>
    <row r="4417" ht="9.75" customHeight="1">
      <c r="A4417" s="110" t="s">
        <v>188</v>
      </c>
      <c r="B4417" s="110"/>
    </row>
    <row r="4418" ht="9.75" customHeight="1">
      <c r="A4418" s="110" t="s">
        <v>188</v>
      </c>
      <c r="B4418" s="110">
        <v>44.67818</v>
      </c>
    </row>
    <row r="4419" ht="9.75" customHeight="1">
      <c r="A4419" s="110" t="s">
        <v>188</v>
      </c>
      <c r="B4419" s="110">
        <v>36.7809</v>
      </c>
    </row>
    <row r="4420" ht="9.75" customHeight="1">
      <c r="A4420" s="110" t="s">
        <v>188</v>
      </c>
      <c r="B4420" s="110">
        <v>37.40944</v>
      </c>
    </row>
    <row r="4421" ht="9.75" customHeight="1">
      <c r="A4421" s="110" t="s">
        <v>188</v>
      </c>
      <c r="B4421" s="110">
        <v>59.46558</v>
      </c>
    </row>
    <row r="4422" ht="9.75" customHeight="1">
      <c r="A4422" s="110" t="s">
        <v>188</v>
      </c>
      <c r="B4422" s="110">
        <v>37.54117</v>
      </c>
    </row>
    <row r="4423" ht="9.75" customHeight="1">
      <c r="A4423" s="110" t="s">
        <v>188</v>
      </c>
      <c r="B4423" s="110">
        <v>47.38475</v>
      </c>
    </row>
    <row r="4424" ht="9.75" customHeight="1">
      <c r="A4424" s="110" t="s">
        <v>188</v>
      </c>
      <c r="B4424" s="110">
        <v>52.95633</v>
      </c>
    </row>
    <row r="4425" ht="9.75" customHeight="1">
      <c r="A4425" s="110" t="s">
        <v>188</v>
      </c>
      <c r="B4425" s="110"/>
    </row>
    <row r="4426" ht="9.75" customHeight="1">
      <c r="A4426" s="110" t="s">
        <v>188</v>
      </c>
      <c r="B4426" s="110">
        <v>26.78034</v>
      </c>
    </row>
    <row r="4427" ht="9.75" customHeight="1">
      <c r="A4427" s="110" t="s">
        <v>188</v>
      </c>
      <c r="B4427" s="110">
        <v>35.99691</v>
      </c>
    </row>
    <row r="4428" ht="9.75" customHeight="1">
      <c r="A4428" s="110" t="s">
        <v>188</v>
      </c>
      <c r="B4428" s="110"/>
    </row>
    <row r="4429" ht="9.75" customHeight="1">
      <c r="A4429" s="110" t="s">
        <v>188</v>
      </c>
      <c r="B4429" s="110"/>
    </row>
    <row r="4430" ht="9.75" customHeight="1">
      <c r="A4430" s="110" t="s">
        <v>188</v>
      </c>
      <c r="B4430" s="110">
        <v>43.51568</v>
      </c>
    </row>
    <row r="4431" ht="9.75" customHeight="1">
      <c r="A4431" s="110" t="s">
        <v>188</v>
      </c>
      <c r="B4431" s="110">
        <v>41.96552</v>
      </c>
    </row>
    <row r="4432" ht="9.75" customHeight="1">
      <c r="A4432" s="110" t="s">
        <v>188</v>
      </c>
      <c r="B4432" s="110">
        <v>40.15904</v>
      </c>
    </row>
    <row r="4433" ht="9.75" customHeight="1">
      <c r="A4433" s="110" t="s">
        <v>188</v>
      </c>
      <c r="B4433" s="110">
        <v>49.90394</v>
      </c>
    </row>
    <row r="4434" ht="9.75" customHeight="1">
      <c r="A4434" s="110" t="s">
        <v>188</v>
      </c>
      <c r="B4434" s="110">
        <v>52.12493</v>
      </c>
    </row>
    <row r="4435" ht="9.75" customHeight="1">
      <c r="A4435" s="110" t="s">
        <v>188</v>
      </c>
      <c r="B4435" s="110">
        <v>51.70056</v>
      </c>
    </row>
    <row r="4436" ht="9.75" customHeight="1">
      <c r="A4436" s="110" t="s">
        <v>188</v>
      </c>
      <c r="B4436" s="110">
        <v>44.62127</v>
      </c>
    </row>
    <row r="4437" ht="9.75" customHeight="1">
      <c r="A4437" s="110" t="s">
        <v>188</v>
      </c>
      <c r="B4437" s="110">
        <v>52.19858</v>
      </c>
    </row>
    <row r="4438" ht="9.75" customHeight="1">
      <c r="A4438" s="110" t="s">
        <v>188</v>
      </c>
      <c r="B4438" s="110">
        <v>41.74215</v>
      </c>
    </row>
    <row r="4439" ht="9.75" customHeight="1">
      <c r="A4439" s="110" t="s">
        <v>188</v>
      </c>
      <c r="B4439" s="110">
        <v>43.36446</v>
      </c>
    </row>
    <row r="4440" ht="9.75" customHeight="1">
      <c r="A4440" s="110" t="s">
        <v>188</v>
      </c>
      <c r="B4440" s="110">
        <v>39.4857</v>
      </c>
    </row>
    <row r="4441" ht="9.75" customHeight="1">
      <c r="A4441" s="110" t="s">
        <v>188</v>
      </c>
      <c r="B4441" s="110">
        <v>45.87664</v>
      </c>
    </row>
    <row r="4442" ht="9.75" customHeight="1">
      <c r="A4442" s="110" t="s">
        <v>188</v>
      </c>
      <c r="B4442" s="110">
        <v>40.79225</v>
      </c>
    </row>
    <row r="4443" ht="9.75" customHeight="1">
      <c r="A4443" s="110" t="s">
        <v>188</v>
      </c>
      <c r="B4443" s="110">
        <v>44.82655</v>
      </c>
    </row>
    <row r="4444" ht="9.75" customHeight="1">
      <c r="A4444" s="110" t="s">
        <v>188</v>
      </c>
      <c r="B4444" s="110">
        <v>47.47975</v>
      </c>
    </row>
    <row r="4445" ht="9.75" customHeight="1">
      <c r="A4445" s="110" t="s">
        <v>188</v>
      </c>
      <c r="B4445" s="110">
        <v>39.70826</v>
      </c>
    </row>
    <row r="4446" ht="9.75" customHeight="1">
      <c r="A4446" s="110" t="s">
        <v>188</v>
      </c>
      <c r="B4446" s="110">
        <v>43.96985</v>
      </c>
    </row>
    <row r="4447" ht="9.75" customHeight="1">
      <c r="A4447" s="110" t="s">
        <v>188</v>
      </c>
      <c r="B4447" s="110"/>
    </row>
    <row r="4448" ht="9.75" customHeight="1">
      <c r="A4448" s="110" t="s">
        <v>188</v>
      </c>
      <c r="B4448" s="110">
        <v>56.36017</v>
      </c>
    </row>
    <row r="4449" ht="9.75" customHeight="1">
      <c r="A4449" s="110" t="s">
        <v>188</v>
      </c>
      <c r="B4449" s="110">
        <v>44.19615</v>
      </c>
    </row>
    <row r="4450" ht="9.75" customHeight="1">
      <c r="A4450" s="110" t="s">
        <v>188</v>
      </c>
      <c r="B4450" s="110">
        <v>44.67072</v>
      </c>
    </row>
    <row r="4451" ht="9.75" customHeight="1">
      <c r="A4451" s="110" t="s">
        <v>188</v>
      </c>
      <c r="B4451" s="110">
        <v>45.68778</v>
      </c>
    </row>
    <row r="4452" ht="9.75" customHeight="1">
      <c r="A4452" s="110" t="s">
        <v>188</v>
      </c>
      <c r="B4452" s="110"/>
    </row>
    <row r="4453" ht="9.75" customHeight="1">
      <c r="A4453" s="110" t="s">
        <v>188</v>
      </c>
      <c r="B4453" s="110">
        <v>56.39939</v>
      </c>
    </row>
    <row r="4454" ht="9.75" customHeight="1">
      <c r="A4454" s="110" t="s">
        <v>188</v>
      </c>
      <c r="B4454" s="110">
        <v>43.17693</v>
      </c>
    </row>
    <row r="4455" ht="9.75" customHeight="1">
      <c r="A4455" s="110" t="s">
        <v>188</v>
      </c>
      <c r="B4455" s="110"/>
    </row>
    <row r="4456" ht="9.75" customHeight="1">
      <c r="A4456" s="110" t="s">
        <v>188</v>
      </c>
      <c r="B4456" s="110">
        <v>36.19837</v>
      </c>
    </row>
    <row r="4457" ht="9.75" customHeight="1">
      <c r="A4457" s="110" t="s">
        <v>188</v>
      </c>
      <c r="B4457" s="110">
        <v>32.72492</v>
      </c>
    </row>
    <row r="4458" ht="9.75" customHeight="1">
      <c r="A4458" s="110" t="s">
        <v>188</v>
      </c>
      <c r="B4458" s="110">
        <v>43.89038</v>
      </c>
    </row>
    <row r="4459" ht="9.75" customHeight="1">
      <c r="A4459" s="110" t="s">
        <v>188</v>
      </c>
      <c r="B4459" s="110"/>
    </row>
    <row r="4460" ht="9.75" customHeight="1">
      <c r="A4460" s="110" t="s">
        <v>188</v>
      </c>
      <c r="B4460" s="110">
        <v>45.08065</v>
      </c>
    </row>
    <row r="4461" ht="9.75" customHeight="1">
      <c r="A4461" s="110" t="s">
        <v>188</v>
      </c>
      <c r="B4461" s="110">
        <v>43.63921</v>
      </c>
    </row>
    <row r="4462" ht="9.75" customHeight="1">
      <c r="A4462" s="110" t="s">
        <v>188</v>
      </c>
      <c r="B4462" s="110">
        <v>42.62155</v>
      </c>
    </row>
    <row r="4463" ht="9.75" customHeight="1">
      <c r="A4463" s="110" t="s">
        <v>188</v>
      </c>
      <c r="B4463" s="110">
        <v>28.56078</v>
      </c>
    </row>
    <row r="4464" ht="9.75" customHeight="1">
      <c r="A4464" s="110" t="s">
        <v>188</v>
      </c>
      <c r="B4464" s="110"/>
    </row>
    <row r="4465" ht="9.75" customHeight="1">
      <c r="A4465" s="110" t="s">
        <v>188</v>
      </c>
      <c r="B4465" s="110"/>
    </row>
    <row r="4466" ht="9.75" customHeight="1">
      <c r="A4466" s="110" t="s">
        <v>188</v>
      </c>
      <c r="B4466" s="110"/>
    </row>
    <row r="4467" ht="9.75" customHeight="1">
      <c r="A4467" s="110" t="s">
        <v>188</v>
      </c>
      <c r="B4467" s="110"/>
    </row>
    <row r="4468" ht="9.75" customHeight="1">
      <c r="A4468" s="110" t="s">
        <v>188</v>
      </c>
      <c r="B4468" s="110">
        <v>48.71329</v>
      </c>
    </row>
    <row r="4469" ht="9.75" customHeight="1">
      <c r="A4469" s="110" t="s">
        <v>188</v>
      </c>
      <c r="B4469" s="110">
        <v>42.48565</v>
      </c>
    </row>
    <row r="4470" ht="9.75" customHeight="1">
      <c r="A4470" s="110" t="s">
        <v>188</v>
      </c>
      <c r="B4470" s="110">
        <v>44.16682</v>
      </c>
    </row>
    <row r="4471" ht="9.75" customHeight="1">
      <c r="A4471" s="110" t="s">
        <v>188</v>
      </c>
      <c r="B4471" s="110"/>
    </row>
    <row r="4472" ht="9.75" customHeight="1">
      <c r="A4472" s="110" t="s">
        <v>188</v>
      </c>
      <c r="B4472" s="110">
        <v>44.49765</v>
      </c>
    </row>
    <row r="4473" ht="9.75" customHeight="1">
      <c r="A4473" s="110" t="s">
        <v>188</v>
      </c>
      <c r="B4473" s="110">
        <v>47.06227</v>
      </c>
    </row>
    <row r="4474" ht="9.75" customHeight="1">
      <c r="A4474" s="110" t="s">
        <v>188</v>
      </c>
      <c r="B4474" s="110">
        <v>44.68275</v>
      </c>
    </row>
    <row r="4475" ht="9.75" customHeight="1">
      <c r="A4475" s="110" t="s">
        <v>188</v>
      </c>
      <c r="B4475" s="110">
        <v>46.66108</v>
      </c>
    </row>
    <row r="4476" ht="9.75" customHeight="1">
      <c r="A4476" s="110" t="s">
        <v>188</v>
      </c>
      <c r="B4476" s="110">
        <v>53.63774</v>
      </c>
    </row>
    <row r="4477" ht="9.75" customHeight="1">
      <c r="A4477" s="110" t="s">
        <v>188</v>
      </c>
      <c r="B4477" s="110">
        <v>48.63111</v>
      </c>
    </row>
    <row r="4478" ht="9.75" customHeight="1">
      <c r="A4478" s="110" t="s">
        <v>188</v>
      </c>
      <c r="B4478" s="110">
        <v>46.53806</v>
      </c>
    </row>
    <row r="4479" ht="9.75" customHeight="1">
      <c r="A4479" s="110" t="s">
        <v>188</v>
      </c>
      <c r="B4479" s="110"/>
    </row>
    <row r="4480" ht="9.75" customHeight="1">
      <c r="A4480" s="110" t="s">
        <v>188</v>
      </c>
      <c r="B4480" s="110">
        <v>54.00221</v>
      </c>
    </row>
    <row r="4481" ht="9.75" customHeight="1">
      <c r="A4481" s="110" t="s">
        <v>188</v>
      </c>
      <c r="B4481" s="110">
        <v>45.38076</v>
      </c>
    </row>
    <row r="4482" ht="9.75" customHeight="1">
      <c r="A4482" s="110" t="s">
        <v>188</v>
      </c>
      <c r="B4482" s="110">
        <v>51.25575</v>
      </c>
    </row>
    <row r="4483" ht="9.75" customHeight="1">
      <c r="A4483" s="110" t="s">
        <v>188</v>
      </c>
      <c r="B4483" s="110">
        <v>50.04452</v>
      </c>
    </row>
    <row r="4484" ht="9.75" customHeight="1">
      <c r="A4484" s="110" t="s">
        <v>188</v>
      </c>
      <c r="B4484" s="110">
        <v>50.62258</v>
      </c>
    </row>
    <row r="4485" ht="9.75" customHeight="1">
      <c r="A4485" s="110" t="s">
        <v>188</v>
      </c>
      <c r="B4485" s="110">
        <v>46.6692</v>
      </c>
    </row>
    <row r="4486" ht="9.75" customHeight="1">
      <c r="A4486" s="110" t="s">
        <v>188</v>
      </c>
      <c r="B4486" s="110">
        <v>40.11037</v>
      </c>
    </row>
    <row r="4487" ht="9.75" customHeight="1">
      <c r="A4487" s="110" t="s">
        <v>188</v>
      </c>
      <c r="B4487" s="110"/>
    </row>
    <row r="4488" ht="9.75" customHeight="1">
      <c r="A4488" s="110" t="s">
        <v>188</v>
      </c>
      <c r="B4488" s="110">
        <v>52.90404</v>
      </c>
    </row>
    <row r="4489" ht="9.75" customHeight="1">
      <c r="A4489" s="110" t="s">
        <v>188</v>
      </c>
      <c r="B4489" s="110">
        <v>50.65199</v>
      </c>
    </row>
    <row r="4490" ht="9.75" customHeight="1">
      <c r="A4490" s="110" t="s">
        <v>188</v>
      </c>
      <c r="B4490" s="110">
        <v>67.60731</v>
      </c>
    </row>
    <row r="4491" ht="9.75" customHeight="1">
      <c r="A4491" s="110" t="s">
        <v>188</v>
      </c>
      <c r="B4491" s="110">
        <v>41.19536</v>
      </c>
    </row>
    <row r="4492" ht="9.75" customHeight="1">
      <c r="A4492" s="110" t="s">
        <v>188</v>
      </c>
      <c r="B4492" s="110"/>
    </row>
    <row r="4493" ht="9.75" customHeight="1">
      <c r="A4493" s="110" t="s">
        <v>188</v>
      </c>
      <c r="B4493" s="110">
        <v>38.29387</v>
      </c>
    </row>
    <row r="4494" ht="9.75" customHeight="1">
      <c r="A4494" s="110" t="s">
        <v>188</v>
      </c>
      <c r="B4494" s="110">
        <v>42.24665</v>
      </c>
    </row>
    <row r="4495" ht="9.75" customHeight="1">
      <c r="A4495" s="110" t="s">
        <v>188</v>
      </c>
      <c r="B4495" s="110">
        <v>66.45666</v>
      </c>
    </row>
    <row r="4496" ht="9.75" customHeight="1">
      <c r="A4496" s="110" t="s">
        <v>188</v>
      </c>
      <c r="B4496" s="110"/>
    </row>
    <row r="4497" ht="9.75" customHeight="1">
      <c r="A4497" s="110" t="s">
        <v>188</v>
      </c>
      <c r="B4497" s="110">
        <v>44.32197</v>
      </c>
    </row>
    <row r="4498" ht="9.75" customHeight="1">
      <c r="A4498" s="110" t="s">
        <v>188</v>
      </c>
      <c r="B4498" s="110">
        <v>49.61261</v>
      </c>
    </row>
    <row r="4499" ht="9.75" customHeight="1">
      <c r="A4499" s="110" t="s">
        <v>188</v>
      </c>
      <c r="B4499" s="110">
        <v>45.78007</v>
      </c>
    </row>
    <row r="4500" ht="9.75" customHeight="1">
      <c r="A4500" s="110" t="s">
        <v>188</v>
      </c>
      <c r="B4500" s="110">
        <v>55.02402</v>
      </c>
    </row>
    <row r="4501" ht="9.75" customHeight="1">
      <c r="A4501" s="110" t="s">
        <v>188</v>
      </c>
      <c r="B4501" s="110"/>
    </row>
    <row r="4502" ht="9.75" customHeight="1">
      <c r="A4502" s="110" t="s">
        <v>188</v>
      </c>
      <c r="B4502" s="110">
        <v>52.63701</v>
      </c>
    </row>
    <row r="4503" ht="9.75" customHeight="1">
      <c r="A4503" s="110" t="s">
        <v>188</v>
      </c>
      <c r="B4503" s="110">
        <v>45.41172</v>
      </c>
    </row>
    <row r="4504" ht="9.75" customHeight="1">
      <c r="A4504" s="110" t="s">
        <v>188</v>
      </c>
      <c r="B4504" s="110">
        <v>38.12882</v>
      </c>
    </row>
    <row r="4505" ht="9.75" customHeight="1">
      <c r="A4505" s="110" t="s">
        <v>188</v>
      </c>
      <c r="B4505" s="110">
        <v>41.09895</v>
      </c>
    </row>
    <row r="4506" ht="9.75" customHeight="1">
      <c r="A4506" s="110" t="s">
        <v>188</v>
      </c>
      <c r="B4506" s="110">
        <v>36.68751</v>
      </c>
    </row>
    <row r="4507" ht="9.75" customHeight="1">
      <c r="A4507" s="110" t="s">
        <v>188</v>
      </c>
      <c r="B4507" s="110">
        <v>56.18696</v>
      </c>
    </row>
    <row r="4508" ht="9.75" customHeight="1">
      <c r="A4508" s="110" t="s">
        <v>188</v>
      </c>
      <c r="B4508" s="110">
        <v>47.0745</v>
      </c>
    </row>
    <row r="4509" ht="9.75" customHeight="1">
      <c r="A4509" s="110" t="s">
        <v>188</v>
      </c>
      <c r="B4509" s="110"/>
    </row>
    <row r="4510" ht="9.75" customHeight="1">
      <c r="A4510" s="110" t="s">
        <v>188</v>
      </c>
      <c r="B4510" s="110"/>
    </row>
    <row r="4511" ht="9.75" customHeight="1">
      <c r="A4511" s="110" t="s">
        <v>188</v>
      </c>
      <c r="B4511" s="110">
        <v>48.43332</v>
      </c>
    </row>
    <row r="4512" ht="9.75" customHeight="1">
      <c r="A4512" s="110" t="s">
        <v>188</v>
      </c>
      <c r="B4512" s="110">
        <v>49.14715</v>
      </c>
    </row>
    <row r="4513" ht="9.75" customHeight="1">
      <c r="A4513" s="110" t="s">
        <v>188</v>
      </c>
      <c r="B4513" s="110">
        <v>57.3655</v>
      </c>
    </row>
    <row r="4514" ht="9.75" customHeight="1">
      <c r="A4514" s="110" t="s">
        <v>188</v>
      </c>
      <c r="B4514" s="110">
        <v>42.25171</v>
      </c>
    </row>
    <row r="4515" ht="9.75" customHeight="1">
      <c r="A4515" s="110" t="s">
        <v>188</v>
      </c>
      <c r="B4515" s="110">
        <v>36.93404</v>
      </c>
    </row>
    <row r="4516" ht="9.75" customHeight="1">
      <c r="A4516" s="110" t="s">
        <v>188</v>
      </c>
      <c r="B4516" s="110">
        <v>45.42531</v>
      </c>
    </row>
    <row r="4517" ht="9.75" customHeight="1">
      <c r="A4517" s="110" t="s">
        <v>188</v>
      </c>
      <c r="B4517" s="110">
        <v>48.38556</v>
      </c>
    </row>
    <row r="4518" ht="9.75" customHeight="1">
      <c r="A4518" s="110" t="s">
        <v>188</v>
      </c>
      <c r="B4518" s="110">
        <v>41.56577</v>
      </c>
    </row>
    <row r="4519" ht="9.75" customHeight="1">
      <c r="A4519" s="110" t="s">
        <v>188</v>
      </c>
      <c r="B4519" s="110">
        <v>43.52651</v>
      </c>
    </row>
    <row r="4520" ht="9.75" customHeight="1">
      <c r="A4520" s="110" t="s">
        <v>188</v>
      </c>
      <c r="B4520" s="110">
        <v>57.36604</v>
      </c>
    </row>
    <row r="4521" ht="9.75" customHeight="1">
      <c r="A4521" s="110" t="s">
        <v>188</v>
      </c>
      <c r="B4521" s="110">
        <v>41.17686</v>
      </c>
    </row>
    <row r="4522" ht="9.75" customHeight="1">
      <c r="A4522" s="110" t="s">
        <v>188</v>
      </c>
      <c r="B4522" s="110">
        <v>53.15891</v>
      </c>
    </row>
    <row r="4523" ht="9.75" customHeight="1">
      <c r="A4523" s="110" t="s">
        <v>188</v>
      </c>
      <c r="B4523" s="110">
        <v>52.07225</v>
      </c>
    </row>
    <row r="4524" ht="9.75" customHeight="1">
      <c r="A4524" s="110" t="s">
        <v>188</v>
      </c>
      <c r="B4524" s="110">
        <v>52.86074</v>
      </c>
    </row>
    <row r="4525" ht="9.75" customHeight="1">
      <c r="A4525" s="110" t="s">
        <v>188</v>
      </c>
      <c r="B4525" s="110">
        <v>38.32399</v>
      </c>
    </row>
    <row r="4526" ht="9.75" customHeight="1">
      <c r="A4526" s="110" t="s">
        <v>188</v>
      </c>
      <c r="B4526" s="110">
        <v>39.01824</v>
      </c>
    </row>
    <row r="4527" ht="9.75" customHeight="1">
      <c r="A4527" s="110" t="s">
        <v>188</v>
      </c>
      <c r="B4527" s="110"/>
    </row>
    <row r="4528" ht="9.75" customHeight="1">
      <c r="A4528" s="110" t="s">
        <v>188</v>
      </c>
      <c r="B4528" s="110">
        <v>52.89948</v>
      </c>
    </row>
    <row r="4529" ht="9.75" customHeight="1">
      <c r="A4529" s="110" t="s">
        <v>188</v>
      </c>
      <c r="B4529" s="110">
        <v>44.58298</v>
      </c>
    </row>
    <row r="4530" ht="9.75" customHeight="1">
      <c r="A4530" s="110" t="s">
        <v>188</v>
      </c>
      <c r="B4530" s="110">
        <v>53.88428</v>
      </c>
    </row>
    <row r="4531" ht="9.75" customHeight="1">
      <c r="A4531" s="110" t="s">
        <v>188</v>
      </c>
      <c r="B4531" s="110">
        <v>46.79839</v>
      </c>
    </row>
    <row r="4532" ht="9.75" customHeight="1">
      <c r="A4532" s="110" t="s">
        <v>188</v>
      </c>
      <c r="B4532" s="110">
        <v>44.78187</v>
      </c>
    </row>
    <row r="4533" ht="9.75" customHeight="1">
      <c r="A4533" s="110" t="s">
        <v>188</v>
      </c>
      <c r="B4533" s="110">
        <v>49.1303</v>
      </c>
    </row>
    <row r="4534" ht="9.75" customHeight="1">
      <c r="A4534" s="110" t="s">
        <v>188</v>
      </c>
      <c r="B4534" s="110"/>
    </row>
    <row r="4535" ht="9.75" customHeight="1">
      <c r="A4535" s="110" t="s">
        <v>188</v>
      </c>
      <c r="B4535" s="110">
        <v>46.25916</v>
      </c>
    </row>
    <row r="4536" ht="9.75" customHeight="1">
      <c r="A4536" s="110" t="s">
        <v>188</v>
      </c>
      <c r="B4536" s="110">
        <v>60.2602</v>
      </c>
    </row>
    <row r="4537" ht="9.75" customHeight="1">
      <c r="A4537" s="110" t="s">
        <v>188</v>
      </c>
      <c r="B4537" s="110">
        <v>41.04236</v>
      </c>
    </row>
    <row r="4538" ht="9.75" customHeight="1">
      <c r="A4538" s="110" t="s">
        <v>188</v>
      </c>
      <c r="B4538" s="110"/>
    </row>
    <row r="4539" ht="9.75" customHeight="1">
      <c r="A4539" s="110" t="s">
        <v>188</v>
      </c>
      <c r="B4539" s="110">
        <v>42.47591</v>
      </c>
    </row>
    <row r="4540" ht="9.75" customHeight="1">
      <c r="A4540" s="110" t="s">
        <v>188</v>
      </c>
      <c r="B4540" s="110">
        <v>37.71805</v>
      </c>
    </row>
    <row r="4541" ht="9.75" customHeight="1">
      <c r="A4541" s="110" t="s">
        <v>188</v>
      </c>
      <c r="B4541" s="110">
        <v>48.98492</v>
      </c>
    </row>
    <row r="4542" ht="9.75" customHeight="1">
      <c r="A4542" s="110" t="s">
        <v>188</v>
      </c>
      <c r="B4542" s="110">
        <v>54.43266</v>
      </c>
    </row>
    <row r="4543" ht="9.75" customHeight="1">
      <c r="A4543" s="110" t="s">
        <v>188</v>
      </c>
      <c r="B4543" s="110">
        <v>50.17137</v>
      </c>
    </row>
    <row r="4544" ht="9.75" customHeight="1">
      <c r="A4544" s="110" t="s">
        <v>188</v>
      </c>
      <c r="B4544" s="110">
        <v>42.61523</v>
      </c>
    </row>
    <row r="4545" ht="9.75" customHeight="1">
      <c r="A4545" s="110" t="s">
        <v>188</v>
      </c>
      <c r="B4545" s="110">
        <v>49.92176</v>
      </c>
    </row>
    <row r="4546" ht="9.75" customHeight="1">
      <c r="A4546" s="110" t="s">
        <v>188</v>
      </c>
      <c r="B4546" s="110">
        <v>40.54528</v>
      </c>
    </row>
    <row r="4547" ht="9.75" customHeight="1">
      <c r="A4547" s="110" t="s">
        <v>188</v>
      </c>
      <c r="B4547" s="110"/>
    </row>
    <row r="4548" ht="9.75" customHeight="1">
      <c r="A4548" s="110" t="s">
        <v>188</v>
      </c>
      <c r="B4548" s="110">
        <v>50.37138</v>
      </c>
    </row>
    <row r="4549" ht="9.75" customHeight="1">
      <c r="A4549" s="110" t="s">
        <v>188</v>
      </c>
      <c r="B4549" s="110">
        <v>63.52163</v>
      </c>
    </row>
    <row r="4550" ht="9.75" customHeight="1">
      <c r="A4550" s="110" t="s">
        <v>188</v>
      </c>
      <c r="B4550" s="110">
        <v>26.4255</v>
      </c>
    </row>
    <row r="4551" ht="9.75" customHeight="1">
      <c r="A4551" s="110" t="s">
        <v>188</v>
      </c>
      <c r="B4551" s="110">
        <v>38.5563</v>
      </c>
    </row>
    <row r="4552" ht="9.75" customHeight="1">
      <c r="A4552" s="110" t="s">
        <v>188</v>
      </c>
      <c r="B4552" s="110"/>
    </row>
    <row r="4553" ht="9.75" customHeight="1">
      <c r="A4553" s="110" t="s">
        <v>188</v>
      </c>
      <c r="B4553" s="110">
        <v>38.73876</v>
      </c>
    </row>
    <row r="4554" ht="9.75" customHeight="1">
      <c r="A4554" s="110" t="s">
        <v>188</v>
      </c>
      <c r="B4554" s="110">
        <v>54.41797</v>
      </c>
    </row>
    <row r="4555" ht="9.75" customHeight="1">
      <c r="A4555" s="110" t="s">
        <v>188</v>
      </c>
      <c r="B4555" s="110"/>
    </row>
    <row r="4556" ht="9.75" customHeight="1">
      <c r="A4556" s="110" t="s">
        <v>188</v>
      </c>
      <c r="B4556" s="110">
        <v>47.20202</v>
      </c>
    </row>
    <row r="4557" ht="9.75" customHeight="1">
      <c r="A4557" s="110" t="s">
        <v>188</v>
      </c>
      <c r="B4557" s="110">
        <v>39.38657</v>
      </c>
    </row>
    <row r="4558" ht="9.75" customHeight="1">
      <c r="A4558" s="110" t="s">
        <v>188</v>
      </c>
      <c r="B4558" s="110">
        <v>38.48623</v>
      </c>
    </row>
    <row r="4559" ht="9.75" customHeight="1">
      <c r="A4559" s="110" t="s">
        <v>188</v>
      </c>
      <c r="B4559" s="110">
        <v>54.62743</v>
      </c>
    </row>
    <row r="4560" ht="9.75" customHeight="1">
      <c r="A4560" s="110" t="s">
        <v>188</v>
      </c>
      <c r="B4560" s="110">
        <v>44.92391</v>
      </c>
    </row>
    <row r="4561" ht="9.75" customHeight="1">
      <c r="A4561" s="110" t="s">
        <v>188</v>
      </c>
      <c r="B4561" s="110">
        <v>52.32822</v>
      </c>
    </row>
    <row r="4562" ht="9.75" customHeight="1">
      <c r="A4562" s="110" t="s">
        <v>188</v>
      </c>
      <c r="B4562" s="110">
        <v>42.17884</v>
      </c>
    </row>
    <row r="4563" ht="9.75" customHeight="1">
      <c r="A4563" s="110" t="s">
        <v>188</v>
      </c>
      <c r="B4563" s="110">
        <v>54.93413</v>
      </c>
    </row>
    <row r="4564" ht="9.75" customHeight="1">
      <c r="A4564" s="110" t="s">
        <v>188</v>
      </c>
      <c r="B4564" s="110">
        <v>51.08533</v>
      </c>
    </row>
    <row r="4565" ht="9.75" customHeight="1">
      <c r="A4565" s="110" t="s">
        <v>188</v>
      </c>
      <c r="B4565" s="110">
        <v>52.50959</v>
      </c>
    </row>
    <row r="4566" ht="9.75" customHeight="1">
      <c r="A4566" s="110" t="s">
        <v>188</v>
      </c>
      <c r="B4566" s="110">
        <v>41.35081</v>
      </c>
    </row>
    <row r="4567" ht="9.75" customHeight="1">
      <c r="A4567" s="110" t="s">
        <v>188</v>
      </c>
      <c r="B4567" s="110">
        <v>44.09213</v>
      </c>
    </row>
    <row r="4568" ht="9.75" customHeight="1">
      <c r="A4568" s="110" t="s">
        <v>188</v>
      </c>
      <c r="B4568" s="110"/>
    </row>
    <row r="4569" ht="9.75" customHeight="1">
      <c r="A4569" s="110" t="s">
        <v>188</v>
      </c>
      <c r="B4569" s="110">
        <v>43.10495</v>
      </c>
    </row>
    <row r="4570" ht="9.75" customHeight="1">
      <c r="A4570" s="110" t="s">
        <v>188</v>
      </c>
      <c r="B4570" s="110"/>
    </row>
    <row r="4571" ht="9.75" customHeight="1">
      <c r="A4571" s="110" t="s">
        <v>188</v>
      </c>
      <c r="B4571" s="110">
        <v>41.7433</v>
      </c>
    </row>
    <row r="4572" ht="9.75" customHeight="1">
      <c r="A4572" s="110" t="s">
        <v>188</v>
      </c>
      <c r="B4572" s="110">
        <v>50.85283</v>
      </c>
    </row>
    <row r="4573" ht="9.75" customHeight="1">
      <c r="A4573" s="110" t="s">
        <v>188</v>
      </c>
      <c r="B4573" s="110">
        <v>54.71549</v>
      </c>
    </row>
    <row r="4574" ht="9.75" customHeight="1">
      <c r="A4574" s="110" t="s">
        <v>188</v>
      </c>
      <c r="B4574" s="110">
        <v>44.97698</v>
      </c>
    </row>
    <row r="4575" ht="9.75" customHeight="1">
      <c r="A4575" s="110" t="s">
        <v>188</v>
      </c>
      <c r="B4575" s="110">
        <v>45.46246</v>
      </c>
    </row>
    <row r="4576" ht="9.75" customHeight="1">
      <c r="A4576" s="110" t="s">
        <v>188</v>
      </c>
      <c r="B4576" s="110"/>
    </row>
    <row r="4577" ht="9.75" customHeight="1">
      <c r="A4577" s="110" t="s">
        <v>188</v>
      </c>
      <c r="B4577" s="110">
        <v>52.37065</v>
      </c>
    </row>
    <row r="4578" ht="9.75" customHeight="1">
      <c r="A4578" s="110" t="s">
        <v>188</v>
      </c>
      <c r="B4578" s="110">
        <v>45.31325</v>
      </c>
    </row>
    <row r="4579" ht="9.75" customHeight="1">
      <c r="A4579" s="110" t="s">
        <v>188</v>
      </c>
      <c r="B4579" s="110">
        <v>43.3823</v>
      </c>
    </row>
    <row r="4580" ht="9.75" customHeight="1">
      <c r="A4580" s="110" t="s">
        <v>188</v>
      </c>
      <c r="B4580" s="110">
        <v>53.85182</v>
      </c>
    </row>
    <row r="4581" ht="9.75" customHeight="1">
      <c r="A4581" s="110" t="s">
        <v>188</v>
      </c>
      <c r="B4581" s="110">
        <v>47.98823</v>
      </c>
    </row>
    <row r="4582" ht="9.75" customHeight="1">
      <c r="A4582" s="110" t="s">
        <v>188</v>
      </c>
      <c r="B4582" s="110">
        <v>44.26622</v>
      </c>
    </row>
    <row r="4583" ht="9.75" customHeight="1">
      <c r="A4583" s="110" t="s">
        <v>188</v>
      </c>
      <c r="B4583" s="110">
        <v>48.14643</v>
      </c>
    </row>
    <row r="4584" ht="9.75" customHeight="1">
      <c r="A4584" s="110" t="s">
        <v>188</v>
      </c>
      <c r="B4584" s="110">
        <v>51.58377</v>
      </c>
    </row>
    <row r="4585" ht="9.75" customHeight="1">
      <c r="A4585" s="110" t="s">
        <v>188</v>
      </c>
      <c r="B4585" s="110">
        <v>71.87567</v>
      </c>
    </row>
    <row r="4586" ht="9.75" customHeight="1">
      <c r="A4586" s="110" t="s">
        <v>188</v>
      </c>
      <c r="B4586" s="110"/>
    </row>
    <row r="4587" ht="9.75" customHeight="1">
      <c r="A4587" s="110" t="s">
        <v>188</v>
      </c>
      <c r="B4587" s="110">
        <v>55.5037</v>
      </c>
    </row>
    <row r="4588" ht="9.75" customHeight="1">
      <c r="A4588" s="110" t="s">
        <v>188</v>
      </c>
      <c r="B4588" s="110"/>
    </row>
    <row r="4589" ht="9.75" customHeight="1">
      <c r="A4589" s="110" t="s">
        <v>188</v>
      </c>
      <c r="B4589" s="110">
        <v>46.60553</v>
      </c>
    </row>
    <row r="4590" ht="9.75" customHeight="1">
      <c r="A4590" s="110" t="s">
        <v>188</v>
      </c>
      <c r="B4590" s="110">
        <v>47.64007</v>
      </c>
    </row>
    <row r="4591" ht="9.75" customHeight="1">
      <c r="A4591" s="110" t="s">
        <v>188</v>
      </c>
      <c r="B4591" s="110">
        <v>36.78459</v>
      </c>
    </row>
    <row r="4592" ht="9.75" customHeight="1">
      <c r="A4592" s="110" t="s">
        <v>188</v>
      </c>
      <c r="B4592" s="110">
        <v>46.27415</v>
      </c>
    </row>
    <row r="4593" ht="9.75" customHeight="1">
      <c r="A4593" s="110" t="s">
        <v>188</v>
      </c>
      <c r="B4593" s="110">
        <v>47.47306</v>
      </c>
    </row>
    <row r="4594" ht="9.75" customHeight="1">
      <c r="A4594" s="110" t="s">
        <v>188</v>
      </c>
      <c r="B4594" s="110">
        <v>44.14027</v>
      </c>
    </row>
    <row r="4595" ht="9.75" customHeight="1">
      <c r="A4595" s="110" t="s">
        <v>188</v>
      </c>
      <c r="B4595" s="110">
        <v>57.744</v>
      </c>
    </row>
    <row r="4596" ht="9.75" customHeight="1">
      <c r="A4596" s="110" t="s">
        <v>188</v>
      </c>
      <c r="B4596" s="110"/>
    </row>
    <row r="4597" ht="9.75" customHeight="1">
      <c r="A4597" s="110" t="s">
        <v>188</v>
      </c>
      <c r="B4597" s="110">
        <v>44.6954</v>
      </c>
    </row>
    <row r="4598" ht="9.75" customHeight="1">
      <c r="A4598" s="110" t="s">
        <v>188</v>
      </c>
      <c r="B4598" s="110">
        <v>48.24604</v>
      </c>
    </row>
    <row r="4599" ht="9.75" customHeight="1">
      <c r="A4599" s="110" t="s">
        <v>188</v>
      </c>
      <c r="B4599" s="110"/>
    </row>
    <row r="4600" ht="9.75" customHeight="1">
      <c r="A4600" s="110" t="s">
        <v>188</v>
      </c>
      <c r="B4600" s="110">
        <v>51.74806</v>
      </c>
    </row>
    <row r="4601" ht="9.75" customHeight="1">
      <c r="A4601" s="110" t="s">
        <v>188</v>
      </c>
      <c r="B4601" s="110">
        <v>53.79442</v>
      </c>
    </row>
    <row r="4602" ht="9.75" customHeight="1">
      <c r="A4602" s="110" t="s">
        <v>188</v>
      </c>
      <c r="B4602" s="110">
        <v>51.76456</v>
      </c>
    </row>
    <row r="4603" ht="9.75" customHeight="1">
      <c r="A4603" s="110" t="s">
        <v>188</v>
      </c>
      <c r="B4603" s="110">
        <v>47.62027</v>
      </c>
    </row>
    <row r="4604" ht="9.75" customHeight="1">
      <c r="A4604" s="110" t="s">
        <v>188</v>
      </c>
      <c r="B4604" s="110">
        <v>51.30558</v>
      </c>
    </row>
    <row r="4605" ht="9.75" customHeight="1">
      <c r="A4605" s="110" t="s">
        <v>188</v>
      </c>
      <c r="B4605" s="110">
        <v>41.6132</v>
      </c>
    </row>
    <row r="4606" ht="9.75" customHeight="1">
      <c r="A4606" s="110" t="s">
        <v>188</v>
      </c>
      <c r="B4606" s="110">
        <v>38.79185</v>
      </c>
    </row>
    <row r="4607" ht="9.75" customHeight="1">
      <c r="A4607" s="110" t="s">
        <v>188</v>
      </c>
      <c r="B4607" s="110">
        <v>45.89098</v>
      </c>
    </row>
    <row r="4608" ht="9.75" customHeight="1">
      <c r="A4608" s="110" t="s">
        <v>188</v>
      </c>
      <c r="B4608" s="110">
        <v>32.20773</v>
      </c>
    </row>
    <row r="4609" ht="9.75" customHeight="1">
      <c r="A4609" s="110" t="s">
        <v>188</v>
      </c>
      <c r="B4609" s="110">
        <v>55.04014</v>
      </c>
    </row>
    <row r="4610" ht="9.75" customHeight="1">
      <c r="A4610" s="110" t="s">
        <v>188</v>
      </c>
      <c r="B4610" s="110">
        <v>50.06217</v>
      </c>
    </row>
    <row r="4611" ht="9.75" customHeight="1">
      <c r="A4611" s="110" t="s">
        <v>188</v>
      </c>
      <c r="B4611" s="110">
        <v>60.70123</v>
      </c>
    </row>
    <row r="4612" ht="9.75" customHeight="1">
      <c r="A4612" s="110" t="s">
        <v>188</v>
      </c>
      <c r="B4612" s="110">
        <v>49.72356</v>
      </c>
    </row>
    <row r="4613" ht="9.75" customHeight="1">
      <c r="A4613" s="110" t="s">
        <v>188</v>
      </c>
      <c r="B4613" s="110">
        <v>49.33649</v>
      </c>
    </row>
    <row r="4614" ht="9.75" customHeight="1">
      <c r="A4614" s="110" t="s">
        <v>188</v>
      </c>
      <c r="B4614" s="110"/>
    </row>
    <row r="4615" ht="9.75" customHeight="1">
      <c r="A4615" s="110" t="s">
        <v>188</v>
      </c>
      <c r="B4615" s="110">
        <v>62.68011</v>
      </c>
    </row>
    <row r="4616" ht="9.75" customHeight="1">
      <c r="A4616" s="110" t="s">
        <v>188</v>
      </c>
      <c r="B4616" s="110"/>
    </row>
    <row r="4617" ht="9.75" customHeight="1">
      <c r="A4617" s="110" t="s">
        <v>188</v>
      </c>
      <c r="B4617" s="110">
        <v>50.74441</v>
      </c>
    </row>
    <row r="4618" ht="9.75" customHeight="1">
      <c r="A4618" s="110" t="s">
        <v>188</v>
      </c>
      <c r="B4618" s="110">
        <v>55.46245</v>
      </c>
    </row>
    <row r="4619" ht="9.75" customHeight="1">
      <c r="A4619" s="110" t="s">
        <v>188</v>
      </c>
      <c r="B4619" s="110">
        <v>61.75341</v>
      </c>
    </row>
    <row r="4620" ht="9.75" customHeight="1">
      <c r="A4620" s="110" t="s">
        <v>188</v>
      </c>
      <c r="B4620" s="110">
        <v>46.41621</v>
      </c>
    </row>
    <row r="4621" ht="9.75" customHeight="1">
      <c r="A4621" s="110" t="s">
        <v>188</v>
      </c>
      <c r="B4621" s="110">
        <v>58.87331</v>
      </c>
    </row>
    <row r="4622" ht="9.75" customHeight="1">
      <c r="A4622" s="110" t="s">
        <v>188</v>
      </c>
      <c r="B4622" s="110">
        <v>42.58499</v>
      </c>
    </row>
    <row r="4623" ht="9.75" customHeight="1">
      <c r="A4623" s="110" t="s">
        <v>188</v>
      </c>
      <c r="B4623" s="110">
        <v>49.61644</v>
      </c>
    </row>
    <row r="4624" ht="9.75" customHeight="1">
      <c r="A4624" s="110" t="s">
        <v>188</v>
      </c>
      <c r="B4624" s="110"/>
    </row>
    <row r="4625" ht="9.75" customHeight="1">
      <c r="A4625" s="110" t="s">
        <v>188</v>
      </c>
      <c r="B4625" s="110">
        <v>55.62422</v>
      </c>
    </row>
    <row r="4626" ht="9.75" customHeight="1">
      <c r="A4626" s="110" t="s">
        <v>188</v>
      </c>
      <c r="B4626" s="110">
        <v>62.33254</v>
      </c>
    </row>
    <row r="4627" ht="9.75" customHeight="1">
      <c r="A4627" s="110" t="s">
        <v>188</v>
      </c>
      <c r="B4627" s="110">
        <v>66.37692</v>
      </c>
    </row>
    <row r="4628" ht="9.75" customHeight="1">
      <c r="A4628" s="110" t="s">
        <v>188</v>
      </c>
      <c r="B4628" s="110">
        <v>40.55706</v>
      </c>
    </row>
    <row r="4629" ht="9.75" customHeight="1">
      <c r="A4629" s="110" t="s">
        <v>188</v>
      </c>
      <c r="B4629" s="110">
        <v>36.84205</v>
      </c>
    </row>
    <row r="4630" ht="9.75" customHeight="1">
      <c r="A4630" s="110" t="s">
        <v>188</v>
      </c>
      <c r="B4630" s="110">
        <v>51.39639</v>
      </c>
    </row>
    <row r="4631" ht="9.75" customHeight="1">
      <c r="A4631" s="110" t="s">
        <v>188</v>
      </c>
      <c r="B4631" s="110">
        <v>58.21545</v>
      </c>
    </row>
    <row r="4632" ht="9.75" customHeight="1">
      <c r="A4632" s="110" t="s">
        <v>188</v>
      </c>
      <c r="B4632" s="110">
        <v>54.96557</v>
      </c>
    </row>
    <row r="4633" ht="9.75" customHeight="1">
      <c r="A4633" s="110" t="s">
        <v>188</v>
      </c>
      <c r="B4633" s="110">
        <v>59.31103</v>
      </c>
    </row>
    <row r="4634" ht="9.75" customHeight="1">
      <c r="A4634" s="110" t="s">
        <v>188</v>
      </c>
      <c r="B4634" s="110">
        <v>57.36733</v>
      </c>
    </row>
    <row r="4635" ht="9.75" customHeight="1">
      <c r="A4635" s="110" t="s">
        <v>188</v>
      </c>
      <c r="B4635" s="110">
        <v>43.32383</v>
      </c>
    </row>
    <row r="4636" ht="9.75" customHeight="1">
      <c r="A4636" s="110" t="s">
        <v>188</v>
      </c>
      <c r="B4636" s="110">
        <v>42.14324</v>
      </c>
    </row>
    <row r="4637" ht="9.75" customHeight="1">
      <c r="A4637" s="110" t="s">
        <v>188</v>
      </c>
      <c r="B4637" s="110">
        <v>45.63426</v>
      </c>
    </row>
    <row r="4638" ht="9.75" customHeight="1">
      <c r="A4638" s="110" t="s">
        <v>188</v>
      </c>
      <c r="B4638" s="110">
        <v>55.08135</v>
      </c>
    </row>
    <row r="4639" ht="9.75" customHeight="1">
      <c r="A4639" s="110" t="s">
        <v>188</v>
      </c>
      <c r="B4639" s="110">
        <v>64.40955</v>
      </c>
    </row>
    <row r="4640" ht="9.75" customHeight="1">
      <c r="A4640" s="110" t="s">
        <v>188</v>
      </c>
      <c r="B4640" s="110">
        <v>44.92485</v>
      </c>
    </row>
    <row r="4641" ht="9.75" customHeight="1">
      <c r="A4641" s="110" t="s">
        <v>188</v>
      </c>
      <c r="B4641" s="110">
        <v>36.97105</v>
      </c>
    </row>
    <row r="4642" ht="9.75" customHeight="1">
      <c r="A4642" s="110" t="s">
        <v>188</v>
      </c>
      <c r="B4642" s="110">
        <v>51.33899</v>
      </c>
    </row>
    <row r="4643" ht="9.75" customHeight="1">
      <c r="A4643" s="110" t="s">
        <v>188</v>
      </c>
      <c r="B4643" s="110">
        <v>49.55777</v>
      </c>
    </row>
    <row r="4644" ht="9.75" customHeight="1">
      <c r="A4644" s="110" t="s">
        <v>188</v>
      </c>
      <c r="B4644" s="110">
        <v>51.22019</v>
      </c>
    </row>
    <row r="4645" ht="9.75" customHeight="1">
      <c r="A4645" s="110" t="s">
        <v>188</v>
      </c>
      <c r="B4645" s="110">
        <v>45.56964</v>
      </c>
    </row>
    <row r="4646" ht="9.75" customHeight="1">
      <c r="A4646" s="110" t="s">
        <v>188</v>
      </c>
      <c r="B4646" s="110">
        <v>66.45666</v>
      </c>
    </row>
    <row r="4647" ht="9.75" customHeight="1">
      <c r="A4647" s="110" t="s">
        <v>188</v>
      </c>
      <c r="B4647" s="110">
        <v>47.4847</v>
      </c>
    </row>
    <row r="4648" ht="9.75" customHeight="1">
      <c r="A4648" s="110" t="s">
        <v>188</v>
      </c>
      <c r="B4648" s="110">
        <v>50.52347</v>
      </c>
    </row>
    <row r="4649" ht="9.75" customHeight="1">
      <c r="A4649" s="110" t="s">
        <v>188</v>
      </c>
      <c r="B4649" s="110">
        <v>47.95937</v>
      </c>
    </row>
    <row r="4650" ht="9.75" customHeight="1">
      <c r="A4650" s="110" t="s">
        <v>188</v>
      </c>
      <c r="B4650" s="110">
        <v>42.0642</v>
      </c>
    </row>
    <row r="4651" ht="9.75" customHeight="1">
      <c r="A4651" s="110" t="s">
        <v>188</v>
      </c>
      <c r="B4651" s="110">
        <v>49.74082</v>
      </c>
    </row>
    <row r="4652" ht="9.75" customHeight="1">
      <c r="A4652" s="110" t="s">
        <v>188</v>
      </c>
      <c r="B4652" s="110"/>
    </row>
    <row r="4653" ht="9.75" customHeight="1">
      <c r="A4653" s="110" t="s">
        <v>188</v>
      </c>
      <c r="B4653" s="110"/>
    </row>
    <row r="4654" ht="9.75" customHeight="1">
      <c r="A4654" s="110" t="s">
        <v>188</v>
      </c>
      <c r="B4654" s="110">
        <v>46.48098</v>
      </c>
    </row>
    <row r="4655" ht="9.75" customHeight="1">
      <c r="A4655" s="110" t="s">
        <v>188</v>
      </c>
      <c r="B4655" s="110">
        <v>47.70465</v>
      </c>
    </row>
    <row r="4656" ht="9.75" customHeight="1">
      <c r="A4656" s="110" t="s">
        <v>188</v>
      </c>
      <c r="B4656" s="110">
        <v>48.00315</v>
      </c>
    </row>
    <row r="4657" ht="9.75" customHeight="1">
      <c r="A4657" s="110" t="s">
        <v>188</v>
      </c>
      <c r="B4657" s="110">
        <v>51.34384</v>
      </c>
    </row>
    <row r="4658" ht="9.75" customHeight="1">
      <c r="A4658" s="110" t="s">
        <v>188</v>
      </c>
      <c r="B4658" s="110"/>
    </row>
    <row r="4659" ht="9.75" customHeight="1">
      <c r="A4659" s="110" t="s">
        <v>188</v>
      </c>
      <c r="B4659" s="110">
        <v>44.53399</v>
      </c>
    </row>
    <row r="4660" ht="9.75" customHeight="1">
      <c r="A4660" s="110" t="s">
        <v>188</v>
      </c>
      <c r="B4660" s="110">
        <v>40.85013</v>
      </c>
    </row>
    <row r="4661" ht="9.75" customHeight="1">
      <c r="A4661" s="110" t="s">
        <v>188</v>
      </c>
      <c r="B4661" s="110"/>
    </row>
    <row r="4662" ht="9.75" customHeight="1">
      <c r="A4662" s="110" t="s">
        <v>188</v>
      </c>
      <c r="B4662" s="110">
        <v>43.65491</v>
      </c>
    </row>
    <row r="4663" ht="9.75" customHeight="1">
      <c r="A4663" s="110" t="s">
        <v>188</v>
      </c>
      <c r="B4663" s="110">
        <v>48.70462</v>
      </c>
    </row>
    <row r="4664" ht="9.75" customHeight="1">
      <c r="A4664" s="110" t="s">
        <v>188</v>
      </c>
      <c r="B4664" s="110">
        <v>43.23855</v>
      </c>
    </row>
    <row r="4665" ht="9.75" customHeight="1">
      <c r="A4665" s="110" t="s">
        <v>188</v>
      </c>
      <c r="B4665" s="110">
        <v>53.11784</v>
      </c>
    </row>
    <row r="4666" ht="9.75" customHeight="1">
      <c r="A4666" s="110" t="s">
        <v>188</v>
      </c>
      <c r="B4666" s="110">
        <v>58.0703</v>
      </c>
    </row>
    <row r="4667" ht="9.75" customHeight="1">
      <c r="A4667" s="110" t="s">
        <v>188</v>
      </c>
      <c r="B4667" s="110">
        <v>49.74968</v>
      </c>
    </row>
    <row r="4668" ht="9.75" customHeight="1">
      <c r="A4668" s="110" t="s">
        <v>188</v>
      </c>
      <c r="B4668" s="110">
        <v>42.27636</v>
      </c>
    </row>
    <row r="4669" ht="9.75" customHeight="1">
      <c r="A4669" s="110" t="s">
        <v>188</v>
      </c>
      <c r="B4669" s="110">
        <v>49.21263</v>
      </c>
    </row>
    <row r="4670" ht="9.75" customHeight="1">
      <c r="A4670" s="110" t="s">
        <v>188</v>
      </c>
      <c r="B4670" s="110">
        <v>46.61192</v>
      </c>
    </row>
    <row r="4671" ht="9.75" customHeight="1">
      <c r="A4671" s="110" t="s">
        <v>188</v>
      </c>
      <c r="B4671" s="110">
        <v>40.90933</v>
      </c>
    </row>
    <row r="4672" ht="9.75" customHeight="1">
      <c r="A4672" s="110" t="s">
        <v>188</v>
      </c>
      <c r="B4672" s="110">
        <v>55.40558</v>
      </c>
    </row>
    <row r="4673" ht="9.75" customHeight="1">
      <c r="A4673" s="110" t="s">
        <v>188</v>
      </c>
      <c r="B4673" s="110">
        <v>51.2793</v>
      </c>
    </row>
    <row r="4674" ht="9.75" customHeight="1">
      <c r="A4674" s="110" t="s">
        <v>188</v>
      </c>
      <c r="B4674" s="110">
        <v>37.66426</v>
      </c>
    </row>
    <row r="4675" ht="9.75" customHeight="1">
      <c r="A4675" s="110" t="s">
        <v>188</v>
      </c>
      <c r="B4675" s="110">
        <v>48.52031</v>
      </c>
    </row>
    <row r="4676" ht="9.75" customHeight="1">
      <c r="A4676" s="110" t="s">
        <v>188</v>
      </c>
      <c r="B4676" s="110">
        <v>53.61802</v>
      </c>
    </row>
    <row r="4677" ht="9.75" customHeight="1">
      <c r="A4677" s="110" t="s">
        <v>188</v>
      </c>
      <c r="B4677" s="110">
        <v>54.00232</v>
      </c>
    </row>
    <row r="4678" ht="9.75" customHeight="1">
      <c r="A4678" s="110" t="s">
        <v>188</v>
      </c>
      <c r="B4678" s="110">
        <v>37.69848</v>
      </c>
    </row>
    <row r="4679" ht="9.75" customHeight="1">
      <c r="A4679" s="110" t="s">
        <v>188</v>
      </c>
      <c r="B4679" s="110">
        <v>40.85013</v>
      </c>
    </row>
    <row r="4680" ht="9.75" customHeight="1">
      <c r="A4680" s="110" t="s">
        <v>188</v>
      </c>
      <c r="B4680" s="110"/>
    </row>
    <row r="4681" ht="9.75" customHeight="1">
      <c r="A4681" s="110" t="s">
        <v>188</v>
      </c>
      <c r="B4681" s="110">
        <v>44.84624</v>
      </c>
    </row>
    <row r="4682" ht="9.75" customHeight="1">
      <c r="A4682" s="110" t="s">
        <v>188</v>
      </c>
      <c r="B4682" s="110">
        <v>41.41463</v>
      </c>
    </row>
    <row r="4683" ht="9.75" customHeight="1">
      <c r="A4683" s="110" t="s">
        <v>188</v>
      </c>
      <c r="B4683" s="110">
        <v>48.9548</v>
      </c>
    </row>
    <row r="4684" ht="9.75" customHeight="1">
      <c r="A4684" s="110" t="s">
        <v>188</v>
      </c>
      <c r="B4684" s="110">
        <v>59.27098</v>
      </c>
    </row>
    <row r="4685" ht="9.75" customHeight="1">
      <c r="A4685" s="110" t="s">
        <v>188</v>
      </c>
      <c r="B4685" s="110"/>
    </row>
    <row r="4686" ht="9.75" customHeight="1">
      <c r="A4686" s="110" t="s">
        <v>188</v>
      </c>
      <c r="B4686" s="110">
        <v>61.37098</v>
      </c>
    </row>
    <row r="4687" ht="9.75" customHeight="1">
      <c r="A4687" s="110" t="s">
        <v>188</v>
      </c>
      <c r="B4687" s="110">
        <v>43.76825</v>
      </c>
    </row>
    <row r="4688" ht="9.75" customHeight="1">
      <c r="A4688" s="110" t="s">
        <v>188</v>
      </c>
      <c r="B4688" s="110">
        <v>45.25369</v>
      </c>
    </row>
    <row r="4689" ht="9.75" customHeight="1">
      <c r="A4689" s="110" t="s">
        <v>188</v>
      </c>
      <c r="B4689" s="110">
        <v>50.40564</v>
      </c>
    </row>
    <row r="4690" ht="9.75" customHeight="1">
      <c r="A4690" s="110" t="s">
        <v>188</v>
      </c>
      <c r="B4690" s="110">
        <v>45.12526</v>
      </c>
    </row>
    <row r="4691" ht="9.75" customHeight="1">
      <c r="A4691" s="110" t="s">
        <v>188</v>
      </c>
      <c r="B4691" s="110"/>
    </row>
    <row r="4692" ht="9.75" customHeight="1">
      <c r="A4692" s="110" t="s">
        <v>188</v>
      </c>
      <c r="B4692" s="110">
        <v>45.89125</v>
      </c>
    </row>
    <row r="4693" ht="9.75" customHeight="1">
      <c r="A4693" s="110" t="s">
        <v>188</v>
      </c>
      <c r="B4693" s="110"/>
    </row>
    <row r="4694" ht="9.75" customHeight="1">
      <c r="A4694" s="110" t="s">
        <v>188</v>
      </c>
      <c r="B4694" s="110">
        <v>49.12063</v>
      </c>
    </row>
    <row r="4695" ht="9.75" customHeight="1">
      <c r="A4695" s="110" t="s">
        <v>188</v>
      </c>
      <c r="B4695" s="110"/>
    </row>
    <row r="4696" ht="9.75" customHeight="1">
      <c r="A4696" s="110" t="s">
        <v>188</v>
      </c>
      <c r="B4696" s="110"/>
    </row>
    <row r="4697" ht="9.75" customHeight="1">
      <c r="A4697" s="110" t="s">
        <v>188</v>
      </c>
      <c r="B4697" s="110">
        <v>54.44624</v>
      </c>
    </row>
    <row r="4698" ht="9.75" customHeight="1">
      <c r="A4698" s="110" t="s">
        <v>188</v>
      </c>
      <c r="B4698" s="110"/>
    </row>
    <row r="4699" ht="9.75" customHeight="1">
      <c r="A4699" s="110" t="s">
        <v>188</v>
      </c>
      <c r="B4699" s="110"/>
    </row>
    <row r="4700" ht="9.75" customHeight="1">
      <c r="A4700" s="110" t="s">
        <v>188</v>
      </c>
      <c r="B4700" s="110">
        <v>51.03314</v>
      </c>
    </row>
    <row r="4701" ht="9.75" customHeight="1">
      <c r="A4701" s="110" t="s">
        <v>188</v>
      </c>
      <c r="B4701" s="110">
        <v>51.30691</v>
      </c>
    </row>
    <row r="4702" ht="9.75" customHeight="1">
      <c r="A4702" s="110" t="s">
        <v>188</v>
      </c>
      <c r="B4702" s="110">
        <v>51.96906</v>
      </c>
    </row>
    <row r="4703" ht="9.75" customHeight="1">
      <c r="A4703" s="110" t="s">
        <v>188</v>
      </c>
      <c r="B4703" s="110"/>
    </row>
    <row r="4704" ht="9.75" customHeight="1">
      <c r="A4704" s="110" t="s">
        <v>188</v>
      </c>
      <c r="B4704" s="110"/>
    </row>
    <row r="4705" ht="9.75" customHeight="1">
      <c r="A4705" s="110" t="s">
        <v>188</v>
      </c>
      <c r="B4705" s="110">
        <v>44.03997</v>
      </c>
    </row>
    <row r="4706" ht="9.75" customHeight="1">
      <c r="A4706" s="110" t="s">
        <v>188</v>
      </c>
      <c r="B4706" s="110">
        <v>35.71463</v>
      </c>
    </row>
    <row r="4707" ht="9.75" customHeight="1">
      <c r="A4707" s="110" t="s">
        <v>188</v>
      </c>
      <c r="B4707" s="110">
        <v>40.77845</v>
      </c>
    </row>
    <row r="4708" ht="9.75" customHeight="1">
      <c r="A4708" s="110" t="s">
        <v>188</v>
      </c>
      <c r="B4708" s="110">
        <v>57.17313</v>
      </c>
    </row>
    <row r="4709" ht="9.75" customHeight="1">
      <c r="A4709" s="110" t="s">
        <v>188</v>
      </c>
      <c r="B4709" s="110">
        <v>61.87685</v>
      </c>
    </row>
    <row r="4710" ht="9.75" customHeight="1">
      <c r="A4710" s="110" t="s">
        <v>188</v>
      </c>
      <c r="B4710" s="110">
        <v>64.98565</v>
      </c>
    </row>
    <row r="4711" ht="9.75" customHeight="1">
      <c r="A4711" s="110" t="s">
        <v>188</v>
      </c>
      <c r="B4711" s="110">
        <v>47.6688</v>
      </c>
    </row>
    <row r="4712" ht="9.75" customHeight="1">
      <c r="A4712" s="110" t="s">
        <v>188</v>
      </c>
      <c r="B4712" s="110">
        <v>47.53288</v>
      </c>
    </row>
    <row r="4713" ht="9.75" customHeight="1">
      <c r="A4713" s="110" t="s">
        <v>188</v>
      </c>
      <c r="B4713" s="110">
        <v>48.70995</v>
      </c>
    </row>
    <row r="4714" ht="9.75" customHeight="1">
      <c r="A4714" s="110" t="s">
        <v>188</v>
      </c>
      <c r="B4714" s="110">
        <v>44.59931</v>
      </c>
    </row>
    <row r="4715" ht="9.75" customHeight="1">
      <c r="A4715" s="110" t="s">
        <v>188</v>
      </c>
      <c r="B4715" s="110">
        <v>32.8372</v>
      </c>
    </row>
    <row r="4716" ht="9.75" customHeight="1">
      <c r="A4716" s="110" t="s">
        <v>188</v>
      </c>
      <c r="B4716" s="110">
        <v>51.24106</v>
      </c>
    </row>
    <row r="4717" ht="9.75" customHeight="1">
      <c r="A4717" s="110" t="s">
        <v>188</v>
      </c>
      <c r="B4717" s="110">
        <v>45.11547</v>
      </c>
    </row>
    <row r="4718" ht="9.75" customHeight="1">
      <c r="A4718" s="110" t="s">
        <v>188</v>
      </c>
      <c r="B4718" s="110">
        <v>45.86886</v>
      </c>
    </row>
    <row r="4719" ht="9.75" customHeight="1">
      <c r="A4719" s="110" t="s">
        <v>188</v>
      </c>
      <c r="B4719" s="110">
        <v>52.34037</v>
      </c>
    </row>
    <row r="4720" ht="9.75" customHeight="1">
      <c r="A4720" s="110" t="s">
        <v>188</v>
      </c>
      <c r="B4720" s="110">
        <v>35.26253</v>
      </c>
    </row>
    <row r="4721" ht="9.75" customHeight="1">
      <c r="A4721" s="110" t="s">
        <v>188</v>
      </c>
      <c r="B4721" s="110">
        <v>57.34237</v>
      </c>
    </row>
    <row r="4722" ht="9.75" customHeight="1">
      <c r="A4722" s="110" t="s">
        <v>188</v>
      </c>
      <c r="B4722" s="110">
        <v>45.36891</v>
      </c>
    </row>
    <row r="4723" ht="9.75" customHeight="1">
      <c r="A4723" s="110" t="s">
        <v>188</v>
      </c>
      <c r="B4723" s="110">
        <v>43.4484</v>
      </c>
    </row>
    <row r="4724" ht="9.75" customHeight="1">
      <c r="A4724" s="110" t="s">
        <v>188</v>
      </c>
      <c r="B4724" s="110">
        <v>45.47105</v>
      </c>
    </row>
    <row r="4725" ht="9.75" customHeight="1">
      <c r="A4725" s="110" t="s">
        <v>188</v>
      </c>
      <c r="B4725" s="110">
        <v>53.21931</v>
      </c>
    </row>
    <row r="4726" ht="9.75" customHeight="1">
      <c r="A4726" s="110" t="s">
        <v>188</v>
      </c>
      <c r="B4726" s="110">
        <v>52.95075</v>
      </c>
    </row>
    <row r="4727" ht="9.75" customHeight="1">
      <c r="A4727" s="110" t="s">
        <v>188</v>
      </c>
      <c r="B4727" s="110">
        <v>52.73767</v>
      </c>
    </row>
    <row r="4728" ht="9.75" customHeight="1">
      <c r="A4728" s="110" t="s">
        <v>188</v>
      </c>
      <c r="B4728" s="110">
        <v>55.90702</v>
      </c>
    </row>
    <row r="4729" ht="9.75" customHeight="1">
      <c r="A4729" s="110" t="s">
        <v>188</v>
      </c>
      <c r="B4729" s="110">
        <v>44.34184</v>
      </c>
    </row>
    <row r="4730" ht="9.75" customHeight="1">
      <c r="A4730" s="110" t="s">
        <v>188</v>
      </c>
      <c r="B4730" s="110">
        <v>49.05308</v>
      </c>
    </row>
    <row r="4731" ht="9.75" customHeight="1">
      <c r="A4731" s="110" t="s">
        <v>188</v>
      </c>
      <c r="B4731" s="110">
        <v>47.20674</v>
      </c>
    </row>
    <row r="4732" ht="9.75" customHeight="1">
      <c r="A4732" s="110" t="s">
        <v>188</v>
      </c>
      <c r="B4732" s="110">
        <v>49.82617</v>
      </c>
    </row>
    <row r="4733" ht="9.75" customHeight="1">
      <c r="A4733" s="110" t="s">
        <v>189</v>
      </c>
      <c r="B4733" s="110">
        <v>55.31188</v>
      </c>
    </row>
    <row r="4734" ht="9.75" customHeight="1">
      <c r="A4734" s="110" t="s">
        <v>189</v>
      </c>
      <c r="B4734" s="110">
        <v>39.21881</v>
      </c>
    </row>
    <row r="4735" ht="9.75" customHeight="1">
      <c r="A4735" s="110" t="s">
        <v>189</v>
      </c>
      <c r="B4735" s="110">
        <v>53.77057</v>
      </c>
    </row>
    <row r="4736" ht="9.75" customHeight="1">
      <c r="A4736" s="110" t="s">
        <v>189</v>
      </c>
      <c r="B4736" s="110">
        <v>43.15398</v>
      </c>
    </row>
    <row r="4737" ht="9.75" customHeight="1">
      <c r="A4737" s="110" t="s">
        <v>189</v>
      </c>
      <c r="B4737" s="110"/>
    </row>
    <row r="4738" ht="9.75" customHeight="1">
      <c r="A4738" s="110" t="s">
        <v>189</v>
      </c>
      <c r="B4738" s="110">
        <v>48.58268</v>
      </c>
    </row>
    <row r="4739" ht="9.75" customHeight="1">
      <c r="A4739" s="110" t="s">
        <v>189</v>
      </c>
      <c r="B4739" s="110"/>
    </row>
    <row r="4740" ht="9.75" customHeight="1">
      <c r="A4740" s="110" t="s">
        <v>189</v>
      </c>
      <c r="B4740" s="110">
        <v>43.42183</v>
      </c>
    </row>
    <row r="4741" ht="9.75" customHeight="1">
      <c r="A4741" s="110" t="s">
        <v>189</v>
      </c>
      <c r="B4741" s="110">
        <v>35.76852</v>
      </c>
    </row>
    <row r="4742" ht="9.75" customHeight="1">
      <c r="A4742" s="110" t="s">
        <v>189</v>
      </c>
      <c r="B4742" s="110">
        <v>37.64367</v>
      </c>
    </row>
    <row r="4743" ht="9.75" customHeight="1">
      <c r="A4743" s="110" t="s">
        <v>189</v>
      </c>
      <c r="B4743" s="110"/>
    </row>
    <row r="4744" ht="9.75" customHeight="1">
      <c r="A4744" s="110" t="s">
        <v>189</v>
      </c>
      <c r="B4744" s="110">
        <v>44.5444</v>
      </c>
    </row>
    <row r="4745" ht="9.75" customHeight="1">
      <c r="A4745" s="110" t="s">
        <v>189</v>
      </c>
      <c r="B4745" s="110">
        <v>48.17487</v>
      </c>
    </row>
    <row r="4746" ht="9.75" customHeight="1">
      <c r="A4746" s="110" t="s">
        <v>189</v>
      </c>
      <c r="B4746" s="110"/>
    </row>
    <row r="4747" ht="9.75" customHeight="1">
      <c r="A4747" s="110" t="s">
        <v>189</v>
      </c>
      <c r="B4747" s="110">
        <v>34.75713</v>
      </c>
    </row>
    <row r="4748" ht="9.75" customHeight="1">
      <c r="A4748" s="110" t="s">
        <v>189</v>
      </c>
      <c r="B4748" s="110">
        <v>66.12565</v>
      </c>
    </row>
    <row r="4749" ht="9.75" customHeight="1">
      <c r="A4749" s="110" t="s">
        <v>189</v>
      </c>
      <c r="B4749" s="110">
        <v>52.07258</v>
      </c>
    </row>
    <row r="4750" ht="9.75" customHeight="1">
      <c r="A4750" s="110" t="s">
        <v>189</v>
      </c>
      <c r="B4750" s="110">
        <v>42.40416</v>
      </c>
    </row>
    <row r="4751" ht="9.75" customHeight="1">
      <c r="A4751" s="110" t="s">
        <v>189</v>
      </c>
      <c r="B4751" s="110">
        <v>42.8005</v>
      </c>
    </row>
    <row r="4752" ht="9.75" customHeight="1">
      <c r="A4752" s="110" t="s">
        <v>189</v>
      </c>
      <c r="B4752" s="110">
        <v>48.64929</v>
      </c>
    </row>
    <row r="4753" ht="9.75" customHeight="1">
      <c r="A4753" s="110" t="s">
        <v>189</v>
      </c>
      <c r="B4753" s="110">
        <v>38.18221</v>
      </c>
    </row>
    <row r="4754" ht="9.75" customHeight="1">
      <c r="A4754" s="110" t="s">
        <v>189</v>
      </c>
      <c r="B4754" s="110">
        <v>43.5173</v>
      </c>
    </row>
    <row r="4755" ht="9.75" customHeight="1">
      <c r="A4755" s="110" t="s">
        <v>189</v>
      </c>
      <c r="B4755" s="110">
        <v>53.03321</v>
      </c>
    </row>
    <row r="4756" ht="9.75" customHeight="1">
      <c r="A4756" s="110" t="s">
        <v>189</v>
      </c>
      <c r="B4756" s="110">
        <v>44.18395</v>
      </c>
    </row>
    <row r="4757" ht="9.75" customHeight="1">
      <c r="A4757" s="110" t="s">
        <v>189</v>
      </c>
      <c r="B4757" s="110">
        <v>43.72341</v>
      </c>
    </row>
    <row r="4758" ht="9.75" customHeight="1">
      <c r="A4758" s="110" t="s">
        <v>189</v>
      </c>
      <c r="B4758" s="110">
        <v>68.96683</v>
      </c>
    </row>
    <row r="4759" ht="9.75" customHeight="1">
      <c r="A4759" s="110" t="s">
        <v>189</v>
      </c>
      <c r="B4759" s="110">
        <v>56.10566</v>
      </c>
    </row>
    <row r="4760" ht="9.75" customHeight="1">
      <c r="A4760" s="110" t="s">
        <v>189</v>
      </c>
      <c r="B4760" s="110">
        <v>39.49872</v>
      </c>
    </row>
    <row r="4761" ht="9.75" customHeight="1">
      <c r="A4761" s="110" t="s">
        <v>189</v>
      </c>
      <c r="B4761" s="110">
        <v>49.19651</v>
      </c>
    </row>
    <row r="4762" ht="9.75" customHeight="1">
      <c r="A4762" s="110" t="s">
        <v>189</v>
      </c>
      <c r="B4762" s="110">
        <v>47.29694</v>
      </c>
    </row>
    <row r="4763" ht="9.75" customHeight="1">
      <c r="A4763" s="110" t="s">
        <v>189</v>
      </c>
      <c r="B4763" s="110">
        <v>38.99533</v>
      </c>
    </row>
    <row r="4764" ht="9.75" customHeight="1">
      <c r="A4764" s="110" t="s">
        <v>189</v>
      </c>
      <c r="B4764" s="110">
        <v>50.51111</v>
      </c>
    </row>
    <row r="4765" ht="9.75" customHeight="1">
      <c r="A4765" s="110" t="s">
        <v>189</v>
      </c>
      <c r="B4765" s="110">
        <v>50.54361</v>
      </c>
    </row>
    <row r="4766" ht="9.75" customHeight="1">
      <c r="A4766" s="110" t="s">
        <v>189</v>
      </c>
      <c r="B4766" s="110">
        <v>50.70718</v>
      </c>
    </row>
    <row r="4767" ht="9.75" customHeight="1">
      <c r="A4767" s="110" t="s">
        <v>189</v>
      </c>
      <c r="B4767" s="110">
        <v>47.32209</v>
      </c>
    </row>
    <row r="4768" ht="9.75" customHeight="1">
      <c r="A4768" s="110" t="s">
        <v>189</v>
      </c>
      <c r="B4768" s="110">
        <v>46.83766</v>
      </c>
    </row>
    <row r="4769" ht="9.75" customHeight="1">
      <c r="A4769" s="110" t="s">
        <v>189</v>
      </c>
      <c r="B4769" s="110">
        <v>47.31026</v>
      </c>
    </row>
    <row r="4770" ht="9.75" customHeight="1">
      <c r="A4770" s="110" t="s">
        <v>189</v>
      </c>
      <c r="B4770" s="110">
        <v>49.53355</v>
      </c>
    </row>
    <row r="4771" ht="9.75" customHeight="1">
      <c r="A4771" s="110" t="s">
        <v>189</v>
      </c>
      <c r="B4771" s="110">
        <v>45.89125</v>
      </c>
    </row>
    <row r="4772" ht="9.75" customHeight="1">
      <c r="A4772" s="110" t="s">
        <v>189</v>
      </c>
      <c r="B4772" s="110">
        <v>39.49872</v>
      </c>
    </row>
    <row r="4773" ht="9.75" customHeight="1">
      <c r="A4773" s="110" t="s">
        <v>189</v>
      </c>
      <c r="B4773" s="110">
        <v>43.15398</v>
      </c>
    </row>
    <row r="4774" ht="9.75" customHeight="1">
      <c r="A4774" s="110" t="s">
        <v>189</v>
      </c>
      <c r="B4774" s="110">
        <v>42.35815</v>
      </c>
    </row>
    <row r="4775" ht="9.75" customHeight="1">
      <c r="A4775" s="110" t="s">
        <v>189</v>
      </c>
      <c r="B4775" s="110">
        <v>33.23542</v>
      </c>
    </row>
    <row r="4776" ht="9.75" customHeight="1">
      <c r="A4776" s="110" t="s">
        <v>189</v>
      </c>
      <c r="B4776" s="110"/>
    </row>
    <row r="4777" ht="9.75" customHeight="1">
      <c r="A4777" s="110" t="s">
        <v>189</v>
      </c>
      <c r="B4777" s="110">
        <v>55.73147</v>
      </c>
    </row>
    <row r="4778" ht="9.75" customHeight="1">
      <c r="A4778" s="110" t="s">
        <v>189</v>
      </c>
      <c r="B4778" s="110"/>
    </row>
    <row r="4779" ht="9.75" customHeight="1">
      <c r="A4779" s="110" t="s">
        <v>189</v>
      </c>
      <c r="B4779" s="110"/>
    </row>
    <row r="4780" ht="9.75" customHeight="1">
      <c r="A4780" s="110" t="s">
        <v>189</v>
      </c>
      <c r="B4780" s="110">
        <v>39.67839</v>
      </c>
    </row>
    <row r="4781" ht="9.75" customHeight="1">
      <c r="A4781" s="110" t="s">
        <v>189</v>
      </c>
      <c r="B4781" s="110">
        <v>44.07554</v>
      </c>
    </row>
    <row r="4782" ht="9.75" customHeight="1">
      <c r="A4782" s="110" t="s">
        <v>189</v>
      </c>
      <c r="B4782" s="110">
        <v>50.82168</v>
      </c>
    </row>
    <row r="4783" ht="9.75" customHeight="1">
      <c r="A4783" s="110" t="s">
        <v>189</v>
      </c>
      <c r="B4783" s="110">
        <v>53.30411</v>
      </c>
    </row>
    <row r="4784" ht="9.75" customHeight="1">
      <c r="A4784" s="110" t="s">
        <v>189</v>
      </c>
      <c r="B4784" s="110">
        <v>37.26694</v>
      </c>
    </row>
    <row r="4785" ht="9.75" customHeight="1">
      <c r="A4785" s="110" t="s">
        <v>189</v>
      </c>
      <c r="B4785" s="110"/>
    </row>
    <row r="4786" ht="9.75" customHeight="1">
      <c r="A4786" s="110" t="s">
        <v>189</v>
      </c>
      <c r="B4786" s="110">
        <v>50.00965</v>
      </c>
    </row>
    <row r="4787" ht="9.75" customHeight="1">
      <c r="A4787" s="110" t="s">
        <v>189</v>
      </c>
      <c r="B4787" s="110">
        <v>57.744</v>
      </c>
    </row>
    <row r="4788" ht="9.75" customHeight="1">
      <c r="A4788" s="110" t="s">
        <v>189</v>
      </c>
      <c r="B4788" s="110">
        <v>43.77188</v>
      </c>
    </row>
    <row r="4789" ht="9.75" customHeight="1">
      <c r="A4789" s="110" t="s">
        <v>189</v>
      </c>
      <c r="B4789" s="110">
        <v>46.6692</v>
      </c>
    </row>
    <row r="4790" ht="9.75" customHeight="1">
      <c r="A4790" s="110" t="s">
        <v>189</v>
      </c>
      <c r="B4790" s="110">
        <v>44.35491</v>
      </c>
    </row>
    <row r="4791" ht="9.75" customHeight="1">
      <c r="A4791" s="110" t="s">
        <v>189</v>
      </c>
      <c r="B4791" s="110">
        <v>48.87428</v>
      </c>
    </row>
    <row r="4792" ht="9.75" customHeight="1">
      <c r="A4792" s="110" t="s">
        <v>189</v>
      </c>
      <c r="B4792" s="110">
        <v>47.70627</v>
      </c>
    </row>
    <row r="4793" ht="9.75" customHeight="1">
      <c r="A4793" s="110" t="s">
        <v>189</v>
      </c>
      <c r="B4793" s="110">
        <v>50.51064</v>
      </c>
    </row>
    <row r="4794" ht="9.75" customHeight="1">
      <c r="A4794" s="110" t="s">
        <v>189</v>
      </c>
      <c r="B4794" s="110"/>
    </row>
    <row r="4795" ht="9.75" customHeight="1">
      <c r="A4795" s="110" t="s">
        <v>189</v>
      </c>
      <c r="B4795" s="110">
        <v>50.67895</v>
      </c>
    </row>
    <row r="4796" ht="9.75" customHeight="1">
      <c r="A4796" s="110" t="s">
        <v>189</v>
      </c>
      <c r="B4796" s="110">
        <v>56.30494</v>
      </c>
    </row>
    <row r="4797" ht="9.75" customHeight="1">
      <c r="A4797" s="110" t="s">
        <v>189</v>
      </c>
      <c r="B4797" s="110">
        <v>61.82553</v>
      </c>
    </row>
    <row r="4798" ht="9.75" customHeight="1">
      <c r="A4798" s="110" t="s">
        <v>189</v>
      </c>
      <c r="B4798" s="110">
        <v>46.2595</v>
      </c>
    </row>
    <row r="4799" ht="9.75" customHeight="1">
      <c r="A4799" s="110" t="s">
        <v>189</v>
      </c>
      <c r="B4799" s="110"/>
    </row>
    <row r="4800" ht="9.75" customHeight="1">
      <c r="A4800" s="110" t="s">
        <v>189</v>
      </c>
      <c r="B4800" s="110">
        <v>57.30644</v>
      </c>
    </row>
    <row r="4801" ht="9.75" customHeight="1">
      <c r="A4801" s="110" t="s">
        <v>189</v>
      </c>
      <c r="B4801" s="110">
        <v>30.99609</v>
      </c>
    </row>
    <row r="4802" ht="9.75" customHeight="1">
      <c r="A4802" s="110" t="s">
        <v>189</v>
      </c>
      <c r="B4802" s="110">
        <v>49.30306</v>
      </c>
    </row>
    <row r="4803" ht="9.75" customHeight="1">
      <c r="A4803" s="110" t="s">
        <v>189</v>
      </c>
      <c r="B4803" s="110">
        <v>53.21159</v>
      </c>
    </row>
    <row r="4804" ht="9.75" customHeight="1">
      <c r="A4804" s="110" t="s">
        <v>189</v>
      </c>
      <c r="B4804" s="110">
        <v>51.89493</v>
      </c>
    </row>
    <row r="4805" ht="9.75" customHeight="1">
      <c r="A4805" s="110" t="s">
        <v>190</v>
      </c>
      <c r="B4805" s="110">
        <v>52.62525</v>
      </c>
    </row>
    <row r="4806" ht="9.75" customHeight="1">
      <c r="A4806" s="110" t="s">
        <v>190</v>
      </c>
      <c r="B4806" s="110">
        <v>46.6692</v>
      </c>
    </row>
    <row r="4807" ht="9.75" customHeight="1">
      <c r="A4807" s="110" t="s">
        <v>190</v>
      </c>
      <c r="B4807" s="110">
        <v>53.62048</v>
      </c>
    </row>
    <row r="4808" ht="9.75" customHeight="1">
      <c r="A4808" s="110" t="s">
        <v>190</v>
      </c>
      <c r="B4808" s="110">
        <v>34.87745</v>
      </c>
    </row>
    <row r="4809" ht="9.75" customHeight="1">
      <c r="A4809" s="110" t="s">
        <v>190</v>
      </c>
      <c r="B4809" s="110">
        <v>47.42001</v>
      </c>
    </row>
    <row r="4810" ht="9.75" customHeight="1">
      <c r="A4810" s="110" t="s">
        <v>190</v>
      </c>
      <c r="B4810" s="110"/>
    </row>
    <row r="4811" ht="9.75" customHeight="1">
      <c r="A4811" s="110" t="s">
        <v>190</v>
      </c>
      <c r="B4811" s="110">
        <v>37.40944</v>
      </c>
    </row>
    <row r="4812" ht="9.75" customHeight="1">
      <c r="A4812" s="110" t="s">
        <v>190</v>
      </c>
      <c r="B4812" s="110">
        <v>32.72492</v>
      </c>
    </row>
    <row r="4813" ht="9.75" customHeight="1">
      <c r="A4813" s="110" t="s">
        <v>190</v>
      </c>
      <c r="B4813" s="110"/>
    </row>
    <row r="4814" ht="9.75" customHeight="1">
      <c r="A4814" s="110" t="s">
        <v>190</v>
      </c>
      <c r="B4814" s="110">
        <v>42.20334</v>
      </c>
    </row>
    <row r="4815" ht="9.75" customHeight="1">
      <c r="A4815" s="110" t="s">
        <v>190</v>
      </c>
      <c r="B4815" s="110">
        <v>54.99532</v>
      </c>
    </row>
    <row r="4816" ht="9.75" customHeight="1">
      <c r="A4816" s="110" t="s">
        <v>190</v>
      </c>
      <c r="B4816" s="110">
        <v>49.30059</v>
      </c>
    </row>
    <row r="4817" ht="9.75" customHeight="1">
      <c r="A4817" s="110" t="s">
        <v>190</v>
      </c>
      <c r="B4817" s="110">
        <v>41.35081</v>
      </c>
    </row>
    <row r="4818" ht="9.75" customHeight="1">
      <c r="A4818" s="110" t="s">
        <v>190</v>
      </c>
      <c r="B4818" s="110">
        <v>38.05456</v>
      </c>
    </row>
    <row r="4819" ht="9.75" customHeight="1">
      <c r="A4819" s="110" t="s">
        <v>190</v>
      </c>
      <c r="B4819" s="110">
        <v>53.10666</v>
      </c>
    </row>
    <row r="4820" ht="9.75" customHeight="1">
      <c r="A4820" s="110" t="s">
        <v>190</v>
      </c>
      <c r="B4820" s="110">
        <v>48.46701</v>
      </c>
    </row>
    <row r="4821" ht="9.75" customHeight="1">
      <c r="A4821" s="110" t="s">
        <v>190</v>
      </c>
      <c r="B4821" s="110">
        <v>44.4818</v>
      </c>
    </row>
    <row r="4822" ht="9.75" customHeight="1">
      <c r="A4822" s="110" t="s">
        <v>190</v>
      </c>
      <c r="B4822" s="110">
        <v>60.2492</v>
      </c>
    </row>
    <row r="4823" ht="9.75" customHeight="1">
      <c r="A4823" s="110" t="s">
        <v>190</v>
      </c>
      <c r="B4823" s="110">
        <v>35.22426</v>
      </c>
    </row>
    <row r="4824" ht="9.75" customHeight="1">
      <c r="A4824" s="110" t="s">
        <v>190</v>
      </c>
      <c r="B4824" s="110">
        <v>54.74681</v>
      </c>
    </row>
    <row r="4825" ht="9.75" customHeight="1">
      <c r="A4825" s="110" t="s">
        <v>190</v>
      </c>
      <c r="B4825" s="110">
        <v>58.98903</v>
      </c>
    </row>
    <row r="4826" ht="9.75" customHeight="1">
      <c r="A4826" s="110" t="s">
        <v>190</v>
      </c>
      <c r="B4826" s="110">
        <v>52.48222</v>
      </c>
    </row>
    <row r="4827" ht="9.75" customHeight="1">
      <c r="A4827" s="110" t="s">
        <v>190</v>
      </c>
      <c r="B4827" s="110">
        <v>59.62334</v>
      </c>
    </row>
    <row r="4828" ht="9.75" customHeight="1">
      <c r="A4828" s="110" t="s">
        <v>190</v>
      </c>
      <c r="B4828" s="110"/>
    </row>
    <row r="4829" ht="9.75" customHeight="1">
      <c r="A4829" s="110" t="s">
        <v>190</v>
      </c>
      <c r="B4829" s="110">
        <v>31.80209</v>
      </c>
    </row>
    <row r="4830" ht="9.75" customHeight="1">
      <c r="A4830" s="110" t="s">
        <v>190</v>
      </c>
      <c r="B4830" s="110">
        <v>39.92495</v>
      </c>
    </row>
    <row r="4831" ht="9.75" customHeight="1">
      <c r="A4831" s="110" t="s">
        <v>190</v>
      </c>
      <c r="B4831" s="110">
        <v>42.77394</v>
      </c>
    </row>
    <row r="4832" ht="9.75" customHeight="1">
      <c r="A4832" s="110" t="s">
        <v>190</v>
      </c>
      <c r="B4832" s="110">
        <v>39.27076</v>
      </c>
    </row>
    <row r="4833" ht="9.75" customHeight="1">
      <c r="A4833" s="110" t="s">
        <v>190</v>
      </c>
      <c r="B4833" s="110">
        <v>51.64278</v>
      </c>
    </row>
    <row r="4834" ht="9.75" customHeight="1">
      <c r="A4834" s="110" t="s">
        <v>190</v>
      </c>
      <c r="B4834" s="110">
        <v>45.46962</v>
      </c>
    </row>
    <row r="4835" ht="9.75" customHeight="1">
      <c r="A4835" s="110" t="s">
        <v>190</v>
      </c>
      <c r="B4835" s="110">
        <v>46.78093</v>
      </c>
    </row>
    <row r="4836" ht="9.75" customHeight="1">
      <c r="A4836" s="110" t="s">
        <v>190</v>
      </c>
      <c r="B4836" s="110">
        <v>42.24665</v>
      </c>
    </row>
    <row r="4837" ht="9.75" customHeight="1">
      <c r="A4837" s="110" t="s">
        <v>190</v>
      </c>
      <c r="B4837" s="110">
        <v>44.65796</v>
      </c>
    </row>
    <row r="4838" ht="9.75" customHeight="1">
      <c r="A4838" s="110" t="s">
        <v>190</v>
      </c>
      <c r="B4838" s="110">
        <v>48.09617</v>
      </c>
    </row>
    <row r="4839" ht="9.75" customHeight="1">
      <c r="A4839" s="110" t="s">
        <v>190</v>
      </c>
      <c r="B4839" s="110">
        <v>53.00505</v>
      </c>
    </row>
    <row r="4840" ht="9.75" customHeight="1">
      <c r="A4840" s="110" t="s">
        <v>190</v>
      </c>
      <c r="B4840" s="110">
        <v>46.22404</v>
      </c>
    </row>
    <row r="4841" ht="9.75" customHeight="1">
      <c r="A4841" s="110" t="s">
        <v>191</v>
      </c>
      <c r="B4841" s="110">
        <v>50.7232510065158</v>
      </c>
    </row>
    <row r="4842" ht="9.75" customHeight="1">
      <c r="A4842" s="110" t="s">
        <v>191</v>
      </c>
      <c r="B4842" s="110">
        <v>32.5406124977449</v>
      </c>
    </row>
    <row r="4843" ht="9.75" customHeight="1">
      <c r="A4843" s="110" t="s">
        <v>191</v>
      </c>
      <c r="B4843" s="110">
        <v>48.2092006623394</v>
      </c>
    </row>
    <row r="4844" ht="9.75" customHeight="1">
      <c r="A4844" s="110" t="s">
        <v>191</v>
      </c>
      <c r="B4844" s="110">
        <v>44.4136109127351</v>
      </c>
    </row>
    <row r="4845" ht="9.75" customHeight="1">
      <c r="A4845" s="110" t="s">
        <v>191</v>
      </c>
      <c r="B4845" s="110">
        <v>48.2298274954438</v>
      </c>
    </row>
    <row r="4846" ht="9.75" customHeight="1">
      <c r="A4846" s="110" t="s">
        <v>191</v>
      </c>
      <c r="B4846" s="110">
        <v>44.9091046591543</v>
      </c>
    </row>
    <row r="4847" ht="9.75" customHeight="1">
      <c r="A4847" s="110" t="s">
        <v>191</v>
      </c>
      <c r="B4847" s="110">
        <v>37.5890564998037</v>
      </c>
    </row>
    <row r="4848" ht="9.75" customHeight="1">
      <c r="A4848" s="110" t="s">
        <v>191</v>
      </c>
      <c r="B4848" s="110">
        <v>38.9156851483038</v>
      </c>
    </row>
    <row r="4849" ht="9.75" customHeight="1">
      <c r="A4849" s="110" t="s">
        <v>191</v>
      </c>
      <c r="B4849" s="110">
        <v>36.8747909042547</v>
      </c>
    </row>
    <row r="4850" ht="9.75" customHeight="1">
      <c r="A4850" s="110" t="s">
        <v>191</v>
      </c>
      <c r="B4850" s="110">
        <v>36.6521092801689</v>
      </c>
    </row>
    <row r="4851" ht="9.75" customHeight="1">
      <c r="A4851" s="110" t="s">
        <v>191</v>
      </c>
      <c r="B4851" s="110">
        <v>30.6304578062305</v>
      </c>
    </row>
    <row r="4852" ht="9.75" customHeight="1">
      <c r="A4852" s="110" t="s">
        <v>191</v>
      </c>
      <c r="B4852" s="110">
        <v>40.9767872528425</v>
      </c>
    </row>
    <row r="4853" ht="9.75" customHeight="1">
      <c r="A4853" s="110" t="s">
        <v>191</v>
      </c>
      <c r="B4853" s="110">
        <v>42.7466478895722</v>
      </c>
    </row>
    <row r="4854" ht="9.75" customHeight="1">
      <c r="A4854" s="110" t="s">
        <v>191</v>
      </c>
      <c r="B4854" s="110">
        <v>35.9414601608246</v>
      </c>
    </row>
    <row r="4855" ht="9.75" customHeight="1">
      <c r="A4855" s="110" t="s">
        <v>191</v>
      </c>
      <c r="B4855" s="110">
        <v>42.636984425122</v>
      </c>
    </row>
    <row r="4856" ht="9.75" customHeight="1">
      <c r="A4856" s="110" t="s">
        <v>191</v>
      </c>
      <c r="B4856" s="110">
        <v>49.4539955868242</v>
      </c>
    </row>
    <row r="4857" ht="9.75" customHeight="1">
      <c r="A4857" s="110" t="s">
        <v>191</v>
      </c>
      <c r="B4857" s="110">
        <v>45.2782221374517</v>
      </c>
    </row>
    <row r="4858" ht="9.75" customHeight="1">
      <c r="A4858" s="110" t="s">
        <v>191</v>
      </c>
      <c r="B4858" s="110">
        <v>44.5189295057373</v>
      </c>
    </row>
    <row r="4859" ht="9.75" customHeight="1">
      <c r="A4859" s="110" t="s">
        <v>191</v>
      </c>
      <c r="B4859" s="110">
        <v>48.5283319803347</v>
      </c>
    </row>
    <row r="4860" ht="9.75" customHeight="1">
      <c r="A4860" s="110" t="s">
        <v>191</v>
      </c>
      <c r="B4860" s="110">
        <v>45.1973756882188</v>
      </c>
    </row>
    <row r="4861" ht="9.75" customHeight="1">
      <c r="A4861" s="110" t="s">
        <v>191</v>
      </c>
      <c r="B4861" s="110">
        <v>40.4076138407497</v>
      </c>
    </row>
    <row r="4862" ht="9.75" customHeight="1">
      <c r="A4862" s="110" t="s">
        <v>191</v>
      </c>
      <c r="B4862" s="110">
        <v>39.258523617017</v>
      </c>
    </row>
    <row r="4863" ht="9.75" customHeight="1">
      <c r="A4863" s="110" t="s">
        <v>191</v>
      </c>
      <c r="B4863" s="110">
        <v>39.5117237376862</v>
      </c>
    </row>
    <row r="4864" ht="9.75" customHeight="1">
      <c r="A4864" s="110" t="s">
        <v>191</v>
      </c>
      <c r="B4864" s="110">
        <v>42.9573722550754</v>
      </c>
    </row>
    <row r="4865" ht="9.75" customHeight="1">
      <c r="A4865" s="110" t="s">
        <v>191</v>
      </c>
      <c r="B4865" s="110">
        <v>40.8501314803199</v>
      </c>
    </row>
    <row r="4866" ht="9.75" customHeight="1">
      <c r="A4866" s="110" t="s">
        <v>191</v>
      </c>
      <c r="B4866" s="110">
        <v>44.9431799219599</v>
      </c>
    </row>
    <row r="4867" ht="9.75" customHeight="1">
      <c r="A4867" s="110" t="s">
        <v>191</v>
      </c>
      <c r="B4867" s="110">
        <v>45.5896035180021</v>
      </c>
    </row>
    <row r="4868" ht="9.75" customHeight="1">
      <c r="A4868" s="110" t="s">
        <v>192</v>
      </c>
      <c r="B4868" s="110">
        <v>45.87223</v>
      </c>
    </row>
    <row r="4869" ht="9.75" customHeight="1">
      <c r="A4869" s="110" t="s">
        <v>192</v>
      </c>
      <c r="B4869" s="110">
        <v>36.41838</v>
      </c>
    </row>
    <row r="4870" ht="9.75" customHeight="1">
      <c r="A4870" s="110" t="s">
        <v>192</v>
      </c>
      <c r="B4870" s="110">
        <v>58.05795</v>
      </c>
    </row>
    <row r="4871" ht="9.75" customHeight="1">
      <c r="A4871" s="110" t="s">
        <v>192</v>
      </c>
      <c r="B4871" s="110">
        <v>48.00135</v>
      </c>
    </row>
    <row r="4872" ht="9.75" customHeight="1">
      <c r="A4872" s="110" t="s">
        <v>192</v>
      </c>
      <c r="B4872" s="110">
        <v>45.27822</v>
      </c>
    </row>
    <row r="4873" ht="9.75" customHeight="1">
      <c r="A4873" s="110" t="s">
        <v>192</v>
      </c>
      <c r="B4873" s="110">
        <v>52.93888</v>
      </c>
    </row>
    <row r="4874" ht="9.75" customHeight="1">
      <c r="A4874" s="110" t="s">
        <v>192</v>
      </c>
      <c r="B4874" s="110">
        <v>47.30231</v>
      </c>
    </row>
    <row r="4875" ht="9.75" customHeight="1">
      <c r="A4875" s="110" t="s">
        <v>192</v>
      </c>
      <c r="B4875" s="110">
        <v>51.00588</v>
      </c>
    </row>
    <row r="4876" ht="9.75" customHeight="1">
      <c r="A4876" s="110" t="s">
        <v>192</v>
      </c>
      <c r="B4876" s="110">
        <v>42.76297</v>
      </c>
    </row>
    <row r="4877" ht="9.75" customHeight="1">
      <c r="A4877" s="110" t="s">
        <v>192</v>
      </c>
      <c r="B4877" s="110">
        <v>59.61741</v>
      </c>
    </row>
    <row r="4878" ht="9.75" customHeight="1">
      <c r="A4878" s="110" t="s">
        <v>192</v>
      </c>
      <c r="B4878" s="110">
        <v>43.17169</v>
      </c>
    </row>
    <row r="4879" ht="9.75" customHeight="1">
      <c r="A4879" s="110" t="s">
        <v>192</v>
      </c>
      <c r="B4879" s="110">
        <v>49.46005</v>
      </c>
    </row>
    <row r="4880" ht="9.75" customHeight="1">
      <c r="A4880" s="110" t="s">
        <v>192</v>
      </c>
      <c r="B4880" s="110"/>
    </row>
    <row r="4881" ht="9.75" customHeight="1">
      <c r="A4881" s="110" t="s">
        <v>192</v>
      </c>
      <c r="B4881" s="110">
        <v>38.65267</v>
      </c>
    </row>
    <row r="4882" ht="9.75" customHeight="1">
      <c r="A4882" s="110" t="s">
        <v>192</v>
      </c>
      <c r="B4882" s="110">
        <v>42.69135</v>
      </c>
    </row>
    <row r="4883" ht="9.75" customHeight="1">
      <c r="A4883" s="110" t="s">
        <v>192</v>
      </c>
      <c r="B4883" s="110">
        <v>56.72964</v>
      </c>
    </row>
    <row r="4884" ht="9.75" customHeight="1">
      <c r="A4884" s="110" t="s">
        <v>192</v>
      </c>
      <c r="B4884" s="110">
        <v>45.15449</v>
      </c>
    </row>
    <row r="4885" ht="9.75" customHeight="1">
      <c r="A4885" s="110" t="s">
        <v>192</v>
      </c>
      <c r="B4885" s="110">
        <v>53.62071</v>
      </c>
    </row>
    <row r="4886" ht="9.75" customHeight="1">
      <c r="A4886" s="110" t="s">
        <v>192</v>
      </c>
      <c r="B4886" s="110">
        <v>37.2334</v>
      </c>
    </row>
    <row r="4887" ht="9.75" customHeight="1">
      <c r="A4887" s="110" t="s">
        <v>192</v>
      </c>
      <c r="B4887" s="110"/>
    </row>
    <row r="4888" ht="9.75" customHeight="1">
      <c r="A4888" s="110" t="s">
        <v>192</v>
      </c>
      <c r="B4888" s="110"/>
    </row>
    <row r="4889" ht="9.75" customHeight="1">
      <c r="A4889" s="110" t="s">
        <v>192</v>
      </c>
      <c r="B4889" s="110"/>
    </row>
    <row r="4890" ht="9.75" customHeight="1">
      <c r="A4890" s="110" t="s">
        <v>192</v>
      </c>
      <c r="B4890" s="110">
        <v>32.72492</v>
      </c>
    </row>
    <row r="4891" ht="9.75" customHeight="1">
      <c r="A4891" s="110" t="s">
        <v>192</v>
      </c>
      <c r="B4891" s="110">
        <v>31.0242</v>
      </c>
    </row>
    <row r="4892" ht="9.75" customHeight="1">
      <c r="A4892" s="110" t="s">
        <v>192</v>
      </c>
      <c r="B4892" s="110">
        <v>46.18172</v>
      </c>
    </row>
    <row r="4893" ht="9.75" customHeight="1">
      <c r="A4893" s="110" t="s">
        <v>192</v>
      </c>
      <c r="B4893" s="110"/>
    </row>
    <row r="4894" ht="9.75" customHeight="1">
      <c r="A4894" s="110" t="s">
        <v>192</v>
      </c>
      <c r="B4894" s="110"/>
    </row>
    <row r="4895" ht="9.75" customHeight="1">
      <c r="A4895" s="110" t="s">
        <v>192</v>
      </c>
      <c r="B4895" s="110">
        <v>36.68751</v>
      </c>
    </row>
    <row r="4896" ht="9.75" customHeight="1">
      <c r="A4896" s="110" t="s">
        <v>192</v>
      </c>
      <c r="B4896" s="110">
        <v>36.14128</v>
      </c>
    </row>
    <row r="4897" ht="9.75" customHeight="1">
      <c r="A4897" s="110" t="s">
        <v>192</v>
      </c>
      <c r="B4897" s="110">
        <v>43.65573</v>
      </c>
    </row>
    <row r="4898" ht="9.75" customHeight="1">
      <c r="A4898" s="110" t="s">
        <v>192</v>
      </c>
      <c r="B4898" s="110">
        <v>42.31781</v>
      </c>
    </row>
    <row r="4899" ht="9.75" customHeight="1">
      <c r="A4899" s="110" t="s">
        <v>192</v>
      </c>
      <c r="B4899" s="110">
        <v>39.99178</v>
      </c>
    </row>
    <row r="4900" ht="9.75" customHeight="1">
      <c r="A4900" s="110" t="s">
        <v>192</v>
      </c>
      <c r="B4900" s="110">
        <v>42.39241</v>
      </c>
    </row>
    <row r="4901" ht="9.75" customHeight="1">
      <c r="A4901" s="110" t="s">
        <v>192</v>
      </c>
      <c r="B4901" s="110"/>
    </row>
    <row r="4902" ht="9.75" customHeight="1">
      <c r="A4902" s="110" t="s">
        <v>192</v>
      </c>
      <c r="B4902" s="110">
        <v>50.29693</v>
      </c>
    </row>
    <row r="4903" ht="9.75" customHeight="1">
      <c r="A4903" s="110" t="s">
        <v>192</v>
      </c>
      <c r="B4903" s="110">
        <v>41.73724</v>
      </c>
    </row>
    <row r="4904" ht="9.75" customHeight="1">
      <c r="A4904" s="110" t="s">
        <v>192</v>
      </c>
      <c r="B4904" s="110">
        <v>44.5444</v>
      </c>
    </row>
    <row r="4905" ht="9.75" customHeight="1">
      <c r="A4905" s="110" t="s">
        <v>192</v>
      </c>
      <c r="B4905" s="110"/>
    </row>
    <row r="4906" ht="9.75" customHeight="1">
      <c r="A4906" s="110" t="s">
        <v>192</v>
      </c>
      <c r="B4906" s="110">
        <v>45.42588</v>
      </c>
    </row>
    <row r="4907" ht="9.75" customHeight="1">
      <c r="A4907" s="110" t="s">
        <v>192</v>
      </c>
      <c r="B4907" s="110">
        <v>32.72492</v>
      </c>
    </row>
    <row r="4908" ht="9.75" customHeight="1">
      <c r="A4908" s="110" t="s">
        <v>192</v>
      </c>
      <c r="B4908" s="110">
        <v>46.23809</v>
      </c>
    </row>
    <row r="4909" ht="9.75" customHeight="1">
      <c r="A4909" s="110" t="s">
        <v>192</v>
      </c>
      <c r="B4909" s="110"/>
    </row>
    <row r="4910" ht="9.75" customHeight="1">
      <c r="A4910" s="110" t="s">
        <v>192</v>
      </c>
      <c r="B4910" s="110">
        <v>44.99011</v>
      </c>
    </row>
    <row r="4911" ht="9.75" customHeight="1">
      <c r="A4911" s="110" t="s">
        <v>192</v>
      </c>
      <c r="B4911" s="110">
        <v>39.03388</v>
      </c>
    </row>
    <row r="4912" ht="9.75" customHeight="1">
      <c r="A4912" s="110" t="s">
        <v>192</v>
      </c>
      <c r="B4912" s="110"/>
    </row>
    <row r="4913" ht="9.75" customHeight="1">
      <c r="A4913" s="110" t="s">
        <v>192</v>
      </c>
      <c r="B4913" s="110">
        <v>43.83914</v>
      </c>
    </row>
    <row r="4914" ht="9.75" customHeight="1">
      <c r="A4914" s="110" t="s">
        <v>192</v>
      </c>
      <c r="B4914" s="110">
        <v>61.88259</v>
      </c>
    </row>
    <row r="4915" ht="9.75" customHeight="1">
      <c r="A4915" s="110" t="s">
        <v>192</v>
      </c>
      <c r="B4915" s="110">
        <v>35.37774</v>
      </c>
    </row>
    <row r="4916" ht="9.75" customHeight="1">
      <c r="A4916" s="110" t="s">
        <v>192</v>
      </c>
      <c r="B4916" s="110">
        <v>44.60424</v>
      </c>
    </row>
    <row r="4917" ht="9.75" customHeight="1">
      <c r="A4917" s="110" t="s">
        <v>192</v>
      </c>
      <c r="B4917" s="110">
        <v>41.17686</v>
      </c>
    </row>
    <row r="4918" ht="9.75" customHeight="1">
      <c r="A4918" s="110" t="s">
        <v>192</v>
      </c>
      <c r="B4918" s="110">
        <v>54.52865</v>
      </c>
    </row>
    <row r="4919" ht="9.75" customHeight="1">
      <c r="A4919" s="110" t="s">
        <v>192</v>
      </c>
      <c r="B4919" s="110"/>
    </row>
    <row r="4920" ht="9.75" customHeight="1">
      <c r="A4920" s="110" t="s">
        <v>192</v>
      </c>
      <c r="B4920" s="110">
        <v>43.0617</v>
      </c>
    </row>
    <row r="4921" ht="9.75" customHeight="1">
      <c r="A4921" s="110" t="s">
        <v>192</v>
      </c>
      <c r="B4921" s="110">
        <v>44.38941</v>
      </c>
    </row>
    <row r="4922" ht="9.75" customHeight="1">
      <c r="A4922" s="110" t="s">
        <v>192</v>
      </c>
      <c r="B4922" s="110">
        <v>44.89021</v>
      </c>
    </row>
    <row r="4923" ht="9.75" customHeight="1">
      <c r="A4923" s="110" t="s">
        <v>192</v>
      </c>
      <c r="B4923" s="110">
        <v>44.14611</v>
      </c>
    </row>
    <row r="4924" ht="9.75" customHeight="1">
      <c r="A4924" s="110" t="s">
        <v>192</v>
      </c>
      <c r="B4924" s="110">
        <v>35.09116</v>
      </c>
    </row>
    <row r="4925" ht="9.75" customHeight="1">
      <c r="A4925" s="110" t="s">
        <v>192</v>
      </c>
      <c r="B4925" s="110">
        <v>37.22931</v>
      </c>
    </row>
    <row r="4926" ht="9.75" customHeight="1">
      <c r="A4926" s="110" t="s">
        <v>192</v>
      </c>
      <c r="B4926" s="110">
        <v>57.08136</v>
      </c>
    </row>
    <row r="4927" ht="9.75" customHeight="1">
      <c r="A4927" s="110" t="s">
        <v>192</v>
      </c>
      <c r="B4927" s="110"/>
    </row>
    <row r="4928" ht="9.75" customHeight="1">
      <c r="A4928" s="110" t="s">
        <v>192</v>
      </c>
      <c r="B4928" s="110">
        <v>48.09411</v>
      </c>
    </row>
    <row r="4929" ht="9.75" customHeight="1">
      <c r="A4929" s="110" t="s">
        <v>192</v>
      </c>
      <c r="B4929" s="110">
        <v>40.10954</v>
      </c>
    </row>
    <row r="4930" ht="9.75" customHeight="1">
      <c r="A4930" s="110" t="s">
        <v>192</v>
      </c>
      <c r="B4930" s="110">
        <v>39.08153</v>
      </c>
    </row>
    <row r="4931" ht="9.75" customHeight="1">
      <c r="A4931" s="110" t="s">
        <v>192</v>
      </c>
      <c r="B4931" s="110">
        <v>45.92604</v>
      </c>
    </row>
    <row r="4932" ht="9.75" customHeight="1">
      <c r="A4932" s="110" t="s">
        <v>192</v>
      </c>
      <c r="B4932" s="110">
        <v>45.92604</v>
      </c>
    </row>
    <row r="4933" ht="9.75" customHeight="1">
      <c r="A4933" s="110" t="s">
        <v>192</v>
      </c>
      <c r="B4933" s="110">
        <v>45.88572</v>
      </c>
    </row>
    <row r="4934" ht="9.75" customHeight="1">
      <c r="A4934" s="110" t="s">
        <v>192</v>
      </c>
      <c r="B4934" s="110">
        <v>39.88746</v>
      </c>
    </row>
    <row r="4935" ht="9.75" customHeight="1">
      <c r="A4935" s="110" t="s">
        <v>192</v>
      </c>
      <c r="B4935" s="110">
        <v>47.65013</v>
      </c>
    </row>
    <row r="4936" ht="9.75" customHeight="1">
      <c r="A4936" s="110" t="s">
        <v>192</v>
      </c>
      <c r="B4936" s="110">
        <v>48.16429</v>
      </c>
    </row>
    <row r="4937" ht="9.75" customHeight="1">
      <c r="A4937" s="110" t="s">
        <v>192</v>
      </c>
      <c r="B4937" s="110">
        <v>38.00139</v>
      </c>
    </row>
    <row r="4938" ht="9.75" customHeight="1">
      <c r="A4938" s="110" t="s">
        <v>192</v>
      </c>
      <c r="B4938" s="110">
        <v>44.85229</v>
      </c>
    </row>
    <row r="4939" ht="9.75" customHeight="1">
      <c r="A4939" s="110" t="s">
        <v>192</v>
      </c>
      <c r="B4939" s="110">
        <v>39.72905</v>
      </c>
    </row>
    <row r="4940" ht="9.75" customHeight="1">
      <c r="A4940" s="110" t="s">
        <v>192</v>
      </c>
      <c r="B4940" s="110">
        <v>33.84324</v>
      </c>
    </row>
    <row r="4941" ht="9.75" customHeight="1">
      <c r="A4941" s="110" t="s">
        <v>192</v>
      </c>
      <c r="B4941" s="110">
        <v>45.35944</v>
      </c>
    </row>
    <row r="4942" ht="9.75" customHeight="1">
      <c r="A4942" s="110" t="s">
        <v>192</v>
      </c>
      <c r="B4942" s="110"/>
    </row>
    <row r="4943" ht="9.75" customHeight="1">
      <c r="A4943" s="110" t="s">
        <v>192</v>
      </c>
      <c r="B4943" s="110">
        <v>42.03512</v>
      </c>
    </row>
    <row r="4944" ht="9.75" customHeight="1">
      <c r="A4944" s="110" t="s">
        <v>192</v>
      </c>
      <c r="B4944" s="110">
        <v>46.27542</v>
      </c>
    </row>
    <row r="4945" ht="9.75" customHeight="1">
      <c r="A4945" s="110" t="s">
        <v>192</v>
      </c>
      <c r="B4945" s="110">
        <v>70.57028</v>
      </c>
    </row>
    <row r="4946" ht="9.75" customHeight="1">
      <c r="A4946" s="110" t="s">
        <v>192</v>
      </c>
      <c r="B4946" s="110">
        <v>47.13918</v>
      </c>
    </row>
    <row r="4947" ht="9.75" customHeight="1">
      <c r="A4947" s="110" t="s">
        <v>192</v>
      </c>
      <c r="B4947" s="110">
        <v>37.65519</v>
      </c>
    </row>
    <row r="4948" ht="9.75" customHeight="1">
      <c r="A4948" s="110" t="s">
        <v>192</v>
      </c>
      <c r="B4948" s="110">
        <v>39.27076</v>
      </c>
    </row>
    <row r="4949" ht="9.75" customHeight="1">
      <c r="A4949" s="110" t="s">
        <v>192</v>
      </c>
      <c r="B4949" s="110">
        <v>45.78652</v>
      </c>
    </row>
    <row r="4950" ht="9.75" customHeight="1">
      <c r="A4950" s="110" t="s">
        <v>192</v>
      </c>
      <c r="B4950" s="110">
        <v>51.06146</v>
      </c>
    </row>
    <row r="4951" ht="9.75" customHeight="1">
      <c r="A4951" s="110" t="s">
        <v>192</v>
      </c>
      <c r="B4951" s="110">
        <v>36.68751</v>
      </c>
    </row>
    <row r="4952" ht="9.75" customHeight="1">
      <c r="A4952" s="110" t="s">
        <v>192</v>
      </c>
      <c r="B4952" s="110">
        <v>65.35216</v>
      </c>
    </row>
    <row r="4953" ht="9.75" customHeight="1">
      <c r="A4953" s="110" t="s">
        <v>192</v>
      </c>
      <c r="B4953" s="110">
        <v>53.16323</v>
      </c>
    </row>
    <row r="4954" ht="9.75" customHeight="1">
      <c r="A4954" s="110" t="s">
        <v>192</v>
      </c>
      <c r="B4954" s="110">
        <v>28.61783</v>
      </c>
    </row>
    <row r="4955" ht="9.75" customHeight="1">
      <c r="A4955" s="110" t="s">
        <v>192</v>
      </c>
      <c r="B4955" s="110">
        <v>36.68751</v>
      </c>
    </row>
    <row r="4956" ht="9.75" customHeight="1">
      <c r="A4956" s="110" t="s">
        <v>192</v>
      </c>
      <c r="B4956" s="110">
        <v>38.48402</v>
      </c>
    </row>
    <row r="4957" ht="9.75" customHeight="1">
      <c r="A4957" s="110" t="s">
        <v>192</v>
      </c>
      <c r="B4957" s="110">
        <v>42.27821</v>
      </c>
    </row>
    <row r="4958" ht="9.75" customHeight="1">
      <c r="A4958" s="110" t="s">
        <v>192</v>
      </c>
      <c r="B4958" s="110">
        <v>37.40944</v>
      </c>
    </row>
    <row r="4959" ht="9.75" customHeight="1">
      <c r="A4959" s="110" t="s">
        <v>192</v>
      </c>
      <c r="B4959" s="110">
        <v>48.93655</v>
      </c>
    </row>
    <row r="4960" ht="9.75" customHeight="1">
      <c r="A4960" s="110" t="s">
        <v>192</v>
      </c>
      <c r="B4960" s="110">
        <v>43.63401</v>
      </c>
    </row>
    <row r="4961" ht="9.75" customHeight="1">
      <c r="A4961" s="110" t="s">
        <v>192</v>
      </c>
      <c r="B4961" s="110"/>
    </row>
    <row r="4962" ht="9.75" customHeight="1">
      <c r="A4962" s="110" t="s">
        <v>192</v>
      </c>
      <c r="B4962" s="110">
        <v>40.07351</v>
      </c>
    </row>
    <row r="4963" ht="9.75" customHeight="1">
      <c r="A4963" s="110" t="s">
        <v>192</v>
      </c>
      <c r="B4963" s="110"/>
    </row>
    <row r="4964" ht="9.75" customHeight="1">
      <c r="A4964" s="110" t="s">
        <v>192</v>
      </c>
      <c r="B4964" s="110"/>
    </row>
    <row r="4965" ht="9.75" customHeight="1">
      <c r="A4965" s="110" t="s">
        <v>192</v>
      </c>
      <c r="B4965" s="110">
        <v>44.94226</v>
      </c>
    </row>
    <row r="4966" ht="9.75" customHeight="1">
      <c r="A4966" s="110" t="s">
        <v>192</v>
      </c>
      <c r="B4966" s="110">
        <v>49.6685</v>
      </c>
    </row>
    <row r="4967" ht="9.75" customHeight="1">
      <c r="A4967" s="110" t="s">
        <v>192</v>
      </c>
      <c r="B4967" s="110">
        <v>40.23149</v>
      </c>
    </row>
    <row r="4968" ht="9.75" customHeight="1">
      <c r="A4968" s="110" t="s">
        <v>192</v>
      </c>
      <c r="B4968" s="110">
        <v>54.62376</v>
      </c>
    </row>
    <row r="4969" ht="9.75" customHeight="1">
      <c r="A4969" s="110" t="s">
        <v>192</v>
      </c>
      <c r="B4969" s="110">
        <v>46.14463</v>
      </c>
    </row>
    <row r="4970" ht="9.75" customHeight="1">
      <c r="A4970" s="110" t="s">
        <v>192</v>
      </c>
      <c r="B4970" s="110"/>
    </row>
    <row r="4971" ht="9.75" customHeight="1">
      <c r="A4971" s="110" t="s">
        <v>192</v>
      </c>
      <c r="B4971" s="110">
        <v>36.68751</v>
      </c>
    </row>
    <row r="4972" ht="9.75" customHeight="1">
      <c r="A4972" s="110" t="s">
        <v>192</v>
      </c>
      <c r="B4972" s="110">
        <v>44.68697</v>
      </c>
    </row>
    <row r="4973" ht="9.75" customHeight="1">
      <c r="A4973" s="110" t="s">
        <v>192</v>
      </c>
      <c r="B4973" s="110">
        <v>45.0705</v>
      </c>
    </row>
    <row r="4974" ht="9.75" customHeight="1">
      <c r="A4974" s="110" t="s">
        <v>192</v>
      </c>
      <c r="B4974" s="110">
        <v>47.91224</v>
      </c>
    </row>
    <row r="4975" ht="9.75" customHeight="1">
      <c r="A4975" s="110" t="s">
        <v>192</v>
      </c>
      <c r="B4975" s="110">
        <v>46.69614</v>
      </c>
    </row>
    <row r="4976" ht="9.75" customHeight="1">
      <c r="A4976" s="110" t="s">
        <v>192</v>
      </c>
      <c r="B4976" s="110">
        <v>49.83599</v>
      </c>
    </row>
    <row r="4977" ht="9.75" customHeight="1">
      <c r="A4977" s="110" t="s">
        <v>192</v>
      </c>
      <c r="B4977" s="110">
        <v>67.33578</v>
      </c>
    </row>
    <row r="4978" ht="9.75" customHeight="1">
      <c r="A4978" s="110" t="s">
        <v>192</v>
      </c>
      <c r="B4978" s="110">
        <v>54.00946</v>
      </c>
    </row>
    <row r="4979" ht="9.75" customHeight="1">
      <c r="A4979" s="110" t="s">
        <v>192</v>
      </c>
      <c r="B4979" s="110">
        <v>40.4529</v>
      </c>
    </row>
    <row r="4980" ht="9.75" customHeight="1">
      <c r="A4980" s="110" t="s">
        <v>192</v>
      </c>
      <c r="B4980" s="110">
        <v>37.55552</v>
      </c>
    </row>
    <row r="4981" ht="9.75" customHeight="1">
      <c r="A4981" s="110" t="s">
        <v>192</v>
      </c>
      <c r="B4981" s="110">
        <v>40.61302</v>
      </c>
    </row>
    <row r="4982" ht="9.75" customHeight="1">
      <c r="A4982" s="110" t="s">
        <v>192</v>
      </c>
      <c r="B4982" s="110">
        <v>51.57163</v>
      </c>
    </row>
    <row r="4983" ht="9.75" customHeight="1">
      <c r="A4983" s="110" t="s">
        <v>192</v>
      </c>
      <c r="B4983" s="110">
        <v>49.37353</v>
      </c>
    </row>
    <row r="4984" ht="9.75" customHeight="1">
      <c r="A4984" s="110" t="s">
        <v>192</v>
      </c>
      <c r="B4984" s="110">
        <v>41.03252</v>
      </c>
    </row>
    <row r="4985" ht="9.75" customHeight="1">
      <c r="A4985" s="110" t="s">
        <v>192</v>
      </c>
      <c r="B4985" s="110">
        <v>49.44497</v>
      </c>
    </row>
    <row r="4986" ht="9.75" customHeight="1">
      <c r="A4986" s="110" t="s">
        <v>192</v>
      </c>
      <c r="B4986" s="110">
        <v>38.53749</v>
      </c>
    </row>
    <row r="4987" ht="9.75" customHeight="1">
      <c r="A4987" s="110" t="s">
        <v>192</v>
      </c>
      <c r="B4987" s="110">
        <v>43.18409</v>
      </c>
    </row>
    <row r="4988" ht="9.75" customHeight="1">
      <c r="A4988" s="110" t="s">
        <v>192</v>
      </c>
      <c r="B4988" s="110">
        <v>37.12233</v>
      </c>
    </row>
    <row r="4989" ht="9.75" customHeight="1">
      <c r="A4989" s="110" t="s">
        <v>192</v>
      </c>
      <c r="B4989" s="110">
        <v>41.85731</v>
      </c>
    </row>
    <row r="4990" ht="9.75" customHeight="1">
      <c r="A4990" s="110" t="s">
        <v>192</v>
      </c>
      <c r="B4990" s="110">
        <v>48.71293</v>
      </c>
    </row>
    <row r="4991" ht="9.75" customHeight="1">
      <c r="A4991" s="110" t="s">
        <v>192</v>
      </c>
      <c r="B4991" s="110">
        <v>57.52092</v>
      </c>
    </row>
    <row r="4992" ht="9.75" customHeight="1">
      <c r="A4992" s="110" t="s">
        <v>192</v>
      </c>
      <c r="B4992" s="110">
        <v>45.38309</v>
      </c>
    </row>
    <row r="4993" ht="9.75" customHeight="1">
      <c r="A4993" s="110" t="s">
        <v>192</v>
      </c>
      <c r="B4993" s="110"/>
    </row>
    <row r="4994" ht="9.75" customHeight="1">
      <c r="A4994" s="110" t="s">
        <v>192</v>
      </c>
      <c r="B4994" s="110">
        <v>56.33673</v>
      </c>
    </row>
    <row r="4995" ht="9.75" customHeight="1">
      <c r="A4995" s="110" t="s">
        <v>192</v>
      </c>
      <c r="B4995" s="110">
        <v>40.01237</v>
      </c>
    </row>
    <row r="4996" ht="9.75" customHeight="1">
      <c r="A4996" s="110" t="s">
        <v>192</v>
      </c>
      <c r="B4996" s="110">
        <v>46.92596</v>
      </c>
    </row>
    <row r="4997" ht="9.75" customHeight="1">
      <c r="A4997" s="110" t="s">
        <v>192</v>
      </c>
      <c r="B4997" s="110">
        <v>49.63012</v>
      </c>
    </row>
    <row r="4998" ht="9.75" customHeight="1">
      <c r="A4998" s="110" t="s">
        <v>192</v>
      </c>
      <c r="B4998" s="110"/>
    </row>
    <row r="4999" ht="9.75" customHeight="1">
      <c r="A4999" s="110" t="s">
        <v>192</v>
      </c>
      <c r="B4999" s="110">
        <v>47.23279</v>
      </c>
    </row>
    <row r="5000" ht="9.75" customHeight="1">
      <c r="A5000" s="110" t="s">
        <v>192</v>
      </c>
      <c r="B5000" s="110">
        <v>61.60536</v>
      </c>
    </row>
    <row r="5001" ht="9.75" customHeight="1">
      <c r="A5001" s="110" t="s">
        <v>192</v>
      </c>
      <c r="B5001" s="110">
        <v>60.08114</v>
      </c>
    </row>
    <row r="5002" ht="9.75" customHeight="1">
      <c r="A5002" s="110" t="s">
        <v>192</v>
      </c>
      <c r="B5002" s="110">
        <v>42.82342</v>
      </c>
    </row>
    <row r="5003" ht="9.75" customHeight="1">
      <c r="A5003" s="110" t="s">
        <v>192</v>
      </c>
      <c r="B5003" s="110">
        <v>45.5507</v>
      </c>
    </row>
    <row r="5004" ht="9.75" customHeight="1">
      <c r="A5004" s="110" t="s">
        <v>192</v>
      </c>
      <c r="B5004" s="110">
        <v>58.85879</v>
      </c>
    </row>
    <row r="5005" ht="9.75" customHeight="1">
      <c r="A5005" s="110" t="s">
        <v>192</v>
      </c>
      <c r="B5005" s="110">
        <v>51.38669</v>
      </c>
    </row>
    <row r="5006" ht="9.75" customHeight="1">
      <c r="A5006" s="110" t="s">
        <v>193</v>
      </c>
      <c r="B5006" s="110">
        <v>42.71751</v>
      </c>
    </row>
    <row r="5007" ht="9.75" customHeight="1">
      <c r="A5007" s="110" t="s">
        <v>193</v>
      </c>
      <c r="B5007" s="110"/>
    </row>
    <row r="5008" ht="9.75" customHeight="1">
      <c r="A5008" s="110" t="s">
        <v>193</v>
      </c>
      <c r="B5008" s="110">
        <v>51.48797</v>
      </c>
    </row>
    <row r="5009" ht="9.75" customHeight="1">
      <c r="A5009" s="110" t="s">
        <v>193</v>
      </c>
      <c r="B5009" s="110">
        <v>31.80195</v>
      </c>
    </row>
    <row r="5010" ht="9.75" customHeight="1">
      <c r="A5010" s="110" t="s">
        <v>193</v>
      </c>
      <c r="B5010" s="110">
        <v>32.67867</v>
      </c>
    </row>
    <row r="5011" ht="9.75" customHeight="1">
      <c r="A5011" s="110" t="s">
        <v>193</v>
      </c>
      <c r="B5011" s="110">
        <v>37.7269</v>
      </c>
    </row>
    <row r="5012" ht="9.75" customHeight="1">
      <c r="A5012" s="110" t="s">
        <v>193</v>
      </c>
      <c r="B5012" s="110">
        <v>28.08959</v>
      </c>
    </row>
    <row r="5013" ht="9.75" customHeight="1">
      <c r="A5013" s="110" t="s">
        <v>193</v>
      </c>
      <c r="B5013" s="110">
        <v>35.06943</v>
      </c>
    </row>
    <row r="5014" ht="9.75" customHeight="1">
      <c r="A5014" s="110" t="s">
        <v>193</v>
      </c>
      <c r="B5014" s="110"/>
    </row>
    <row r="5015" ht="9.75" customHeight="1">
      <c r="A5015" s="110" t="s">
        <v>193</v>
      </c>
      <c r="B5015" s="110"/>
    </row>
    <row r="5016" ht="9.75" customHeight="1">
      <c r="A5016" s="110" t="s">
        <v>193</v>
      </c>
      <c r="B5016" s="110"/>
    </row>
    <row r="5017" ht="9.75" customHeight="1">
      <c r="A5017" s="110" t="s">
        <v>193</v>
      </c>
      <c r="B5017" s="110"/>
    </row>
    <row r="5018" ht="9.75" customHeight="1">
      <c r="A5018" s="110" t="s">
        <v>193</v>
      </c>
      <c r="B5018" s="110">
        <v>35.78258</v>
      </c>
    </row>
    <row r="5019" ht="9.75" customHeight="1">
      <c r="A5019" s="110" t="s">
        <v>193</v>
      </c>
      <c r="B5019" s="110">
        <v>52.49676</v>
      </c>
    </row>
    <row r="5020" ht="9.75" customHeight="1">
      <c r="A5020" s="110" t="s">
        <v>193</v>
      </c>
      <c r="B5020" s="110"/>
    </row>
    <row r="5021" ht="9.75" customHeight="1">
      <c r="A5021" s="110" t="s">
        <v>193</v>
      </c>
      <c r="B5021" s="110">
        <v>32.67867</v>
      </c>
    </row>
    <row r="5022" ht="9.75" customHeight="1">
      <c r="A5022" s="110" t="s">
        <v>193</v>
      </c>
      <c r="B5022" s="110">
        <v>42.65341</v>
      </c>
    </row>
    <row r="5023" ht="9.75" customHeight="1">
      <c r="A5023" s="110" t="s">
        <v>193</v>
      </c>
      <c r="B5023" s="110">
        <v>37.04259</v>
      </c>
    </row>
    <row r="5024" ht="9.75" customHeight="1">
      <c r="A5024" s="110" t="s">
        <v>193</v>
      </c>
      <c r="B5024" s="110">
        <v>50.85045</v>
      </c>
    </row>
    <row r="5025" ht="9.75" customHeight="1">
      <c r="A5025" s="110" t="s">
        <v>193</v>
      </c>
      <c r="B5025" s="110">
        <v>40.59425</v>
      </c>
    </row>
    <row r="5026" ht="9.75" customHeight="1">
      <c r="A5026" s="110" t="s">
        <v>193</v>
      </c>
      <c r="B5026" s="110">
        <v>41.35081</v>
      </c>
    </row>
    <row r="5027" ht="9.75" customHeight="1">
      <c r="A5027" s="110" t="s">
        <v>193</v>
      </c>
      <c r="B5027" s="110">
        <v>36.60914</v>
      </c>
    </row>
    <row r="5028" ht="9.75" customHeight="1">
      <c r="A5028" s="110" t="s">
        <v>193</v>
      </c>
      <c r="B5028" s="110"/>
    </row>
    <row r="5029" ht="9.75" customHeight="1">
      <c r="A5029" s="110" t="s">
        <v>193</v>
      </c>
      <c r="B5029" s="110">
        <v>49.55215</v>
      </c>
    </row>
    <row r="5030" ht="9.75" customHeight="1">
      <c r="A5030" s="110" t="s">
        <v>193</v>
      </c>
      <c r="B5030" s="110"/>
    </row>
    <row r="5031" ht="9.75" customHeight="1">
      <c r="A5031" s="110" t="s">
        <v>193</v>
      </c>
      <c r="B5031" s="110">
        <v>32.72492</v>
      </c>
    </row>
    <row r="5032" ht="9.75" customHeight="1">
      <c r="A5032" s="110" t="s">
        <v>194</v>
      </c>
      <c r="B5032" s="110">
        <v>48.1864423173792</v>
      </c>
    </row>
    <row r="5033" ht="9.75" customHeight="1">
      <c r="A5033" s="110" t="s">
        <v>194</v>
      </c>
      <c r="B5033" s="110"/>
    </row>
    <row r="5034" ht="9.75" customHeight="1">
      <c r="A5034" s="110" t="s">
        <v>194</v>
      </c>
      <c r="B5034" s="110">
        <v>41.7758109198803</v>
      </c>
    </row>
    <row r="5035" ht="9.75" customHeight="1">
      <c r="A5035" s="110" t="s">
        <v>194</v>
      </c>
      <c r="B5035" s="110">
        <v>45.4474108290079</v>
      </c>
    </row>
    <row r="5036" ht="9.75" customHeight="1">
      <c r="A5036" s="110" t="s">
        <v>194</v>
      </c>
      <c r="B5036" s="110">
        <v>42.772095527329</v>
      </c>
    </row>
    <row r="5037" ht="9.75" customHeight="1">
      <c r="A5037" s="110" t="s">
        <v>194</v>
      </c>
      <c r="B5037" s="110">
        <v>49.8359871957673</v>
      </c>
    </row>
    <row r="5038" ht="9.75" customHeight="1">
      <c r="A5038" s="110" t="s">
        <v>194</v>
      </c>
      <c r="B5038" s="110">
        <v>49.4226301454936</v>
      </c>
    </row>
    <row r="5039" ht="9.75" customHeight="1">
      <c r="A5039" s="110" t="s">
        <v>194</v>
      </c>
      <c r="B5039" s="110">
        <v>49.1689487406323</v>
      </c>
    </row>
    <row r="5040" ht="9.75" customHeight="1">
      <c r="A5040" s="110" t="s">
        <v>194</v>
      </c>
      <c r="B5040" s="110">
        <v>56.2509265762214</v>
      </c>
    </row>
    <row r="5041" ht="9.75" customHeight="1">
      <c r="A5041" s="110" t="s">
        <v>194</v>
      </c>
      <c r="B5041" s="110">
        <v>43.9234925494492</v>
      </c>
    </row>
    <row r="5042" ht="9.75" customHeight="1">
      <c r="A5042" s="110" t="s">
        <v>194</v>
      </c>
      <c r="B5042" s="110">
        <v>51.6632255794577</v>
      </c>
    </row>
    <row r="5043" ht="9.75" customHeight="1">
      <c r="A5043" s="110" t="s">
        <v>194</v>
      </c>
      <c r="B5043" s="110">
        <v>52.730013287231</v>
      </c>
    </row>
    <row r="5044" ht="9.75" customHeight="1">
      <c r="A5044" s="110" t="s">
        <v>194</v>
      </c>
      <c r="B5044" s="110">
        <v>48.2196383716787</v>
      </c>
    </row>
    <row r="5045" ht="9.75" customHeight="1">
      <c r="A5045" s="110" t="s">
        <v>194</v>
      </c>
      <c r="B5045" s="110">
        <v>43.2432092598054</v>
      </c>
    </row>
    <row r="5046" ht="9.75" customHeight="1">
      <c r="A5046" s="110" t="s">
        <v>194</v>
      </c>
      <c r="B5046" s="110">
        <v>40.7784516779262</v>
      </c>
    </row>
    <row r="5047" ht="9.75" customHeight="1">
      <c r="A5047" s="110" t="s">
        <v>194</v>
      </c>
      <c r="B5047" s="110">
        <v>45.8205881798575</v>
      </c>
    </row>
    <row r="5048" ht="9.75" customHeight="1">
      <c r="A5048" s="110" t="s">
        <v>194</v>
      </c>
      <c r="B5048" s="110">
        <v>39.2707591741541</v>
      </c>
    </row>
    <row r="5049" ht="9.75" customHeight="1">
      <c r="A5049" s="110" t="s">
        <v>194</v>
      </c>
      <c r="B5049" s="110">
        <v>44.8660835405475</v>
      </c>
    </row>
    <row r="5050" ht="9.75" customHeight="1">
      <c r="A5050" s="110" t="s">
        <v>194</v>
      </c>
      <c r="B5050" s="110">
        <v>50.0491170121364</v>
      </c>
    </row>
    <row r="5051" ht="9.75" customHeight="1">
      <c r="A5051" s="110" t="s">
        <v>194</v>
      </c>
      <c r="B5051" s="110">
        <v>45.445162121619</v>
      </c>
    </row>
    <row r="5052" ht="9.75" customHeight="1">
      <c r="A5052" s="110" t="s">
        <v>194</v>
      </c>
      <c r="B5052" s="110">
        <v>46.6718186208904</v>
      </c>
    </row>
    <row r="5053" ht="9.75" customHeight="1">
      <c r="A5053" s="110" t="s">
        <v>194</v>
      </c>
      <c r="B5053" s="110">
        <v>47.2952029922854</v>
      </c>
    </row>
    <row r="5054" ht="9.75" customHeight="1">
      <c r="A5054" s="110" t="s">
        <v>194</v>
      </c>
      <c r="B5054" s="110">
        <v>52.4032752534732</v>
      </c>
    </row>
    <row r="5055" ht="9.75" customHeight="1">
      <c r="A5055" s="110" t="s">
        <v>194</v>
      </c>
      <c r="B5055" s="110">
        <v>53.0332144085007</v>
      </c>
    </row>
    <row r="5056" ht="9.75" customHeight="1">
      <c r="A5056" s="110" t="s">
        <v>194</v>
      </c>
      <c r="B5056" s="110">
        <v>50.4818089044627</v>
      </c>
    </row>
    <row r="5057" ht="9.75" customHeight="1">
      <c r="A5057" s="110" t="s">
        <v>194</v>
      </c>
      <c r="B5057" s="110">
        <v>37.8511150346784</v>
      </c>
    </row>
    <row r="5058" ht="9.75" customHeight="1">
      <c r="A5058" s="110" t="s">
        <v>194</v>
      </c>
      <c r="B5058" s="110"/>
    </row>
    <row r="5059" ht="9.75" customHeight="1">
      <c r="A5059" s="110" t="s">
        <v>194</v>
      </c>
      <c r="B5059" s="110"/>
    </row>
    <row r="5060" ht="9.75" customHeight="1">
      <c r="A5060" s="110" t="s">
        <v>194</v>
      </c>
      <c r="B5060" s="110">
        <v>51.2749674135572</v>
      </c>
    </row>
    <row r="5061" ht="9.75" customHeight="1">
      <c r="A5061" s="110" t="s">
        <v>194</v>
      </c>
      <c r="B5061" s="110">
        <v>45.9003087576931</v>
      </c>
    </row>
    <row r="5062" ht="9.75" customHeight="1">
      <c r="A5062" s="110" t="s">
        <v>194</v>
      </c>
      <c r="B5062" s="110"/>
    </row>
    <row r="5063" ht="9.75" customHeight="1">
      <c r="A5063" s="110" t="s">
        <v>194</v>
      </c>
      <c r="B5063" s="110"/>
    </row>
    <row r="5064" ht="9.75" customHeight="1">
      <c r="A5064" s="110" t="s">
        <v>194</v>
      </c>
      <c r="B5064" s="110">
        <v>45.7916990838363</v>
      </c>
    </row>
    <row r="5065" ht="9.75" customHeight="1">
      <c r="A5065" s="110" t="s">
        <v>194</v>
      </c>
      <c r="B5065" s="110">
        <v>35.9200956453033</v>
      </c>
    </row>
    <row r="5066" ht="9.75" customHeight="1">
      <c r="A5066" s="110" t="s">
        <v>194</v>
      </c>
      <c r="B5066" s="110">
        <v>53.511758265619</v>
      </c>
    </row>
    <row r="5067" ht="9.75" customHeight="1">
      <c r="A5067" s="110" t="s">
        <v>194</v>
      </c>
      <c r="B5067" s="110">
        <v>57.5470424326319</v>
      </c>
    </row>
    <row r="5068" ht="9.75" customHeight="1">
      <c r="A5068" s="110" t="s">
        <v>194</v>
      </c>
      <c r="B5068" s="110">
        <v>54.5197967617836</v>
      </c>
    </row>
    <row r="5069" ht="9.75" customHeight="1">
      <c r="A5069" s="110" t="s">
        <v>194</v>
      </c>
      <c r="B5069" s="110"/>
    </row>
    <row r="5070" ht="9.75" customHeight="1">
      <c r="A5070" s="110" t="s">
        <v>194</v>
      </c>
      <c r="B5070" s="110">
        <v>49.0861244540196</v>
      </c>
    </row>
    <row r="5071" ht="9.75" customHeight="1">
      <c r="A5071" s="110" t="s">
        <v>194</v>
      </c>
      <c r="B5071" s="110">
        <v>49.2333855803005</v>
      </c>
    </row>
    <row r="5072" ht="9.75" customHeight="1">
      <c r="A5072" s="110" t="s">
        <v>194</v>
      </c>
      <c r="B5072" s="110">
        <v>37.2068408680218</v>
      </c>
    </row>
    <row r="5073" ht="9.75" customHeight="1">
      <c r="A5073" s="110" t="s">
        <v>194</v>
      </c>
      <c r="B5073" s="110">
        <v>42.8867632834065</v>
      </c>
    </row>
    <row r="5074" ht="9.75" customHeight="1">
      <c r="A5074" s="110" t="s">
        <v>194</v>
      </c>
      <c r="B5074" s="110">
        <v>57.9841676939082</v>
      </c>
    </row>
    <row r="5075" ht="9.75" customHeight="1">
      <c r="A5075" s="110" t="s">
        <v>194</v>
      </c>
      <c r="B5075" s="110">
        <v>36.1983653780228</v>
      </c>
    </row>
    <row r="5076" ht="9.75" customHeight="1">
      <c r="A5076" s="110" t="s">
        <v>194</v>
      </c>
      <c r="B5076" s="110">
        <v>47.9264418108624</v>
      </c>
    </row>
    <row r="5077" ht="9.75" customHeight="1">
      <c r="A5077" s="110" t="s">
        <v>194</v>
      </c>
      <c r="B5077" s="110">
        <v>43.4128840192115</v>
      </c>
    </row>
    <row r="5078" ht="9.75" customHeight="1">
      <c r="A5078" s="110" t="s">
        <v>194</v>
      </c>
      <c r="B5078" s="110">
        <v>52.3585401020481</v>
      </c>
    </row>
    <row r="5079" ht="9.75" customHeight="1">
      <c r="A5079" s="110" t="s">
        <v>194</v>
      </c>
      <c r="B5079" s="110">
        <v>50.2090945024052</v>
      </c>
    </row>
    <row r="5080" ht="9.75" customHeight="1">
      <c r="A5080" s="110" t="s">
        <v>194</v>
      </c>
      <c r="B5080" s="110">
        <v>48.0013515094053</v>
      </c>
    </row>
    <row r="5081" ht="9.75" customHeight="1">
      <c r="A5081" s="110" t="s">
        <v>194</v>
      </c>
      <c r="B5081" s="110">
        <v>44.2276880771352</v>
      </c>
    </row>
    <row r="5082" ht="9.75" customHeight="1">
      <c r="A5082" s="110" t="s">
        <v>194</v>
      </c>
      <c r="B5082" s="110">
        <v>52.810821725595</v>
      </c>
    </row>
    <row r="5083" ht="9.75" customHeight="1">
      <c r="A5083" s="110" t="s">
        <v>194</v>
      </c>
      <c r="B5083" s="110">
        <v>47.2297703552664</v>
      </c>
    </row>
    <row r="5084" ht="9.75" customHeight="1">
      <c r="A5084" s="110" t="s">
        <v>194</v>
      </c>
      <c r="B5084" s="110">
        <v>52.5803791850574</v>
      </c>
    </row>
    <row r="5085" ht="9.75" customHeight="1">
      <c r="A5085" s="110" t="s">
        <v>194</v>
      </c>
      <c r="B5085" s="110">
        <v>45.4031706653454</v>
      </c>
    </row>
    <row r="5086" ht="9.75" customHeight="1">
      <c r="A5086" s="110" t="s">
        <v>194</v>
      </c>
      <c r="B5086" s="110">
        <v>57.938192506342</v>
      </c>
    </row>
    <row r="5087" ht="9.75" customHeight="1">
      <c r="A5087" s="110" t="s">
        <v>194</v>
      </c>
      <c r="B5087" s="110">
        <v>56.6046341508679</v>
      </c>
    </row>
    <row r="5088" ht="9.75" customHeight="1">
      <c r="A5088" s="110" t="s">
        <v>194</v>
      </c>
      <c r="B5088" s="110">
        <v>46.4651330361681</v>
      </c>
    </row>
    <row r="5089" ht="9.75" customHeight="1">
      <c r="A5089" s="110" t="s">
        <v>194</v>
      </c>
      <c r="B5089" s="110"/>
    </row>
    <row r="5090" ht="9.75" customHeight="1">
      <c r="A5090" s="110" t="s">
        <v>194</v>
      </c>
      <c r="B5090" s="110">
        <v>47.0124868920158</v>
      </c>
    </row>
    <row r="5091" ht="9.75" customHeight="1">
      <c r="A5091" s="110" t="s">
        <v>194</v>
      </c>
      <c r="B5091" s="110"/>
    </row>
    <row r="5092" ht="9.75" customHeight="1">
      <c r="A5092" s="110" t="s">
        <v>194</v>
      </c>
      <c r="B5092" s="110">
        <v>48.8536817409449</v>
      </c>
    </row>
    <row r="5093" ht="9.75" customHeight="1">
      <c r="A5093" s="110" t="s">
        <v>194</v>
      </c>
      <c r="B5093" s="110">
        <v>51.199273216447</v>
      </c>
    </row>
    <row r="5094" ht="9.75" customHeight="1">
      <c r="A5094" s="110" t="s">
        <v>194</v>
      </c>
      <c r="B5094" s="110">
        <v>68.9668320278853</v>
      </c>
    </row>
    <row r="5095" ht="9.75" customHeight="1">
      <c r="A5095" s="110" t="s">
        <v>194</v>
      </c>
      <c r="B5095" s="110"/>
    </row>
    <row r="5096" ht="9.75" customHeight="1">
      <c r="A5096" s="110" t="s">
        <v>194</v>
      </c>
      <c r="B5096" s="110">
        <v>42.7727307161437</v>
      </c>
    </row>
    <row r="5097" ht="9.75" customHeight="1">
      <c r="A5097" s="110" t="s">
        <v>194</v>
      </c>
      <c r="B5097" s="110">
        <v>52.6321506927499</v>
      </c>
    </row>
    <row r="5098" ht="9.75" customHeight="1">
      <c r="A5098" s="110" t="s">
        <v>194</v>
      </c>
      <c r="B5098" s="110">
        <v>28.3113216567669</v>
      </c>
    </row>
    <row r="5099" ht="9.75" customHeight="1">
      <c r="A5099" s="110" t="s">
        <v>194</v>
      </c>
      <c r="B5099" s="110">
        <v>25.9338455504312</v>
      </c>
    </row>
    <row r="5100" ht="9.75" customHeight="1">
      <c r="A5100" s="110" t="s">
        <v>194</v>
      </c>
      <c r="B5100" s="110">
        <v>54.9183620728994</v>
      </c>
    </row>
    <row r="5101" ht="9.75" customHeight="1">
      <c r="A5101" s="110" t="s">
        <v>194</v>
      </c>
      <c r="B5101" s="110">
        <v>40.781031607735</v>
      </c>
    </row>
    <row r="5102" ht="9.75" customHeight="1">
      <c r="A5102" s="110" t="s">
        <v>195</v>
      </c>
      <c r="B5102" s="110">
        <v>49.83735</v>
      </c>
    </row>
    <row r="5103" ht="9.75" customHeight="1">
      <c r="A5103" s="110" t="s">
        <v>195</v>
      </c>
      <c r="B5103" s="110">
        <v>39.46366</v>
      </c>
    </row>
    <row r="5104" ht="9.75" customHeight="1">
      <c r="A5104" s="110" t="s">
        <v>195</v>
      </c>
      <c r="B5104" s="110">
        <v>58.52456</v>
      </c>
    </row>
    <row r="5105" ht="9.75" customHeight="1">
      <c r="A5105" s="110" t="s">
        <v>195</v>
      </c>
      <c r="B5105" s="110">
        <v>38.88158</v>
      </c>
    </row>
    <row r="5106" ht="9.75" customHeight="1">
      <c r="A5106" s="110" t="s">
        <v>195</v>
      </c>
      <c r="B5106" s="110">
        <v>50.95727</v>
      </c>
    </row>
    <row r="5107" ht="9.75" customHeight="1">
      <c r="A5107" s="110" t="s">
        <v>195</v>
      </c>
      <c r="B5107" s="110">
        <v>53.03299</v>
      </c>
    </row>
    <row r="5108" ht="9.75" customHeight="1">
      <c r="A5108" s="110" t="s">
        <v>195</v>
      </c>
      <c r="B5108" s="110">
        <v>46.34842</v>
      </c>
    </row>
    <row r="5109" ht="9.75" customHeight="1">
      <c r="A5109" s="110" t="s">
        <v>195</v>
      </c>
      <c r="B5109" s="110"/>
    </row>
    <row r="5110" ht="9.75" customHeight="1">
      <c r="A5110" s="110" t="s">
        <v>195</v>
      </c>
      <c r="B5110" s="110"/>
    </row>
    <row r="5111" ht="9.75" customHeight="1">
      <c r="A5111" s="110" t="s">
        <v>195</v>
      </c>
      <c r="B5111" s="110">
        <v>42.55269</v>
      </c>
    </row>
    <row r="5112" ht="9.75" customHeight="1">
      <c r="A5112" s="110" t="s">
        <v>195</v>
      </c>
      <c r="B5112" s="110">
        <v>44.06216</v>
      </c>
    </row>
    <row r="5113" ht="9.75" customHeight="1">
      <c r="A5113" s="110" t="s">
        <v>195</v>
      </c>
      <c r="B5113" s="110">
        <v>37.40145</v>
      </c>
    </row>
    <row r="5114" ht="9.75" customHeight="1">
      <c r="A5114" s="110" t="s">
        <v>195</v>
      </c>
      <c r="B5114" s="110">
        <v>47.33672</v>
      </c>
    </row>
    <row r="5115" ht="9.75" customHeight="1">
      <c r="A5115" s="110" t="s">
        <v>195</v>
      </c>
      <c r="B5115" s="110">
        <v>42.54944</v>
      </c>
    </row>
    <row r="5116" ht="9.75" customHeight="1">
      <c r="A5116" s="110" t="s">
        <v>196</v>
      </c>
      <c r="B5116" s="110">
        <v>41.77581</v>
      </c>
    </row>
    <row r="5117" ht="9.75" customHeight="1">
      <c r="A5117" s="110" t="s">
        <v>196</v>
      </c>
      <c r="B5117" s="110">
        <v>39.22135</v>
      </c>
    </row>
    <row r="5118" ht="9.75" customHeight="1">
      <c r="A5118" s="110" t="s">
        <v>196</v>
      </c>
      <c r="B5118" s="110">
        <v>44.84266</v>
      </c>
    </row>
    <row r="5119" ht="9.75" customHeight="1">
      <c r="A5119" s="110" t="s">
        <v>196</v>
      </c>
      <c r="B5119" s="110"/>
    </row>
    <row r="5120" ht="9.75" customHeight="1">
      <c r="A5120" s="110" t="s">
        <v>196</v>
      </c>
      <c r="B5120" s="110">
        <v>49.86922</v>
      </c>
    </row>
    <row r="5121" ht="9.75" customHeight="1">
      <c r="A5121" s="110" t="s">
        <v>196</v>
      </c>
      <c r="B5121" s="110">
        <v>35.00703</v>
      </c>
    </row>
    <row r="5122" ht="9.75" customHeight="1">
      <c r="A5122" s="110" t="s">
        <v>196</v>
      </c>
      <c r="B5122" s="110">
        <v>41.21801</v>
      </c>
    </row>
    <row r="5123" ht="9.75" customHeight="1">
      <c r="A5123" s="110" t="s">
        <v>196</v>
      </c>
      <c r="B5123" s="110">
        <v>55.3546</v>
      </c>
    </row>
    <row r="5124" ht="9.75" customHeight="1">
      <c r="A5124" s="110" t="s">
        <v>196</v>
      </c>
      <c r="B5124" s="110">
        <v>37.2448</v>
      </c>
    </row>
    <row r="5125" ht="9.75" customHeight="1">
      <c r="A5125" s="110" t="s">
        <v>196</v>
      </c>
      <c r="B5125" s="110">
        <v>52.96549</v>
      </c>
    </row>
    <row r="5126" ht="9.75" customHeight="1">
      <c r="A5126" s="110" t="s">
        <v>196</v>
      </c>
      <c r="B5126" s="110">
        <v>42.68098</v>
      </c>
    </row>
    <row r="5127" ht="9.75" customHeight="1">
      <c r="A5127" s="110" t="s">
        <v>196</v>
      </c>
      <c r="B5127" s="110">
        <v>53.13034</v>
      </c>
    </row>
    <row r="5128" ht="9.75" customHeight="1">
      <c r="A5128" s="110" t="s">
        <v>196</v>
      </c>
      <c r="B5128" s="110">
        <v>45.70768</v>
      </c>
    </row>
    <row r="5129" ht="9.75" customHeight="1">
      <c r="A5129" s="110" t="s">
        <v>196</v>
      </c>
      <c r="B5129" s="110">
        <v>41.35081</v>
      </c>
    </row>
    <row r="5130" ht="9.75" customHeight="1">
      <c r="A5130" s="110" t="s">
        <v>196</v>
      </c>
      <c r="B5130" s="110">
        <v>38.068</v>
      </c>
    </row>
    <row r="5131" ht="9.75" customHeight="1">
      <c r="A5131" s="110" t="s">
        <v>196</v>
      </c>
      <c r="B5131" s="110">
        <v>48.70632</v>
      </c>
    </row>
    <row r="5132" ht="9.75" customHeight="1">
      <c r="A5132" s="110" t="s">
        <v>196</v>
      </c>
      <c r="B5132" s="110">
        <v>39.48404</v>
      </c>
    </row>
    <row r="5133" ht="9.75" customHeight="1">
      <c r="A5133" s="110" t="s">
        <v>196</v>
      </c>
      <c r="B5133" s="110"/>
    </row>
    <row r="5134" ht="9.75" customHeight="1">
      <c r="A5134" s="110" t="s">
        <v>196</v>
      </c>
      <c r="B5134" s="110">
        <v>44.15528</v>
      </c>
    </row>
    <row r="5135" ht="9.75" customHeight="1">
      <c r="A5135" s="110" t="s">
        <v>196</v>
      </c>
      <c r="B5135" s="110">
        <v>58.15977</v>
      </c>
    </row>
    <row r="5136" ht="9.75" customHeight="1">
      <c r="A5136" s="110" t="s">
        <v>196</v>
      </c>
      <c r="B5136" s="110">
        <v>50.07803</v>
      </c>
    </row>
    <row r="5137" ht="9.75" customHeight="1">
      <c r="A5137" s="110" t="s">
        <v>196</v>
      </c>
      <c r="B5137" s="110">
        <v>44.06216</v>
      </c>
    </row>
    <row r="5138" ht="9.75" customHeight="1">
      <c r="A5138" s="110" t="s">
        <v>196</v>
      </c>
      <c r="B5138" s="110"/>
    </row>
    <row r="5139" ht="9.75" customHeight="1">
      <c r="A5139" s="110" t="s">
        <v>196</v>
      </c>
      <c r="B5139" s="110"/>
    </row>
    <row r="5140" ht="9.75" customHeight="1">
      <c r="A5140" s="110" t="s">
        <v>196</v>
      </c>
      <c r="B5140" s="110">
        <v>41.95184</v>
      </c>
    </row>
    <row r="5141" ht="9.75" customHeight="1">
      <c r="A5141" s="110" t="s">
        <v>196</v>
      </c>
      <c r="B5141" s="110">
        <v>55.15736</v>
      </c>
    </row>
    <row r="5142" ht="9.75" customHeight="1">
      <c r="A5142" s="110" t="s">
        <v>196</v>
      </c>
      <c r="B5142" s="110">
        <v>49.4805</v>
      </c>
    </row>
    <row r="5143" ht="9.75" customHeight="1">
      <c r="A5143" s="110" t="s">
        <v>196</v>
      </c>
      <c r="B5143" s="110">
        <v>49.64705</v>
      </c>
    </row>
    <row r="5144" ht="9.75" customHeight="1">
      <c r="A5144" s="110" t="s">
        <v>196</v>
      </c>
      <c r="B5144" s="110">
        <v>59.34042</v>
      </c>
    </row>
    <row r="5145" ht="9.75" customHeight="1">
      <c r="A5145" s="110" t="s">
        <v>196</v>
      </c>
      <c r="B5145" s="110">
        <v>41.94898</v>
      </c>
    </row>
    <row r="5146" ht="9.75" customHeight="1">
      <c r="A5146" s="110" t="s">
        <v>196</v>
      </c>
      <c r="B5146" s="110">
        <v>53.04704</v>
      </c>
    </row>
    <row r="5147" ht="9.75" customHeight="1">
      <c r="A5147" s="110" t="s">
        <v>196</v>
      </c>
      <c r="B5147" s="110">
        <v>52.64854</v>
      </c>
    </row>
    <row r="5148" ht="9.75" customHeight="1">
      <c r="A5148" s="110" t="s">
        <v>196</v>
      </c>
      <c r="B5148" s="110">
        <v>39.02505</v>
      </c>
    </row>
    <row r="5149" ht="9.75" customHeight="1">
      <c r="A5149" s="110" t="s">
        <v>196</v>
      </c>
      <c r="B5149" s="110">
        <v>49.29288</v>
      </c>
    </row>
    <row r="5150" ht="9.75" customHeight="1">
      <c r="A5150" s="110" t="s">
        <v>196</v>
      </c>
      <c r="B5150" s="110">
        <v>59.72245</v>
      </c>
    </row>
    <row r="5151" ht="9.75" customHeight="1">
      <c r="A5151" s="110" t="s">
        <v>196</v>
      </c>
      <c r="B5151" s="110">
        <v>43.15398</v>
      </c>
    </row>
    <row r="5152" ht="9.75" customHeight="1">
      <c r="A5152" s="110" t="s">
        <v>196</v>
      </c>
      <c r="B5152" s="110">
        <v>51.30521</v>
      </c>
    </row>
    <row r="5153" ht="9.75" customHeight="1">
      <c r="A5153" s="110" t="s">
        <v>196</v>
      </c>
      <c r="B5153" s="110">
        <v>48.3371</v>
      </c>
    </row>
    <row r="5154" ht="9.75" customHeight="1">
      <c r="A5154" s="110" t="s">
        <v>196</v>
      </c>
      <c r="B5154" s="110">
        <v>49.33649</v>
      </c>
    </row>
    <row r="5155" ht="9.75" customHeight="1">
      <c r="A5155" s="110" t="s">
        <v>196</v>
      </c>
      <c r="B5155" s="110">
        <v>45.6908</v>
      </c>
    </row>
    <row r="5156" ht="9.75" customHeight="1">
      <c r="A5156" s="110" t="s">
        <v>196</v>
      </c>
      <c r="B5156" s="110">
        <v>50.71658</v>
      </c>
    </row>
    <row r="5157" ht="9.75" customHeight="1">
      <c r="A5157" s="110" t="s">
        <v>196</v>
      </c>
      <c r="B5157" s="110">
        <v>58.28433</v>
      </c>
    </row>
    <row r="5158" ht="9.75" customHeight="1">
      <c r="A5158" s="110" t="s">
        <v>196</v>
      </c>
      <c r="B5158" s="110">
        <v>41.52925</v>
      </c>
    </row>
    <row r="5159" ht="9.75" customHeight="1">
      <c r="A5159" s="110" t="s">
        <v>196</v>
      </c>
      <c r="B5159" s="110">
        <v>46.49573</v>
      </c>
    </row>
    <row r="5160" ht="9.75" customHeight="1">
      <c r="A5160" s="110" t="s">
        <v>196</v>
      </c>
      <c r="B5160" s="110">
        <v>37.40944</v>
      </c>
    </row>
    <row r="5161" ht="9.75" customHeight="1">
      <c r="A5161" s="110" t="s">
        <v>196</v>
      </c>
      <c r="B5161" s="110">
        <v>51.57381</v>
      </c>
    </row>
    <row r="5162" ht="9.75" customHeight="1">
      <c r="A5162" s="110" t="s">
        <v>196</v>
      </c>
      <c r="B5162" s="110"/>
    </row>
    <row r="5163" ht="9.75" customHeight="1">
      <c r="A5163" s="110" t="s">
        <v>196</v>
      </c>
      <c r="B5163" s="110">
        <v>38.83587</v>
      </c>
    </row>
    <row r="5164" ht="9.75" customHeight="1">
      <c r="A5164" s="110" t="s">
        <v>196</v>
      </c>
      <c r="B5164" s="110">
        <v>53.44567</v>
      </c>
    </row>
    <row r="5165" ht="9.75" customHeight="1">
      <c r="A5165" s="110" t="s">
        <v>196</v>
      </c>
      <c r="B5165" s="110">
        <v>54.72521</v>
      </c>
    </row>
    <row r="5166" ht="9.75" customHeight="1">
      <c r="A5166" s="110" t="s">
        <v>196</v>
      </c>
      <c r="B5166" s="110">
        <v>42.74803</v>
      </c>
    </row>
    <row r="5167" ht="9.75" customHeight="1">
      <c r="A5167" s="110" t="s">
        <v>196</v>
      </c>
      <c r="B5167" s="110">
        <v>51.84808</v>
      </c>
    </row>
    <row r="5168" ht="9.75" customHeight="1">
      <c r="A5168" s="110" t="s">
        <v>196</v>
      </c>
      <c r="B5168" s="110">
        <v>39.59827</v>
      </c>
    </row>
    <row r="5169" ht="9.75" customHeight="1">
      <c r="A5169" s="110" t="s">
        <v>196</v>
      </c>
      <c r="B5169" s="110">
        <v>42.57997</v>
      </c>
    </row>
    <row r="5170" ht="9.75" customHeight="1">
      <c r="A5170" s="110" t="s">
        <v>196</v>
      </c>
      <c r="B5170" s="110">
        <v>51.65568</v>
      </c>
    </row>
    <row r="5171" ht="9.75" customHeight="1">
      <c r="A5171" s="110" t="s">
        <v>196</v>
      </c>
      <c r="B5171" s="110">
        <v>45.87963</v>
      </c>
    </row>
    <row r="5172" ht="9.75" customHeight="1">
      <c r="A5172" s="110" t="s">
        <v>196</v>
      </c>
      <c r="B5172" s="110">
        <v>47.90635</v>
      </c>
    </row>
    <row r="5173" ht="9.75" customHeight="1">
      <c r="A5173" s="110" t="s">
        <v>196</v>
      </c>
      <c r="B5173" s="110">
        <v>67.6338</v>
      </c>
    </row>
    <row r="5174" ht="9.75" customHeight="1">
      <c r="A5174" s="110" t="s">
        <v>196</v>
      </c>
      <c r="B5174" s="110">
        <v>43.36886</v>
      </c>
    </row>
    <row r="5175" ht="9.75" customHeight="1">
      <c r="A5175" s="110" t="s">
        <v>196</v>
      </c>
      <c r="B5175" s="110">
        <v>41.37515</v>
      </c>
    </row>
    <row r="5176" ht="9.75" customHeight="1">
      <c r="A5176" s="110" t="s">
        <v>196</v>
      </c>
      <c r="B5176" s="110"/>
    </row>
    <row r="5177" ht="9.75" customHeight="1">
      <c r="A5177" s="110" t="s">
        <v>196</v>
      </c>
      <c r="B5177" s="110">
        <v>53.87127</v>
      </c>
    </row>
    <row r="5178" ht="9.75" customHeight="1">
      <c r="A5178" s="110" t="s">
        <v>196</v>
      </c>
      <c r="B5178" s="110">
        <v>43.51568</v>
      </c>
    </row>
    <row r="5179" ht="9.75" customHeight="1">
      <c r="A5179" s="110" t="s">
        <v>196</v>
      </c>
      <c r="B5179" s="110"/>
    </row>
    <row r="5180" ht="9.75" customHeight="1">
      <c r="A5180" s="110" t="s">
        <v>196</v>
      </c>
      <c r="B5180" s="110">
        <v>64.95331</v>
      </c>
    </row>
    <row r="5181" ht="9.75" customHeight="1">
      <c r="A5181" s="110" t="s">
        <v>196</v>
      </c>
      <c r="B5181" s="110">
        <v>47.7295</v>
      </c>
    </row>
    <row r="5182" ht="9.75" customHeight="1">
      <c r="A5182" s="110" t="s">
        <v>196</v>
      </c>
      <c r="B5182" s="110"/>
    </row>
    <row r="5183" ht="9.75" customHeight="1">
      <c r="A5183" s="110" t="s">
        <v>196</v>
      </c>
      <c r="B5183" s="110">
        <v>50.59011</v>
      </c>
    </row>
    <row r="5184" ht="9.75" customHeight="1">
      <c r="A5184" s="110" t="s">
        <v>196</v>
      </c>
      <c r="B5184" s="110">
        <v>45.31404</v>
      </c>
    </row>
    <row r="5185" ht="9.75" customHeight="1">
      <c r="A5185" s="110" t="s">
        <v>196</v>
      </c>
      <c r="B5185" s="110"/>
    </row>
    <row r="5186" ht="9.75" customHeight="1">
      <c r="A5186" s="110" t="s">
        <v>196</v>
      </c>
      <c r="B5186" s="110"/>
    </row>
    <row r="5187" ht="9.75" customHeight="1">
      <c r="A5187" s="110" t="s">
        <v>196</v>
      </c>
      <c r="B5187" s="110">
        <v>55.01897</v>
      </c>
    </row>
    <row r="5188" ht="9.75" customHeight="1">
      <c r="A5188" s="110" t="s">
        <v>196</v>
      </c>
      <c r="B5188" s="110">
        <v>66.96571</v>
      </c>
    </row>
    <row r="5189" ht="9.75" customHeight="1">
      <c r="A5189" s="110" t="s">
        <v>196</v>
      </c>
      <c r="B5189" s="110">
        <v>35.64725</v>
      </c>
    </row>
    <row r="5190" ht="9.75" customHeight="1">
      <c r="A5190" s="110" t="s">
        <v>196</v>
      </c>
      <c r="B5190" s="110">
        <v>62.58768</v>
      </c>
    </row>
    <row r="5191" ht="9.75" customHeight="1">
      <c r="A5191" s="110" t="s">
        <v>196</v>
      </c>
      <c r="B5191" s="110">
        <v>47.92132</v>
      </c>
    </row>
    <row r="5192" ht="9.75" customHeight="1">
      <c r="A5192" s="110" t="s">
        <v>196</v>
      </c>
      <c r="B5192" s="110">
        <v>41.00417</v>
      </c>
    </row>
    <row r="5193" ht="9.75" customHeight="1">
      <c r="A5193" s="110" t="s">
        <v>196</v>
      </c>
      <c r="B5193" s="110">
        <v>49.4551</v>
      </c>
    </row>
    <row r="5194" ht="9.75" customHeight="1">
      <c r="A5194" s="110" t="s">
        <v>196</v>
      </c>
      <c r="B5194" s="110">
        <v>43.51568</v>
      </c>
    </row>
    <row r="5195" ht="9.75" customHeight="1">
      <c r="A5195" s="110" t="s">
        <v>196</v>
      </c>
      <c r="B5195" s="110">
        <v>42.63998</v>
      </c>
    </row>
    <row r="5196" ht="9.75" customHeight="1">
      <c r="A5196" s="110" t="s">
        <v>196</v>
      </c>
      <c r="B5196" s="110">
        <v>46.13587</v>
      </c>
    </row>
    <row r="5197" ht="9.75" customHeight="1">
      <c r="A5197" s="110" t="s">
        <v>196</v>
      </c>
      <c r="B5197" s="110">
        <v>39.02505</v>
      </c>
    </row>
    <row r="5198" ht="9.75" customHeight="1">
      <c r="A5198" s="110" t="s">
        <v>196</v>
      </c>
      <c r="B5198" s="110">
        <v>42.24665</v>
      </c>
    </row>
    <row r="5199" ht="9.75" customHeight="1">
      <c r="A5199" s="110" t="s">
        <v>196</v>
      </c>
      <c r="B5199" s="110">
        <v>41.15178</v>
      </c>
    </row>
    <row r="5200" ht="9.75" customHeight="1">
      <c r="A5200" s="110" t="s">
        <v>196</v>
      </c>
      <c r="B5200" s="110">
        <v>47.30332</v>
      </c>
    </row>
    <row r="5201" ht="9.75" customHeight="1">
      <c r="A5201" s="110" t="s">
        <v>196</v>
      </c>
      <c r="B5201" s="110"/>
    </row>
    <row r="5202" ht="9.75" customHeight="1">
      <c r="A5202" s="110" t="s">
        <v>196</v>
      </c>
      <c r="B5202" s="110">
        <v>48.75805</v>
      </c>
    </row>
    <row r="5203" ht="9.75" customHeight="1">
      <c r="A5203" s="110" t="s">
        <v>196</v>
      </c>
      <c r="B5203" s="110">
        <v>49.09993</v>
      </c>
    </row>
    <row r="5204" ht="9.75" customHeight="1">
      <c r="A5204" s="110" t="s">
        <v>196</v>
      </c>
      <c r="B5204" s="110">
        <v>55.82178</v>
      </c>
    </row>
    <row r="5205" ht="9.75" customHeight="1">
      <c r="A5205" s="110" t="s">
        <v>196</v>
      </c>
      <c r="B5205" s="110">
        <v>49.00177</v>
      </c>
    </row>
    <row r="5206" ht="9.75" customHeight="1">
      <c r="A5206" s="110" t="s">
        <v>196</v>
      </c>
      <c r="B5206" s="110">
        <v>48.77548</v>
      </c>
    </row>
    <row r="5207" ht="9.75" customHeight="1">
      <c r="A5207" s="110" t="s">
        <v>196</v>
      </c>
      <c r="B5207" s="110">
        <v>50.18728</v>
      </c>
    </row>
    <row r="5208" ht="9.75" customHeight="1">
      <c r="A5208" s="110" t="s">
        <v>196</v>
      </c>
      <c r="B5208" s="110">
        <v>40.67761</v>
      </c>
    </row>
    <row r="5209" ht="9.75" customHeight="1">
      <c r="A5209" s="110" t="s">
        <v>196</v>
      </c>
      <c r="B5209" s="110">
        <v>62.00401</v>
      </c>
    </row>
    <row r="5210" ht="9.75" customHeight="1">
      <c r="A5210" s="110" t="s">
        <v>196</v>
      </c>
      <c r="B5210" s="110">
        <v>53.69767</v>
      </c>
    </row>
    <row r="5211" ht="9.75" customHeight="1">
      <c r="A5211" s="110" t="s">
        <v>196</v>
      </c>
      <c r="B5211" s="110">
        <v>65.37308</v>
      </c>
    </row>
    <row r="5212" ht="9.75" customHeight="1">
      <c r="A5212" s="110" t="s">
        <v>196</v>
      </c>
      <c r="B5212" s="110">
        <v>42.24665</v>
      </c>
    </row>
    <row r="5213" ht="9.75" customHeight="1">
      <c r="A5213" s="110" t="s">
        <v>196</v>
      </c>
      <c r="B5213" s="110">
        <v>48.95899</v>
      </c>
    </row>
    <row r="5214" ht="9.75" customHeight="1">
      <c r="A5214" s="110" t="s">
        <v>196</v>
      </c>
      <c r="B5214" s="110">
        <v>59.07985</v>
      </c>
    </row>
    <row r="5215" ht="9.75" customHeight="1">
      <c r="A5215" s="110" t="s">
        <v>196</v>
      </c>
      <c r="B5215" s="110">
        <v>44.83745</v>
      </c>
    </row>
    <row r="5216" ht="9.75" customHeight="1">
      <c r="A5216" s="110" t="s">
        <v>196</v>
      </c>
      <c r="B5216" s="110">
        <v>61.29712</v>
      </c>
    </row>
    <row r="5217" ht="9.75" customHeight="1">
      <c r="A5217" s="110" t="s">
        <v>196</v>
      </c>
      <c r="B5217" s="110"/>
    </row>
    <row r="5218" ht="9.75" customHeight="1">
      <c r="A5218" s="110" t="s">
        <v>196</v>
      </c>
      <c r="B5218" s="110">
        <v>38.21657</v>
      </c>
    </row>
    <row r="5219" ht="9.75" customHeight="1">
      <c r="A5219" s="110" t="s">
        <v>196</v>
      </c>
      <c r="B5219" s="110">
        <v>50.44641</v>
      </c>
    </row>
    <row r="5220" ht="9.75" customHeight="1">
      <c r="A5220" s="110" t="s">
        <v>196</v>
      </c>
      <c r="B5220" s="110">
        <v>47.46417</v>
      </c>
    </row>
    <row r="5221" ht="9.75" customHeight="1">
      <c r="A5221" s="110" t="s">
        <v>196</v>
      </c>
      <c r="B5221" s="110"/>
    </row>
    <row r="5222" ht="9.75" customHeight="1">
      <c r="A5222" s="110" t="s">
        <v>196</v>
      </c>
      <c r="B5222" s="110"/>
    </row>
    <row r="5223" ht="9.75" customHeight="1">
      <c r="A5223" s="110" t="s">
        <v>196</v>
      </c>
      <c r="B5223" s="110"/>
    </row>
    <row r="5224" ht="9.75" customHeight="1">
      <c r="A5224" s="110" t="s">
        <v>196</v>
      </c>
      <c r="B5224" s="110"/>
    </row>
    <row r="5225" ht="9.75" customHeight="1">
      <c r="A5225" s="110" t="s">
        <v>196</v>
      </c>
      <c r="B5225" s="110"/>
    </row>
    <row r="5226" ht="9.75" customHeight="1">
      <c r="A5226" s="110" t="s">
        <v>196</v>
      </c>
      <c r="B5226" s="110">
        <v>31.86072</v>
      </c>
    </row>
    <row r="5227" ht="9.75" customHeight="1">
      <c r="A5227" s="110" t="s">
        <v>196</v>
      </c>
      <c r="B5227" s="110">
        <v>30.63473</v>
      </c>
    </row>
    <row r="5228" ht="9.75" customHeight="1">
      <c r="A5228" s="110" t="s">
        <v>196</v>
      </c>
      <c r="B5228" s="110"/>
    </row>
    <row r="5229" ht="9.75" customHeight="1">
      <c r="A5229" s="110" t="s">
        <v>196</v>
      </c>
      <c r="B5229" s="110">
        <v>56.45345</v>
      </c>
    </row>
    <row r="5230" ht="9.75" customHeight="1">
      <c r="A5230" s="110" t="s">
        <v>196</v>
      </c>
      <c r="B5230" s="110">
        <v>58.5943</v>
      </c>
    </row>
    <row r="5231" ht="9.75" customHeight="1">
      <c r="A5231" s="110" t="s">
        <v>196</v>
      </c>
      <c r="B5231" s="110"/>
    </row>
    <row r="5232" ht="9.75" customHeight="1">
      <c r="A5232" s="110" t="s">
        <v>196</v>
      </c>
      <c r="B5232" s="110"/>
    </row>
    <row r="5233" ht="9.75" customHeight="1">
      <c r="A5233" s="110" t="s">
        <v>196</v>
      </c>
      <c r="B5233" s="110"/>
    </row>
    <row r="5234" ht="9.75" customHeight="1">
      <c r="A5234" s="110" t="s">
        <v>196</v>
      </c>
      <c r="B5234" s="110">
        <v>41.87449</v>
      </c>
    </row>
    <row r="5235" ht="9.75" customHeight="1">
      <c r="A5235" s="110" t="s">
        <v>196</v>
      </c>
      <c r="B5235" s="110"/>
    </row>
    <row r="5236" ht="9.75" customHeight="1">
      <c r="A5236" s="110" t="s">
        <v>196</v>
      </c>
      <c r="B5236" s="110"/>
    </row>
    <row r="5237" ht="9.75" customHeight="1">
      <c r="A5237" s="110" t="s">
        <v>196</v>
      </c>
      <c r="B5237" s="110">
        <v>61.06448</v>
      </c>
    </row>
    <row r="5238" ht="9.75" customHeight="1">
      <c r="A5238" s="110" t="s">
        <v>196</v>
      </c>
      <c r="B5238" s="110"/>
    </row>
    <row r="5239" ht="9.75" customHeight="1">
      <c r="A5239" s="110" t="s">
        <v>196</v>
      </c>
      <c r="B5239" s="110">
        <v>43.25045</v>
      </c>
    </row>
    <row r="5240" ht="9.75" customHeight="1">
      <c r="A5240" s="110" t="s">
        <v>196</v>
      </c>
      <c r="B5240" s="110"/>
    </row>
    <row r="5241" ht="9.75" customHeight="1">
      <c r="A5241" s="110" t="s">
        <v>196</v>
      </c>
      <c r="B5241" s="110">
        <v>52.51404</v>
      </c>
    </row>
    <row r="5242" ht="9.75" customHeight="1">
      <c r="A5242" s="110" t="s">
        <v>196</v>
      </c>
      <c r="B5242" s="110">
        <v>56.00545</v>
      </c>
    </row>
    <row r="5243" ht="9.75" customHeight="1">
      <c r="A5243" s="110" t="s">
        <v>196</v>
      </c>
      <c r="B5243" s="110"/>
    </row>
    <row r="5244" ht="9.75" customHeight="1">
      <c r="A5244" s="110" t="s">
        <v>196</v>
      </c>
      <c r="B5244" s="110"/>
    </row>
    <row r="5245" ht="9.75" customHeight="1">
      <c r="A5245" s="110" t="s">
        <v>196</v>
      </c>
      <c r="B5245" s="110">
        <v>61.06448</v>
      </c>
    </row>
    <row r="5246" ht="9.75" customHeight="1">
      <c r="A5246" s="110" t="s">
        <v>196</v>
      </c>
      <c r="B5246" s="110"/>
    </row>
    <row r="5247" ht="9.75" customHeight="1">
      <c r="A5247" s="110" t="s">
        <v>196</v>
      </c>
      <c r="B5247" s="110">
        <v>50.8419</v>
      </c>
    </row>
    <row r="5248" ht="9.75" customHeight="1">
      <c r="A5248" s="110" t="s">
        <v>196</v>
      </c>
      <c r="B5248" s="110">
        <v>31.67367</v>
      </c>
    </row>
    <row r="5249" ht="9.75" customHeight="1">
      <c r="A5249" s="110" t="s">
        <v>196</v>
      </c>
      <c r="B5249" s="110"/>
    </row>
    <row r="5250" ht="9.75" customHeight="1">
      <c r="A5250" s="110" t="s">
        <v>196</v>
      </c>
      <c r="B5250" s="110">
        <v>52.79547</v>
      </c>
    </row>
    <row r="5251" ht="9.75" customHeight="1">
      <c r="A5251" s="110" t="s">
        <v>196</v>
      </c>
      <c r="B5251" s="110">
        <v>37.00639</v>
      </c>
    </row>
    <row r="5252" ht="9.75" customHeight="1">
      <c r="A5252" s="110" t="s">
        <v>196</v>
      </c>
      <c r="B5252" s="110">
        <v>50.17146</v>
      </c>
    </row>
    <row r="5253" ht="9.75" customHeight="1">
      <c r="A5253" s="110" t="s">
        <v>196</v>
      </c>
      <c r="B5253" s="110">
        <v>27.86656</v>
      </c>
    </row>
    <row r="5254" ht="9.75" customHeight="1">
      <c r="A5254" s="110" t="s">
        <v>196</v>
      </c>
      <c r="B5254" s="110">
        <v>58.60287</v>
      </c>
    </row>
    <row r="5255" ht="9.75" customHeight="1">
      <c r="A5255" s="110" t="s">
        <v>196</v>
      </c>
      <c r="B5255" s="110">
        <v>48.43332</v>
      </c>
    </row>
    <row r="5256" ht="9.75" customHeight="1">
      <c r="A5256" s="110" t="s">
        <v>196</v>
      </c>
      <c r="B5256" s="110">
        <v>33.33639</v>
      </c>
    </row>
    <row r="5257" ht="9.75" customHeight="1">
      <c r="A5257" s="110" t="s">
        <v>196</v>
      </c>
      <c r="B5257" s="110">
        <v>42.74665</v>
      </c>
    </row>
    <row r="5258" ht="9.75" customHeight="1">
      <c r="A5258" s="110" t="s">
        <v>196</v>
      </c>
      <c r="B5258" s="110">
        <v>42.16972</v>
      </c>
    </row>
    <row r="5259" ht="9.75" customHeight="1">
      <c r="A5259" s="110" t="s">
        <v>196</v>
      </c>
      <c r="B5259" s="110">
        <v>25.47082</v>
      </c>
    </row>
    <row r="5260" ht="9.75" customHeight="1">
      <c r="A5260" s="110" t="s">
        <v>196</v>
      </c>
      <c r="B5260" s="110"/>
    </row>
    <row r="5261" ht="9.75" customHeight="1">
      <c r="A5261" s="110" t="s">
        <v>196</v>
      </c>
      <c r="B5261" s="110">
        <v>31.55063</v>
      </c>
    </row>
    <row r="5262" ht="9.75" customHeight="1">
      <c r="A5262" s="110" t="s">
        <v>196</v>
      </c>
      <c r="B5262" s="110">
        <v>36.36748</v>
      </c>
    </row>
    <row r="5263" ht="9.75" customHeight="1">
      <c r="A5263" s="110" t="s">
        <v>196</v>
      </c>
      <c r="B5263" s="110">
        <v>45.13781</v>
      </c>
    </row>
    <row r="5264" ht="9.75" customHeight="1">
      <c r="A5264" s="110" t="s">
        <v>196</v>
      </c>
      <c r="B5264" s="110">
        <v>40.08724</v>
      </c>
    </row>
    <row r="5265" ht="9.75" customHeight="1">
      <c r="A5265" s="110" t="s">
        <v>196</v>
      </c>
      <c r="B5265" s="110">
        <v>44.87062</v>
      </c>
    </row>
    <row r="5266" ht="9.75" customHeight="1">
      <c r="A5266" s="110" t="s">
        <v>196</v>
      </c>
      <c r="B5266" s="110"/>
    </row>
    <row r="5267" ht="9.75" customHeight="1">
      <c r="A5267" s="110" t="s">
        <v>196</v>
      </c>
      <c r="B5267" s="110"/>
    </row>
    <row r="5268" ht="9.75" customHeight="1">
      <c r="A5268" s="110" t="s">
        <v>196</v>
      </c>
      <c r="B5268" s="110"/>
    </row>
    <row r="5269" ht="9.75" customHeight="1">
      <c r="A5269" s="110" t="s">
        <v>196</v>
      </c>
      <c r="B5269" s="110"/>
    </row>
    <row r="5270" ht="9.75" customHeight="1">
      <c r="A5270" s="110" t="s">
        <v>196</v>
      </c>
      <c r="B5270" s="110"/>
    </row>
    <row r="5271" ht="9.75" customHeight="1">
      <c r="A5271" s="110" t="s">
        <v>196</v>
      </c>
      <c r="B5271" s="110">
        <v>54.50955</v>
      </c>
    </row>
    <row r="5272" ht="9.75" customHeight="1">
      <c r="A5272" s="110" t="s">
        <v>196</v>
      </c>
      <c r="B5272" s="110">
        <v>27.95864</v>
      </c>
    </row>
    <row r="5273" ht="9.75" customHeight="1">
      <c r="A5273" s="110" t="s">
        <v>196</v>
      </c>
      <c r="B5273" s="110"/>
    </row>
    <row r="5274" ht="9.75" customHeight="1">
      <c r="A5274" s="110" t="s">
        <v>196</v>
      </c>
      <c r="B5274" s="110">
        <v>53.73808</v>
      </c>
    </row>
    <row r="5275" ht="9.75" customHeight="1">
      <c r="A5275" s="110" t="s">
        <v>196</v>
      </c>
      <c r="B5275" s="110">
        <v>53.41216</v>
      </c>
    </row>
    <row r="5276" ht="9.75" customHeight="1">
      <c r="A5276" s="110" t="s">
        <v>196</v>
      </c>
      <c r="B5276" s="110">
        <v>45.25294</v>
      </c>
    </row>
    <row r="5277" ht="9.75" customHeight="1">
      <c r="A5277" s="110" t="s">
        <v>196</v>
      </c>
      <c r="B5277" s="110">
        <v>46.25581</v>
      </c>
    </row>
    <row r="5278" ht="9.75" customHeight="1">
      <c r="A5278" s="110" t="s">
        <v>196</v>
      </c>
      <c r="B5278" s="110">
        <v>52.42926</v>
      </c>
    </row>
    <row r="5279" ht="9.75" customHeight="1">
      <c r="A5279" s="110" t="s">
        <v>196</v>
      </c>
      <c r="B5279" s="110">
        <v>50.42645</v>
      </c>
    </row>
    <row r="5280" ht="9.75" customHeight="1">
      <c r="A5280" s="110" t="s">
        <v>196</v>
      </c>
      <c r="B5280" s="110"/>
    </row>
    <row r="5281" ht="9.75" customHeight="1">
      <c r="A5281" s="110" t="s">
        <v>196</v>
      </c>
      <c r="B5281" s="110">
        <v>45.89125</v>
      </c>
    </row>
    <row r="5282" ht="9.75" customHeight="1">
      <c r="A5282" s="110" t="s">
        <v>196</v>
      </c>
      <c r="B5282" s="110">
        <v>43.2678</v>
      </c>
    </row>
    <row r="5283" ht="9.75" customHeight="1">
      <c r="A5283" s="110" t="s">
        <v>196</v>
      </c>
      <c r="B5283" s="110">
        <v>45.49697</v>
      </c>
    </row>
    <row r="5284" ht="9.75" customHeight="1">
      <c r="A5284" s="110" t="s">
        <v>196</v>
      </c>
      <c r="B5284" s="110">
        <v>56.13825</v>
      </c>
    </row>
    <row r="5285" ht="9.75" customHeight="1">
      <c r="A5285" s="110" t="s">
        <v>196</v>
      </c>
      <c r="B5285" s="110">
        <v>49.28418</v>
      </c>
    </row>
    <row r="5286" ht="9.75" customHeight="1">
      <c r="A5286" s="110" t="s">
        <v>196</v>
      </c>
      <c r="B5286" s="110">
        <v>48.94518</v>
      </c>
    </row>
    <row r="5287" ht="9.75" customHeight="1">
      <c r="A5287" s="110" t="s">
        <v>196</v>
      </c>
      <c r="B5287" s="110">
        <v>41.84012</v>
      </c>
    </row>
    <row r="5288" ht="9.75" customHeight="1">
      <c r="A5288" s="110" t="s">
        <v>196</v>
      </c>
      <c r="B5288" s="110">
        <v>56.00545</v>
      </c>
    </row>
    <row r="5289" ht="9.75" customHeight="1">
      <c r="A5289" s="110" t="s">
        <v>196</v>
      </c>
      <c r="B5289" s="110">
        <v>57.13726</v>
      </c>
    </row>
    <row r="5290" ht="9.75" customHeight="1">
      <c r="A5290" s="110" t="s">
        <v>196</v>
      </c>
      <c r="B5290" s="110">
        <v>45.3222</v>
      </c>
    </row>
    <row r="5291" ht="9.75" customHeight="1">
      <c r="A5291" s="110" t="s">
        <v>196</v>
      </c>
      <c r="B5291" s="110">
        <v>51.22855</v>
      </c>
    </row>
    <row r="5292" ht="9.75" customHeight="1">
      <c r="A5292" s="110" t="s">
        <v>196</v>
      </c>
      <c r="B5292" s="110"/>
    </row>
    <row r="5293" ht="9.75" customHeight="1">
      <c r="A5293" s="110" t="s">
        <v>196</v>
      </c>
      <c r="B5293" s="110">
        <v>46.97455</v>
      </c>
    </row>
    <row r="5294" ht="9.75" customHeight="1">
      <c r="A5294" s="110" t="s">
        <v>196</v>
      </c>
      <c r="B5294" s="110">
        <v>55.6099</v>
      </c>
    </row>
    <row r="5295" ht="9.75" customHeight="1">
      <c r="A5295" s="110" t="s">
        <v>196</v>
      </c>
      <c r="B5295" s="110">
        <v>48.24459</v>
      </c>
    </row>
    <row r="5296" ht="9.75" customHeight="1">
      <c r="A5296" s="110" t="s">
        <v>196</v>
      </c>
      <c r="B5296" s="110">
        <v>49.0304</v>
      </c>
    </row>
    <row r="5297" ht="9.75" customHeight="1">
      <c r="A5297" s="110" t="s">
        <v>196</v>
      </c>
      <c r="B5297" s="110"/>
    </row>
    <row r="5298" ht="9.75" customHeight="1">
      <c r="A5298" s="110" t="s">
        <v>196</v>
      </c>
      <c r="B5298" s="110">
        <v>28.42341</v>
      </c>
    </row>
    <row r="5299" ht="9.75" customHeight="1">
      <c r="A5299" s="110" t="s">
        <v>196</v>
      </c>
      <c r="B5299" s="110">
        <v>48.35052</v>
      </c>
    </row>
    <row r="5300" ht="9.75" customHeight="1">
      <c r="A5300" s="110" t="s">
        <v>196</v>
      </c>
      <c r="B5300" s="110">
        <v>49.97192</v>
      </c>
    </row>
    <row r="5301" ht="9.75" customHeight="1">
      <c r="A5301" s="110" t="s">
        <v>196</v>
      </c>
      <c r="B5301" s="110">
        <v>43.56806</v>
      </c>
    </row>
    <row r="5302" ht="9.75" customHeight="1">
      <c r="A5302" s="110" t="s">
        <v>196</v>
      </c>
      <c r="B5302" s="110">
        <v>58.63686</v>
      </c>
    </row>
    <row r="5303" ht="9.75" customHeight="1">
      <c r="A5303" s="110" t="s">
        <v>196</v>
      </c>
      <c r="B5303" s="110">
        <v>40.37563</v>
      </c>
    </row>
    <row r="5304" ht="9.75" customHeight="1">
      <c r="A5304" s="110" t="s">
        <v>196</v>
      </c>
      <c r="B5304" s="110">
        <v>42.24665</v>
      </c>
    </row>
    <row r="5305" ht="9.75" customHeight="1">
      <c r="A5305" s="110" t="s">
        <v>196</v>
      </c>
      <c r="B5305" s="110">
        <v>43.56806</v>
      </c>
    </row>
    <row r="5306" ht="9.75" customHeight="1">
      <c r="A5306" s="110" t="s">
        <v>196</v>
      </c>
      <c r="B5306" s="110">
        <v>55.8369</v>
      </c>
    </row>
    <row r="5307" ht="9.75" customHeight="1">
      <c r="A5307" s="110" t="s">
        <v>196</v>
      </c>
      <c r="B5307" s="110">
        <v>48.26466</v>
      </c>
    </row>
    <row r="5308" ht="9.75" customHeight="1">
      <c r="A5308" s="110" t="s">
        <v>196</v>
      </c>
      <c r="B5308" s="110">
        <v>57.85956</v>
      </c>
    </row>
    <row r="5309" ht="9.75" customHeight="1">
      <c r="A5309" s="110" t="s">
        <v>196</v>
      </c>
      <c r="B5309" s="110"/>
    </row>
    <row r="5310" ht="9.75" customHeight="1">
      <c r="A5310" s="110" t="s">
        <v>196</v>
      </c>
      <c r="B5310" s="110">
        <v>42.90555</v>
      </c>
    </row>
    <row r="5311" ht="9.75" customHeight="1">
      <c r="A5311" s="110" t="s">
        <v>196</v>
      </c>
      <c r="B5311" s="110"/>
    </row>
    <row r="5312" ht="9.75" customHeight="1">
      <c r="A5312" s="110" t="s">
        <v>196</v>
      </c>
      <c r="B5312" s="110">
        <v>49.7653</v>
      </c>
    </row>
    <row r="5313" ht="9.75" customHeight="1">
      <c r="A5313" s="110" t="s">
        <v>196</v>
      </c>
      <c r="B5313" s="110">
        <v>47.30332</v>
      </c>
    </row>
    <row r="5314" ht="9.75" customHeight="1">
      <c r="A5314" s="110" t="s">
        <v>196</v>
      </c>
      <c r="B5314" s="110"/>
    </row>
    <row r="5315" ht="9.75" customHeight="1">
      <c r="A5315" s="110" t="s">
        <v>196</v>
      </c>
      <c r="B5315" s="110">
        <v>49.69455</v>
      </c>
    </row>
    <row r="5316" ht="9.75" customHeight="1">
      <c r="A5316" s="110" t="s">
        <v>196</v>
      </c>
      <c r="B5316" s="110">
        <v>41.05064</v>
      </c>
    </row>
    <row r="5317" ht="9.75" customHeight="1">
      <c r="A5317" s="110" t="s">
        <v>196</v>
      </c>
      <c r="B5317" s="110">
        <v>50.03813</v>
      </c>
    </row>
    <row r="5318" ht="9.75" customHeight="1">
      <c r="A5318" s="110" t="s">
        <v>196</v>
      </c>
      <c r="B5318" s="110">
        <v>41.82645</v>
      </c>
    </row>
    <row r="5319" ht="9.75" customHeight="1">
      <c r="A5319" s="110" t="s">
        <v>196</v>
      </c>
      <c r="B5319" s="110">
        <v>43.58586</v>
      </c>
    </row>
    <row r="5320" ht="9.75" customHeight="1">
      <c r="A5320" s="110" t="s">
        <v>196</v>
      </c>
      <c r="B5320" s="110">
        <v>43.77188</v>
      </c>
    </row>
    <row r="5321" ht="9.75" customHeight="1">
      <c r="A5321" s="110" t="s">
        <v>196</v>
      </c>
      <c r="B5321" s="110">
        <v>39.83917</v>
      </c>
    </row>
    <row r="5322" ht="9.75" customHeight="1">
      <c r="A5322" s="110" t="s">
        <v>196</v>
      </c>
      <c r="B5322" s="110"/>
    </row>
    <row r="5323" ht="9.75" customHeight="1">
      <c r="A5323" s="110" t="s">
        <v>196</v>
      </c>
      <c r="B5323" s="110"/>
    </row>
    <row r="5324" ht="9.75" customHeight="1">
      <c r="A5324" s="110" t="s">
        <v>196</v>
      </c>
      <c r="B5324" s="110">
        <v>56.27762</v>
      </c>
    </row>
    <row r="5325" ht="9.75" customHeight="1">
      <c r="A5325" s="110" t="s">
        <v>196</v>
      </c>
      <c r="B5325" s="110">
        <v>50.24657</v>
      </c>
    </row>
    <row r="5326" ht="9.75" customHeight="1">
      <c r="A5326" s="110" t="s">
        <v>196</v>
      </c>
      <c r="B5326" s="110"/>
    </row>
    <row r="5327" ht="9.75" customHeight="1">
      <c r="A5327" s="110" t="s">
        <v>196</v>
      </c>
      <c r="B5327" s="110">
        <v>48.90136</v>
      </c>
    </row>
    <row r="5328" ht="9.75" customHeight="1">
      <c r="A5328" s="110" t="s">
        <v>196</v>
      </c>
      <c r="B5328" s="110">
        <v>41.41403</v>
      </c>
    </row>
    <row r="5329" ht="9.75" customHeight="1">
      <c r="A5329" s="110" t="s">
        <v>196</v>
      </c>
      <c r="B5329" s="110"/>
    </row>
    <row r="5330" ht="9.75" customHeight="1">
      <c r="A5330" s="110" t="s">
        <v>196</v>
      </c>
      <c r="B5330" s="110">
        <v>54.42625</v>
      </c>
    </row>
    <row r="5331" ht="9.75" customHeight="1">
      <c r="A5331" s="110" t="s">
        <v>196</v>
      </c>
      <c r="B5331" s="110">
        <v>58.76071</v>
      </c>
    </row>
    <row r="5332" ht="9.75" customHeight="1">
      <c r="A5332" s="110" t="s">
        <v>196</v>
      </c>
      <c r="B5332" s="110">
        <v>49.4551</v>
      </c>
    </row>
    <row r="5333" ht="9.75" customHeight="1">
      <c r="A5333" s="110" t="s">
        <v>196</v>
      </c>
      <c r="B5333" s="110">
        <v>53.3683</v>
      </c>
    </row>
    <row r="5334" ht="9.75" customHeight="1">
      <c r="A5334" s="110" t="s">
        <v>196</v>
      </c>
      <c r="B5334" s="110">
        <v>48.00135</v>
      </c>
    </row>
    <row r="5335" ht="9.75" customHeight="1">
      <c r="A5335" s="110" t="s">
        <v>196</v>
      </c>
      <c r="B5335" s="110">
        <v>62.35634</v>
      </c>
    </row>
    <row r="5336" ht="9.75" customHeight="1">
      <c r="A5336" s="110" t="s">
        <v>196</v>
      </c>
      <c r="B5336" s="110"/>
    </row>
    <row r="5337" ht="9.75" customHeight="1">
      <c r="A5337" s="110" t="s">
        <v>196</v>
      </c>
      <c r="B5337" s="110">
        <v>55.98257</v>
      </c>
    </row>
    <row r="5338" ht="9.75" customHeight="1">
      <c r="A5338" s="110" t="s">
        <v>197</v>
      </c>
      <c r="B5338" s="110">
        <v>41.22192</v>
      </c>
    </row>
    <row r="5339" ht="9.75" customHeight="1">
      <c r="A5339" s="110" t="s">
        <v>197</v>
      </c>
      <c r="B5339" s="110">
        <v>41.94004</v>
      </c>
    </row>
    <row r="5340" ht="9.75" customHeight="1">
      <c r="A5340" s="110" t="s">
        <v>197</v>
      </c>
      <c r="B5340" s="110">
        <v>58.59911</v>
      </c>
    </row>
    <row r="5341" ht="9.75" customHeight="1">
      <c r="A5341" s="110" t="s">
        <v>197</v>
      </c>
      <c r="B5341" s="110">
        <v>44.34184</v>
      </c>
    </row>
    <row r="5342" ht="9.75" customHeight="1">
      <c r="A5342" s="110" t="s">
        <v>197</v>
      </c>
      <c r="B5342" s="110">
        <v>47.88113</v>
      </c>
    </row>
    <row r="5343" ht="9.75" customHeight="1">
      <c r="A5343" s="110" t="s">
        <v>197</v>
      </c>
      <c r="B5343" s="110">
        <v>40.36696</v>
      </c>
    </row>
    <row r="5344" ht="9.75" customHeight="1">
      <c r="A5344" s="110" t="s">
        <v>197</v>
      </c>
      <c r="B5344" s="110">
        <v>33.13204</v>
      </c>
    </row>
    <row r="5345" ht="9.75" customHeight="1">
      <c r="A5345" s="110" t="s">
        <v>197</v>
      </c>
      <c r="B5345" s="110">
        <v>54.77335</v>
      </c>
    </row>
    <row r="5346" ht="9.75" customHeight="1">
      <c r="A5346" s="110" t="s">
        <v>197</v>
      </c>
      <c r="B5346" s="110">
        <v>56.0841</v>
      </c>
    </row>
    <row r="5347" ht="9.75" customHeight="1">
      <c r="A5347" s="110" t="s">
        <v>197</v>
      </c>
      <c r="B5347" s="110">
        <v>54.50322</v>
      </c>
    </row>
    <row r="5348" ht="9.75" customHeight="1">
      <c r="A5348" s="110" t="s">
        <v>197</v>
      </c>
      <c r="B5348" s="110">
        <v>44.50778</v>
      </c>
    </row>
    <row r="5349" ht="9.75" customHeight="1">
      <c r="A5349" s="110" t="s">
        <v>197</v>
      </c>
      <c r="B5349" s="110">
        <v>51.99359</v>
      </c>
    </row>
    <row r="5350" ht="9.75" customHeight="1">
      <c r="A5350" s="110" t="s">
        <v>197</v>
      </c>
      <c r="B5350" s="110">
        <v>53.81653</v>
      </c>
    </row>
    <row r="5351" ht="9.75" customHeight="1">
      <c r="A5351" s="110" t="s">
        <v>197</v>
      </c>
      <c r="B5351" s="110"/>
    </row>
    <row r="5352" ht="9.75" customHeight="1">
      <c r="A5352" s="110" t="s">
        <v>197</v>
      </c>
      <c r="B5352" s="110">
        <v>34.63165</v>
      </c>
    </row>
    <row r="5353" ht="9.75" customHeight="1">
      <c r="A5353" s="110" t="s">
        <v>197</v>
      </c>
      <c r="B5353" s="110">
        <v>36.91433</v>
      </c>
    </row>
    <row r="5354" ht="9.75" customHeight="1">
      <c r="A5354" s="110" t="s">
        <v>197</v>
      </c>
      <c r="B5354" s="110"/>
    </row>
    <row r="5355" ht="9.75" customHeight="1">
      <c r="A5355" s="110" t="s">
        <v>197</v>
      </c>
      <c r="B5355" s="110">
        <v>36.43401</v>
      </c>
    </row>
    <row r="5356" ht="9.75" customHeight="1">
      <c r="A5356" s="110" t="s">
        <v>197</v>
      </c>
      <c r="B5356" s="110">
        <v>51.74296</v>
      </c>
    </row>
    <row r="5357" ht="9.75" customHeight="1">
      <c r="A5357" s="110" t="s">
        <v>197</v>
      </c>
      <c r="B5357" s="110">
        <v>51.44576</v>
      </c>
    </row>
    <row r="5358" ht="9.75" customHeight="1">
      <c r="A5358" s="110" t="s">
        <v>197</v>
      </c>
      <c r="B5358" s="110"/>
    </row>
    <row r="5359" ht="9.75" customHeight="1">
      <c r="A5359" s="110" t="s">
        <v>197</v>
      </c>
      <c r="B5359" s="110">
        <v>35.00703</v>
      </c>
    </row>
    <row r="5360" ht="9.75" customHeight="1">
      <c r="A5360" s="110" t="s">
        <v>197</v>
      </c>
      <c r="B5360" s="110">
        <v>40.63979</v>
      </c>
    </row>
    <row r="5361" ht="9.75" customHeight="1">
      <c r="A5361" s="110" t="s">
        <v>197</v>
      </c>
      <c r="B5361" s="110">
        <v>42.16968</v>
      </c>
    </row>
    <row r="5362" ht="9.75" customHeight="1">
      <c r="A5362" s="110" t="s">
        <v>197</v>
      </c>
      <c r="B5362" s="110">
        <v>38.32399</v>
      </c>
    </row>
    <row r="5363" ht="9.75" customHeight="1">
      <c r="A5363" s="110" t="s">
        <v>197</v>
      </c>
      <c r="B5363" s="110">
        <v>57.66705</v>
      </c>
    </row>
    <row r="5364" ht="9.75" customHeight="1">
      <c r="A5364" s="110" t="s">
        <v>197</v>
      </c>
      <c r="B5364" s="110">
        <v>47.91224</v>
      </c>
    </row>
    <row r="5365" ht="9.75" customHeight="1">
      <c r="A5365" s="110" t="s">
        <v>197</v>
      </c>
      <c r="B5365" s="110"/>
    </row>
    <row r="5366" ht="9.75" customHeight="1">
      <c r="A5366" s="110" t="s">
        <v>197</v>
      </c>
      <c r="B5366" s="110">
        <v>43.72743</v>
      </c>
    </row>
    <row r="5367" ht="9.75" customHeight="1">
      <c r="A5367" s="110" t="s">
        <v>197</v>
      </c>
      <c r="B5367" s="110"/>
    </row>
    <row r="5368" ht="9.75" customHeight="1">
      <c r="A5368" s="110" t="s">
        <v>197</v>
      </c>
      <c r="B5368" s="110">
        <v>51.33157</v>
      </c>
    </row>
    <row r="5369" ht="9.75" customHeight="1">
      <c r="A5369" s="110" t="s">
        <v>197</v>
      </c>
      <c r="B5369" s="110">
        <v>39.92495</v>
      </c>
    </row>
    <row r="5370" ht="9.75" customHeight="1">
      <c r="A5370" s="110" t="s">
        <v>197</v>
      </c>
      <c r="B5370" s="110">
        <v>53.35708</v>
      </c>
    </row>
    <row r="5371" ht="9.75" customHeight="1">
      <c r="A5371" s="110" t="s">
        <v>197</v>
      </c>
      <c r="B5371" s="110">
        <v>52.13536</v>
      </c>
    </row>
    <row r="5372" ht="9.75" customHeight="1">
      <c r="A5372" s="110" t="s">
        <v>197</v>
      </c>
      <c r="B5372" s="110">
        <v>31.2765</v>
      </c>
    </row>
    <row r="5373" ht="9.75" customHeight="1">
      <c r="A5373" s="110" t="s">
        <v>197</v>
      </c>
      <c r="B5373" s="110">
        <v>47.6037</v>
      </c>
    </row>
    <row r="5374" ht="9.75" customHeight="1">
      <c r="A5374" s="110" t="s">
        <v>197</v>
      </c>
      <c r="B5374" s="110">
        <v>56.24054</v>
      </c>
    </row>
    <row r="5375" ht="9.75" customHeight="1">
      <c r="A5375" s="110" t="s">
        <v>197</v>
      </c>
      <c r="B5375" s="110">
        <v>56.13586</v>
      </c>
    </row>
    <row r="5376" ht="9.75" customHeight="1">
      <c r="A5376" s="110" t="s">
        <v>197</v>
      </c>
      <c r="B5376" s="110"/>
    </row>
    <row r="5377" ht="9.75" customHeight="1">
      <c r="A5377" s="110" t="s">
        <v>197</v>
      </c>
      <c r="B5377" s="110">
        <v>48.75936</v>
      </c>
    </row>
    <row r="5378" ht="9.75" customHeight="1">
      <c r="A5378" s="110" t="s">
        <v>197</v>
      </c>
      <c r="B5378" s="110">
        <v>47.11803</v>
      </c>
    </row>
    <row r="5379" ht="9.75" customHeight="1">
      <c r="A5379" s="110" t="s">
        <v>197</v>
      </c>
      <c r="B5379" s="110">
        <v>48.99548</v>
      </c>
    </row>
    <row r="5380" ht="9.75" customHeight="1">
      <c r="A5380" s="110" t="s">
        <v>197</v>
      </c>
      <c r="B5380" s="110">
        <v>32.72492</v>
      </c>
    </row>
    <row r="5381" ht="9.75" customHeight="1">
      <c r="A5381" s="110" t="s">
        <v>197</v>
      </c>
      <c r="B5381" s="110">
        <v>45.934</v>
      </c>
    </row>
    <row r="5382" ht="9.75" customHeight="1">
      <c r="A5382" s="110" t="s">
        <v>197</v>
      </c>
      <c r="B5382" s="110">
        <v>56.92523</v>
      </c>
    </row>
    <row r="5383" ht="9.75" customHeight="1">
      <c r="A5383" s="110" t="s">
        <v>197</v>
      </c>
      <c r="B5383" s="110">
        <v>51.17828</v>
      </c>
    </row>
    <row r="5384" ht="9.75" customHeight="1">
      <c r="A5384" s="110" t="s">
        <v>197</v>
      </c>
      <c r="B5384" s="110">
        <v>51.76093</v>
      </c>
    </row>
    <row r="5385" ht="9.75" customHeight="1">
      <c r="A5385" s="110" t="s">
        <v>197</v>
      </c>
      <c r="B5385" s="110">
        <v>53.11784</v>
      </c>
    </row>
    <row r="5386" ht="9.75" customHeight="1">
      <c r="A5386" s="110" t="s">
        <v>197</v>
      </c>
      <c r="B5386" s="110">
        <v>49.87693</v>
      </c>
    </row>
    <row r="5387" ht="9.75" customHeight="1">
      <c r="A5387" s="110" t="s">
        <v>197</v>
      </c>
      <c r="B5387" s="110">
        <v>48.2092</v>
      </c>
    </row>
    <row r="5388" ht="9.75" customHeight="1">
      <c r="A5388" s="110" t="s">
        <v>197</v>
      </c>
      <c r="B5388" s="110">
        <v>45.85975</v>
      </c>
    </row>
    <row r="5389" ht="9.75" customHeight="1">
      <c r="A5389" s="110" t="s">
        <v>197</v>
      </c>
      <c r="B5389" s="110">
        <v>57.05355</v>
      </c>
    </row>
    <row r="5390" ht="9.75" customHeight="1">
      <c r="A5390" s="110" t="s">
        <v>197</v>
      </c>
      <c r="B5390" s="110">
        <v>47.45632</v>
      </c>
    </row>
    <row r="5391" ht="9.75" customHeight="1">
      <c r="A5391" s="110" t="s">
        <v>197</v>
      </c>
      <c r="B5391" s="110">
        <v>44.70523</v>
      </c>
    </row>
    <row r="5392" ht="9.75" customHeight="1">
      <c r="A5392" s="110" t="s">
        <v>197</v>
      </c>
      <c r="B5392" s="110">
        <v>47.70395</v>
      </c>
    </row>
    <row r="5393" ht="9.75" customHeight="1">
      <c r="A5393" s="110" t="s">
        <v>197</v>
      </c>
      <c r="B5393" s="110">
        <v>55.02029</v>
      </c>
    </row>
    <row r="5394" ht="9.75" customHeight="1">
      <c r="A5394" s="110" t="s">
        <v>197</v>
      </c>
      <c r="B5394" s="110">
        <v>52.29204</v>
      </c>
    </row>
    <row r="5395" ht="9.75" customHeight="1">
      <c r="A5395" s="110" t="s">
        <v>197</v>
      </c>
      <c r="B5395" s="110">
        <v>46.18753</v>
      </c>
    </row>
    <row r="5396" ht="9.75" customHeight="1">
      <c r="A5396" s="110" t="s">
        <v>197</v>
      </c>
      <c r="B5396" s="110">
        <v>42.24665</v>
      </c>
    </row>
    <row r="5397" ht="9.75" customHeight="1">
      <c r="A5397" s="110" t="s">
        <v>197</v>
      </c>
      <c r="B5397" s="110">
        <v>64.49039</v>
      </c>
    </row>
    <row r="5398" ht="9.75" customHeight="1">
      <c r="A5398" s="110" t="s">
        <v>197</v>
      </c>
      <c r="B5398" s="110">
        <v>44.51893</v>
      </c>
    </row>
    <row r="5399" ht="9.75" customHeight="1">
      <c r="A5399" s="110" t="s">
        <v>197</v>
      </c>
      <c r="B5399" s="110">
        <v>50.38533</v>
      </c>
    </row>
    <row r="5400" ht="9.75" customHeight="1">
      <c r="A5400" s="110" t="s">
        <v>197</v>
      </c>
      <c r="B5400" s="110">
        <v>47.58214</v>
      </c>
    </row>
    <row r="5401" ht="9.75" customHeight="1">
      <c r="A5401" s="110" t="s">
        <v>197</v>
      </c>
      <c r="B5401" s="110">
        <v>51.99359</v>
      </c>
    </row>
    <row r="5402" ht="9.75" customHeight="1">
      <c r="A5402" s="110" t="s">
        <v>197</v>
      </c>
      <c r="B5402" s="110">
        <v>46.18753</v>
      </c>
    </row>
    <row r="5403" ht="9.75" customHeight="1">
      <c r="A5403" s="110" t="s">
        <v>197</v>
      </c>
      <c r="B5403" s="110">
        <v>47.38744</v>
      </c>
    </row>
    <row r="5404" ht="9.75" customHeight="1">
      <c r="A5404" s="110" t="s">
        <v>197</v>
      </c>
      <c r="B5404" s="110">
        <v>36.76445</v>
      </c>
    </row>
    <row r="5405" ht="9.75" customHeight="1">
      <c r="A5405" s="110" t="s">
        <v>197</v>
      </c>
      <c r="B5405" s="110">
        <v>42.68739</v>
      </c>
    </row>
    <row r="5406" ht="9.75" customHeight="1">
      <c r="A5406" s="110" t="s">
        <v>197</v>
      </c>
      <c r="B5406" s="110">
        <v>43.67471</v>
      </c>
    </row>
    <row r="5407" ht="9.75" customHeight="1">
      <c r="A5407" s="110" t="s">
        <v>197</v>
      </c>
      <c r="B5407" s="110">
        <v>36.14128</v>
      </c>
    </row>
    <row r="5408" ht="9.75" customHeight="1">
      <c r="A5408" s="110" t="s">
        <v>197</v>
      </c>
      <c r="B5408" s="110">
        <v>36.05928</v>
      </c>
    </row>
    <row r="5409" ht="9.75" customHeight="1">
      <c r="A5409" s="110" t="s">
        <v>197</v>
      </c>
      <c r="B5409" s="110">
        <v>34.77628</v>
      </c>
    </row>
    <row r="5410" ht="9.75" customHeight="1">
      <c r="A5410" s="110" t="s">
        <v>197</v>
      </c>
      <c r="B5410" s="110">
        <v>50.64044</v>
      </c>
    </row>
    <row r="5411" ht="9.75" customHeight="1">
      <c r="A5411" s="110" t="s">
        <v>197</v>
      </c>
      <c r="B5411" s="110">
        <v>30.67187</v>
      </c>
    </row>
    <row r="5412" ht="9.75" customHeight="1">
      <c r="A5412" s="110" t="s">
        <v>197</v>
      </c>
      <c r="B5412" s="110">
        <v>51.95058</v>
      </c>
    </row>
    <row r="5413" ht="9.75" customHeight="1">
      <c r="A5413" s="110" t="s">
        <v>197</v>
      </c>
      <c r="B5413" s="110">
        <v>45.44516</v>
      </c>
    </row>
    <row r="5414" ht="9.75" customHeight="1">
      <c r="A5414" s="110" t="s">
        <v>197</v>
      </c>
      <c r="B5414" s="110">
        <v>38.18221</v>
      </c>
    </row>
    <row r="5415" ht="9.75" customHeight="1">
      <c r="A5415" s="110" t="s">
        <v>197</v>
      </c>
      <c r="B5415" s="110">
        <v>45.42875</v>
      </c>
    </row>
    <row r="5416" ht="9.75" customHeight="1">
      <c r="A5416" s="110" t="s">
        <v>197</v>
      </c>
      <c r="B5416" s="110"/>
    </row>
    <row r="5417" ht="9.75" customHeight="1">
      <c r="A5417" s="110" t="s">
        <v>197</v>
      </c>
      <c r="B5417" s="110">
        <v>47.6037</v>
      </c>
    </row>
    <row r="5418" ht="9.75" customHeight="1">
      <c r="A5418" s="110" t="s">
        <v>197</v>
      </c>
      <c r="B5418" s="110">
        <v>55.34965</v>
      </c>
    </row>
    <row r="5419" ht="9.75" customHeight="1">
      <c r="A5419" s="110" t="s">
        <v>197</v>
      </c>
      <c r="B5419" s="110">
        <v>39.60901</v>
      </c>
    </row>
    <row r="5420" ht="9.75" customHeight="1">
      <c r="A5420" s="110" t="s">
        <v>197</v>
      </c>
      <c r="B5420" s="110">
        <v>25.93385</v>
      </c>
    </row>
    <row r="5421" ht="9.75" customHeight="1">
      <c r="A5421" s="110" t="s">
        <v>197</v>
      </c>
      <c r="B5421" s="110">
        <v>35.24937</v>
      </c>
    </row>
    <row r="5422" ht="9.75" customHeight="1">
      <c r="A5422" s="110" t="s">
        <v>197</v>
      </c>
      <c r="B5422" s="110">
        <v>48.75655</v>
      </c>
    </row>
    <row r="5423" ht="9.75" customHeight="1">
      <c r="A5423" s="110" t="s">
        <v>197</v>
      </c>
      <c r="B5423" s="110">
        <v>47.52039</v>
      </c>
    </row>
    <row r="5424" ht="9.75" customHeight="1">
      <c r="A5424" s="110" t="s">
        <v>197</v>
      </c>
      <c r="B5424" s="110">
        <v>40.1516</v>
      </c>
    </row>
    <row r="5425" ht="9.75" customHeight="1">
      <c r="A5425" s="110" t="s">
        <v>197</v>
      </c>
      <c r="B5425" s="110">
        <v>30.70415</v>
      </c>
    </row>
    <row r="5426" ht="9.75" customHeight="1">
      <c r="A5426" s="110" t="s">
        <v>197</v>
      </c>
      <c r="B5426" s="110">
        <v>36.55775</v>
      </c>
    </row>
    <row r="5427" ht="9.75" customHeight="1">
      <c r="A5427" s="110" t="s">
        <v>197</v>
      </c>
      <c r="B5427" s="110">
        <v>49.03729</v>
      </c>
    </row>
    <row r="5428" ht="9.75" customHeight="1">
      <c r="A5428" s="110" t="s">
        <v>197</v>
      </c>
      <c r="B5428" s="110">
        <v>49.67536</v>
      </c>
    </row>
    <row r="5429" ht="9.75" customHeight="1">
      <c r="A5429" s="110" t="s">
        <v>197</v>
      </c>
      <c r="B5429" s="110"/>
    </row>
    <row r="5430" ht="9.75" customHeight="1">
      <c r="A5430" s="110" t="s">
        <v>197</v>
      </c>
      <c r="B5430" s="110">
        <v>42.43356</v>
      </c>
    </row>
    <row r="5431" ht="9.75" customHeight="1">
      <c r="A5431" s="110" t="s">
        <v>197</v>
      </c>
      <c r="B5431" s="110">
        <v>48.55037</v>
      </c>
    </row>
    <row r="5432" ht="9.75" customHeight="1">
      <c r="A5432" s="110" t="s">
        <v>197</v>
      </c>
      <c r="B5432" s="110">
        <v>43.15398</v>
      </c>
    </row>
    <row r="5433" ht="9.75" customHeight="1">
      <c r="A5433" s="110" t="s">
        <v>197</v>
      </c>
      <c r="B5433" s="110">
        <v>37.54117</v>
      </c>
    </row>
    <row r="5434" ht="9.75" customHeight="1">
      <c r="A5434" s="110" t="s">
        <v>197</v>
      </c>
      <c r="B5434" s="110">
        <v>39.3522</v>
      </c>
    </row>
    <row r="5435" ht="9.75" customHeight="1">
      <c r="A5435" s="110" t="s">
        <v>197</v>
      </c>
      <c r="B5435" s="110">
        <v>50.32435</v>
      </c>
    </row>
    <row r="5436" ht="9.75" customHeight="1">
      <c r="A5436" s="110" t="s">
        <v>197</v>
      </c>
      <c r="B5436" s="110"/>
    </row>
    <row r="5437" ht="9.75" customHeight="1">
      <c r="A5437" s="110" t="s">
        <v>197</v>
      </c>
      <c r="B5437" s="110">
        <v>43.0894</v>
      </c>
    </row>
    <row r="5438" ht="9.75" customHeight="1">
      <c r="A5438" s="110" t="s">
        <v>197</v>
      </c>
      <c r="B5438" s="110"/>
    </row>
    <row r="5439" ht="9.75" customHeight="1">
      <c r="A5439" s="110" t="s">
        <v>197</v>
      </c>
      <c r="B5439" s="110">
        <v>51.24375</v>
      </c>
    </row>
    <row r="5440" ht="9.75" customHeight="1">
      <c r="A5440" s="110" t="s">
        <v>197</v>
      </c>
      <c r="B5440" s="110">
        <v>49.88634</v>
      </c>
    </row>
    <row r="5441" ht="9.75" customHeight="1">
      <c r="A5441" s="110" t="s">
        <v>197</v>
      </c>
      <c r="B5441" s="110">
        <v>48.43332</v>
      </c>
    </row>
    <row r="5442" ht="9.75" customHeight="1">
      <c r="A5442" s="110" t="s">
        <v>197</v>
      </c>
      <c r="B5442" s="110"/>
    </row>
    <row r="5443" ht="9.75" customHeight="1">
      <c r="A5443" s="110" t="s">
        <v>197</v>
      </c>
      <c r="B5443" s="110">
        <v>51.14156</v>
      </c>
    </row>
    <row r="5444" ht="9.75" customHeight="1">
      <c r="A5444" s="110" t="s">
        <v>197</v>
      </c>
      <c r="B5444" s="110">
        <v>51.36597</v>
      </c>
    </row>
    <row r="5445" ht="9.75" customHeight="1">
      <c r="A5445" s="110" t="s">
        <v>197</v>
      </c>
      <c r="B5445" s="110"/>
    </row>
    <row r="5446" ht="9.75" customHeight="1">
      <c r="A5446" s="110" t="s">
        <v>197</v>
      </c>
      <c r="B5446" s="110"/>
    </row>
    <row r="5447" ht="9.75" customHeight="1">
      <c r="A5447" s="110" t="s">
        <v>197</v>
      </c>
      <c r="B5447" s="110"/>
    </row>
    <row r="5448" ht="9.75" customHeight="1">
      <c r="A5448" s="110" t="s">
        <v>197</v>
      </c>
      <c r="B5448" s="110">
        <v>54.33361</v>
      </c>
    </row>
    <row r="5449" ht="9.75" customHeight="1">
      <c r="A5449" s="110" t="s">
        <v>197</v>
      </c>
      <c r="B5449" s="110">
        <v>45.88256</v>
      </c>
    </row>
    <row r="5450" ht="9.75" customHeight="1">
      <c r="A5450" s="110" t="s">
        <v>197</v>
      </c>
      <c r="B5450" s="110">
        <v>48.81887</v>
      </c>
    </row>
    <row r="5451" ht="9.75" customHeight="1">
      <c r="A5451" s="110" t="s">
        <v>197</v>
      </c>
      <c r="B5451" s="110"/>
    </row>
    <row r="5452" ht="9.75" customHeight="1">
      <c r="A5452" s="110" t="s">
        <v>197</v>
      </c>
      <c r="B5452" s="110">
        <v>46.62909</v>
      </c>
    </row>
    <row r="5453" ht="9.75" customHeight="1">
      <c r="A5453" s="110" t="s">
        <v>197</v>
      </c>
      <c r="B5453" s="110"/>
    </row>
    <row r="5454" ht="9.75" customHeight="1">
      <c r="A5454" s="110" t="s">
        <v>197</v>
      </c>
      <c r="B5454" s="110">
        <v>54.60761</v>
      </c>
    </row>
    <row r="5455" ht="9.75" customHeight="1">
      <c r="A5455" s="110" t="s">
        <v>197</v>
      </c>
      <c r="B5455" s="110"/>
    </row>
    <row r="5456" ht="9.75" customHeight="1">
      <c r="A5456" s="110" t="s">
        <v>197</v>
      </c>
      <c r="B5456" s="110"/>
    </row>
    <row r="5457" ht="9.75" customHeight="1">
      <c r="A5457" s="110" t="s">
        <v>197</v>
      </c>
      <c r="B5457" s="110">
        <v>41.77581</v>
      </c>
    </row>
    <row r="5458" ht="9.75" customHeight="1">
      <c r="A5458" s="110" t="s">
        <v>197</v>
      </c>
      <c r="B5458" s="110">
        <v>44.7991</v>
      </c>
    </row>
    <row r="5459" ht="9.75" customHeight="1">
      <c r="A5459" s="110" t="s">
        <v>197</v>
      </c>
      <c r="B5459" s="110">
        <v>30.09649</v>
      </c>
    </row>
    <row r="5460" ht="9.75" customHeight="1">
      <c r="A5460" s="110" t="s">
        <v>197</v>
      </c>
      <c r="B5460" s="110">
        <v>55.18455</v>
      </c>
    </row>
    <row r="5461" ht="9.75" customHeight="1">
      <c r="A5461" s="110" t="s">
        <v>197</v>
      </c>
      <c r="B5461" s="110">
        <v>40.41801</v>
      </c>
    </row>
    <row r="5462" ht="9.75" customHeight="1">
      <c r="A5462" s="110" t="s">
        <v>197</v>
      </c>
      <c r="B5462" s="110">
        <v>42.24015</v>
      </c>
    </row>
    <row r="5463" ht="9.75" customHeight="1">
      <c r="A5463" s="110" t="s">
        <v>197</v>
      </c>
      <c r="B5463" s="110">
        <v>40.77845</v>
      </c>
    </row>
    <row r="5464" ht="9.75" customHeight="1">
      <c r="A5464" s="110" t="s">
        <v>197</v>
      </c>
      <c r="B5464" s="110">
        <v>59.61741</v>
      </c>
    </row>
    <row r="5465" ht="9.75" customHeight="1">
      <c r="A5465" s="110" t="s">
        <v>197</v>
      </c>
      <c r="B5465" s="110">
        <v>51.58198</v>
      </c>
    </row>
    <row r="5466" ht="9.75" customHeight="1">
      <c r="A5466" s="110" t="s">
        <v>197</v>
      </c>
      <c r="B5466" s="110"/>
    </row>
    <row r="5467" ht="9.75" customHeight="1">
      <c r="A5467" s="110" t="s">
        <v>197</v>
      </c>
      <c r="B5467" s="110">
        <v>52.95075</v>
      </c>
    </row>
    <row r="5468" ht="9.75" customHeight="1">
      <c r="A5468" s="110" t="s">
        <v>197</v>
      </c>
      <c r="B5468" s="110"/>
    </row>
    <row r="5469" ht="9.75" customHeight="1">
      <c r="A5469" s="110" t="s">
        <v>197</v>
      </c>
      <c r="B5469" s="110">
        <v>34.32119</v>
      </c>
    </row>
    <row r="5470" ht="9.75" customHeight="1">
      <c r="A5470" s="110" t="s">
        <v>197</v>
      </c>
      <c r="B5470" s="110">
        <v>44.11348</v>
      </c>
    </row>
    <row r="5471" ht="9.75" customHeight="1">
      <c r="A5471" s="110" t="s">
        <v>197</v>
      </c>
      <c r="B5471" s="110">
        <v>40.84116</v>
      </c>
    </row>
    <row r="5472" ht="9.75" customHeight="1">
      <c r="A5472" s="110" t="s">
        <v>197</v>
      </c>
      <c r="B5472" s="110">
        <v>45.64162</v>
      </c>
    </row>
    <row r="5473" ht="9.75" customHeight="1">
      <c r="A5473" s="110" t="s">
        <v>197</v>
      </c>
      <c r="B5473" s="110"/>
    </row>
    <row r="5474" ht="9.75" customHeight="1">
      <c r="A5474" s="110" t="s">
        <v>197</v>
      </c>
      <c r="B5474" s="110">
        <v>51.85742</v>
      </c>
    </row>
    <row r="5475" ht="9.75" customHeight="1">
      <c r="A5475" s="110" t="s">
        <v>197</v>
      </c>
      <c r="B5475" s="110">
        <v>44.28224</v>
      </c>
    </row>
    <row r="5476" ht="9.75" customHeight="1">
      <c r="A5476" s="110" t="s">
        <v>197</v>
      </c>
      <c r="B5476" s="110">
        <v>53.95821</v>
      </c>
    </row>
    <row r="5477" ht="9.75" customHeight="1">
      <c r="A5477" s="110" t="s">
        <v>197</v>
      </c>
      <c r="B5477" s="110">
        <v>47.20674</v>
      </c>
    </row>
    <row r="5478" ht="9.75" customHeight="1">
      <c r="A5478" s="110" t="s">
        <v>197</v>
      </c>
      <c r="B5478" s="110">
        <v>31.55063</v>
      </c>
    </row>
    <row r="5479" ht="9.75" customHeight="1">
      <c r="A5479" s="110" t="s">
        <v>198</v>
      </c>
      <c r="B5479" s="110">
        <v>39.92495</v>
      </c>
    </row>
    <row r="5480" ht="9.75" customHeight="1">
      <c r="A5480" s="110" t="s">
        <v>198</v>
      </c>
      <c r="B5480" s="110">
        <v>53.10666</v>
      </c>
    </row>
    <row r="5481" ht="9.75" customHeight="1">
      <c r="A5481" s="110" t="s">
        <v>198</v>
      </c>
      <c r="B5481" s="110">
        <v>42.14925</v>
      </c>
    </row>
    <row r="5482" ht="9.75" customHeight="1">
      <c r="A5482" s="110" t="s">
        <v>198</v>
      </c>
      <c r="B5482" s="110">
        <v>44.55024</v>
      </c>
    </row>
    <row r="5483" ht="9.75" customHeight="1">
      <c r="A5483" s="110" t="s">
        <v>198</v>
      </c>
      <c r="B5483" s="110"/>
    </row>
    <row r="5484" ht="9.75" customHeight="1">
      <c r="A5484" s="110" t="s">
        <v>198</v>
      </c>
      <c r="B5484" s="110">
        <v>49.79597</v>
      </c>
    </row>
    <row r="5485" ht="9.75" customHeight="1">
      <c r="A5485" s="110" t="s">
        <v>198</v>
      </c>
      <c r="B5485" s="110">
        <v>51.14365</v>
      </c>
    </row>
    <row r="5486" ht="9.75" customHeight="1">
      <c r="A5486" s="110" t="s">
        <v>198</v>
      </c>
      <c r="B5486" s="110">
        <v>30.82505</v>
      </c>
    </row>
    <row r="5487" ht="9.75" customHeight="1">
      <c r="A5487" s="110" t="s">
        <v>198</v>
      </c>
      <c r="B5487" s="110">
        <v>55.72172</v>
      </c>
    </row>
    <row r="5488" ht="9.75" customHeight="1">
      <c r="A5488" s="110" t="s">
        <v>198</v>
      </c>
      <c r="B5488" s="110">
        <v>50.18011</v>
      </c>
    </row>
    <row r="5489" ht="9.75" customHeight="1">
      <c r="A5489" s="110" t="s">
        <v>198</v>
      </c>
      <c r="B5489" s="110">
        <v>51.53766</v>
      </c>
    </row>
    <row r="5490" ht="9.75" customHeight="1">
      <c r="A5490" s="110" t="s">
        <v>198</v>
      </c>
      <c r="B5490" s="110">
        <v>39.27076</v>
      </c>
    </row>
    <row r="5491" ht="9.75" customHeight="1">
      <c r="A5491" s="110" t="s">
        <v>198</v>
      </c>
      <c r="B5491" s="110">
        <v>73.74476</v>
      </c>
    </row>
    <row r="5492" ht="9.75" customHeight="1">
      <c r="A5492" s="110" t="s">
        <v>198</v>
      </c>
      <c r="B5492" s="110">
        <v>45.07638</v>
      </c>
    </row>
    <row r="5493" ht="9.75" customHeight="1">
      <c r="A5493" s="110" t="s">
        <v>198</v>
      </c>
      <c r="B5493" s="110">
        <v>42.38784</v>
      </c>
    </row>
    <row r="5494" ht="9.75" customHeight="1">
      <c r="A5494" s="110" t="s">
        <v>198</v>
      </c>
      <c r="B5494" s="110">
        <v>40.95835</v>
      </c>
    </row>
    <row r="5495" ht="9.75" customHeight="1">
      <c r="A5495" s="110" t="s">
        <v>198</v>
      </c>
      <c r="B5495" s="110">
        <v>51.22019</v>
      </c>
    </row>
    <row r="5496" ht="9.75" customHeight="1">
      <c r="A5496" s="110" t="s">
        <v>198</v>
      </c>
      <c r="B5496" s="110">
        <v>50.93835</v>
      </c>
    </row>
    <row r="5497" ht="9.75" customHeight="1">
      <c r="A5497" s="110" t="s">
        <v>198</v>
      </c>
      <c r="B5497" s="110">
        <v>40.69271</v>
      </c>
    </row>
    <row r="5498" ht="9.75" customHeight="1">
      <c r="A5498" s="110" t="s">
        <v>198</v>
      </c>
      <c r="B5498" s="110">
        <v>42.16968</v>
      </c>
    </row>
    <row r="5499" ht="9.75" customHeight="1">
      <c r="A5499" s="110" t="s">
        <v>198</v>
      </c>
      <c r="B5499" s="110"/>
    </row>
    <row r="5500" ht="9.75" customHeight="1">
      <c r="A5500" s="110" t="s">
        <v>198</v>
      </c>
      <c r="B5500" s="110">
        <v>50.8291</v>
      </c>
    </row>
    <row r="5501" ht="9.75" customHeight="1">
      <c r="A5501" s="110" t="s">
        <v>198</v>
      </c>
      <c r="B5501" s="110"/>
    </row>
    <row r="5502" ht="9.75" customHeight="1">
      <c r="A5502" s="110" t="s">
        <v>198</v>
      </c>
      <c r="B5502" s="110">
        <v>36.32534</v>
      </c>
    </row>
    <row r="5503" ht="9.75" customHeight="1">
      <c r="A5503" s="110" t="s">
        <v>198</v>
      </c>
      <c r="B5503" s="110">
        <v>43.84546</v>
      </c>
    </row>
    <row r="5504" ht="9.75" customHeight="1">
      <c r="A5504" s="110" t="s">
        <v>198</v>
      </c>
      <c r="B5504" s="110">
        <v>45.89445</v>
      </c>
    </row>
    <row r="5505" ht="9.75" customHeight="1">
      <c r="A5505" s="110" t="s">
        <v>198</v>
      </c>
      <c r="B5505" s="110">
        <v>46.3675</v>
      </c>
    </row>
    <row r="5506" ht="9.75" customHeight="1">
      <c r="A5506" s="110" t="s">
        <v>198</v>
      </c>
      <c r="B5506" s="110">
        <v>49.40733</v>
      </c>
    </row>
    <row r="5507" ht="9.75" customHeight="1">
      <c r="A5507" s="110" t="s">
        <v>198</v>
      </c>
      <c r="B5507" s="110">
        <v>47.06336</v>
      </c>
    </row>
    <row r="5508" ht="9.75" customHeight="1">
      <c r="A5508" s="110" t="s">
        <v>198</v>
      </c>
      <c r="B5508" s="110">
        <v>43.8382</v>
      </c>
    </row>
    <row r="5509" ht="9.75" customHeight="1">
      <c r="A5509" s="110" t="s">
        <v>198</v>
      </c>
      <c r="B5509" s="110">
        <v>40.8076</v>
      </c>
    </row>
    <row r="5510" ht="9.75" customHeight="1">
      <c r="A5510" s="110" t="s">
        <v>198</v>
      </c>
      <c r="B5510" s="110">
        <v>26.81494</v>
      </c>
    </row>
    <row r="5511" ht="9.75" customHeight="1">
      <c r="A5511" s="110" t="s">
        <v>198</v>
      </c>
      <c r="B5511" s="110">
        <v>41.95184</v>
      </c>
    </row>
    <row r="5512" ht="9.75" customHeight="1">
      <c r="A5512" s="110" t="s">
        <v>198</v>
      </c>
      <c r="B5512" s="110">
        <v>53.72723</v>
      </c>
    </row>
    <row r="5513" ht="9.75" customHeight="1">
      <c r="A5513" s="110" t="s">
        <v>198</v>
      </c>
      <c r="B5513" s="110">
        <v>49.29878</v>
      </c>
    </row>
    <row r="5514" ht="9.75" customHeight="1">
      <c r="A5514" s="110" t="s">
        <v>198</v>
      </c>
      <c r="B5514" s="110">
        <v>55.05812</v>
      </c>
    </row>
    <row r="5515" ht="9.75" customHeight="1">
      <c r="A5515" s="110" t="s">
        <v>198</v>
      </c>
      <c r="B5515" s="110"/>
    </row>
    <row r="5516" ht="9.75" customHeight="1">
      <c r="A5516" s="110" t="s">
        <v>198</v>
      </c>
      <c r="B5516" s="110">
        <v>49.8537</v>
      </c>
    </row>
    <row r="5517" ht="9.75" customHeight="1">
      <c r="A5517" s="110" t="s">
        <v>198</v>
      </c>
      <c r="B5517" s="110">
        <v>42.55148</v>
      </c>
    </row>
    <row r="5518" ht="9.75" customHeight="1">
      <c r="A5518" s="110" t="s">
        <v>198</v>
      </c>
      <c r="B5518" s="110"/>
    </row>
    <row r="5519" ht="9.75" customHeight="1">
      <c r="A5519" s="110" t="s">
        <v>198</v>
      </c>
      <c r="B5519" s="110">
        <v>44.88698</v>
      </c>
    </row>
    <row r="5520" ht="9.75" customHeight="1">
      <c r="A5520" s="110" t="s">
        <v>198</v>
      </c>
      <c r="B5520" s="110">
        <v>50.28019</v>
      </c>
    </row>
    <row r="5521" ht="9.75" customHeight="1">
      <c r="A5521" s="110" t="s">
        <v>198</v>
      </c>
      <c r="B5521" s="110">
        <v>42.3494</v>
      </c>
    </row>
    <row r="5522" ht="9.75" customHeight="1">
      <c r="A5522" s="110" t="s">
        <v>198</v>
      </c>
      <c r="B5522" s="110">
        <v>50.07199</v>
      </c>
    </row>
    <row r="5523" ht="9.75" customHeight="1">
      <c r="A5523" s="110" t="s">
        <v>198</v>
      </c>
      <c r="B5523" s="110"/>
    </row>
    <row r="5524" ht="9.75" customHeight="1">
      <c r="A5524" s="110" t="s">
        <v>198</v>
      </c>
      <c r="B5524" s="110">
        <v>33.35584</v>
      </c>
    </row>
    <row r="5525" ht="9.75" customHeight="1">
      <c r="A5525" s="110" t="s">
        <v>198</v>
      </c>
      <c r="B5525" s="110"/>
    </row>
    <row r="5526" ht="9.75" customHeight="1">
      <c r="A5526" s="110" t="s">
        <v>198</v>
      </c>
      <c r="B5526" s="110"/>
    </row>
    <row r="5527" ht="9.75" customHeight="1">
      <c r="A5527" s="110" t="s">
        <v>198</v>
      </c>
      <c r="B5527" s="110">
        <v>48.67716</v>
      </c>
    </row>
    <row r="5528" ht="9.75" customHeight="1">
      <c r="A5528" s="110" t="s">
        <v>198</v>
      </c>
      <c r="B5528" s="110">
        <v>46.14702</v>
      </c>
    </row>
    <row r="5529" ht="9.75" customHeight="1">
      <c r="A5529" s="110" t="s">
        <v>198</v>
      </c>
      <c r="B5529" s="110">
        <v>38.32399</v>
      </c>
    </row>
    <row r="5530" ht="9.75" customHeight="1">
      <c r="A5530" s="110" t="s">
        <v>198</v>
      </c>
      <c r="B5530" s="110"/>
    </row>
    <row r="5531" ht="9.75" customHeight="1">
      <c r="A5531" s="110" t="s">
        <v>198</v>
      </c>
      <c r="B5531" s="110"/>
    </row>
    <row r="5532" ht="9.75" customHeight="1">
      <c r="A5532" s="110" t="s">
        <v>198</v>
      </c>
      <c r="B5532" s="110"/>
    </row>
    <row r="5533" ht="9.75" customHeight="1">
      <c r="A5533" s="110" t="s">
        <v>198</v>
      </c>
      <c r="B5533" s="110">
        <v>43.17169</v>
      </c>
    </row>
    <row r="5534" ht="9.75" customHeight="1">
      <c r="A5534" s="110" t="s">
        <v>198</v>
      </c>
      <c r="B5534" s="110">
        <v>70.33576</v>
      </c>
    </row>
    <row r="5535" ht="9.75" customHeight="1">
      <c r="A5535" s="110" t="s">
        <v>198</v>
      </c>
      <c r="B5535" s="110">
        <v>45.95611</v>
      </c>
    </row>
    <row r="5536" ht="9.75" customHeight="1">
      <c r="A5536" s="110" t="s">
        <v>198</v>
      </c>
      <c r="B5536" s="110">
        <v>36.68751</v>
      </c>
    </row>
    <row r="5537" ht="9.75" customHeight="1">
      <c r="A5537" s="110" t="s">
        <v>198</v>
      </c>
      <c r="B5537" s="110">
        <v>43.71308</v>
      </c>
    </row>
    <row r="5538" ht="9.75" customHeight="1">
      <c r="A5538" s="110" t="s">
        <v>198</v>
      </c>
      <c r="B5538" s="110"/>
    </row>
    <row r="5539" ht="9.75" customHeight="1">
      <c r="A5539" s="110" t="s">
        <v>198</v>
      </c>
      <c r="B5539" s="110">
        <v>53.83455</v>
      </c>
    </row>
    <row r="5540" ht="9.75" customHeight="1">
      <c r="A5540" s="110" t="s">
        <v>198</v>
      </c>
      <c r="B5540" s="110">
        <v>55.29472</v>
      </c>
    </row>
    <row r="5541" ht="9.75" customHeight="1">
      <c r="A5541" s="110" t="s">
        <v>198</v>
      </c>
      <c r="B5541" s="110">
        <v>50.70006</v>
      </c>
    </row>
    <row r="5542" ht="9.75" customHeight="1">
      <c r="A5542" s="110" t="s">
        <v>198</v>
      </c>
      <c r="B5542" s="110">
        <v>56.39939</v>
      </c>
    </row>
    <row r="5543" ht="9.75" customHeight="1">
      <c r="A5543" s="110" t="s">
        <v>198</v>
      </c>
      <c r="B5543" s="110">
        <v>43.72143</v>
      </c>
    </row>
    <row r="5544" ht="9.75" customHeight="1">
      <c r="A5544" s="110" t="s">
        <v>198</v>
      </c>
      <c r="B5544" s="110">
        <v>62.22944</v>
      </c>
    </row>
    <row r="5545" ht="9.75" customHeight="1">
      <c r="A5545" s="110" t="s">
        <v>198</v>
      </c>
      <c r="B5545" s="110">
        <v>39.16777</v>
      </c>
    </row>
    <row r="5546" ht="9.75" customHeight="1">
      <c r="A5546" s="110" t="s">
        <v>198</v>
      </c>
      <c r="B5546" s="110">
        <v>39.18436</v>
      </c>
    </row>
    <row r="5547" ht="9.75" customHeight="1">
      <c r="A5547" s="110" t="s">
        <v>198</v>
      </c>
      <c r="B5547" s="110">
        <v>54.62895</v>
      </c>
    </row>
    <row r="5548" ht="9.75" customHeight="1">
      <c r="A5548" s="110" t="s">
        <v>198</v>
      </c>
      <c r="B5548" s="110"/>
    </row>
    <row r="5549" ht="9.75" customHeight="1">
      <c r="A5549" s="110" t="s">
        <v>198</v>
      </c>
      <c r="B5549" s="110">
        <v>47.59391</v>
      </c>
    </row>
    <row r="5550" ht="9.75" customHeight="1">
      <c r="A5550" s="110" t="s">
        <v>198</v>
      </c>
      <c r="B5550" s="110"/>
    </row>
    <row r="5551" ht="9.75" customHeight="1">
      <c r="A5551" s="110" t="s">
        <v>198</v>
      </c>
      <c r="B5551" s="110">
        <v>56.2147</v>
      </c>
    </row>
    <row r="5552" ht="9.75" customHeight="1">
      <c r="A5552" s="110" t="s">
        <v>198</v>
      </c>
      <c r="B5552" s="110">
        <v>48.13492</v>
      </c>
    </row>
    <row r="5553" ht="9.75" customHeight="1">
      <c r="A5553" s="110" t="s">
        <v>198</v>
      </c>
      <c r="B5553" s="110">
        <v>55.11108</v>
      </c>
    </row>
    <row r="5554" ht="9.75" customHeight="1">
      <c r="A5554" s="110" t="s">
        <v>198</v>
      </c>
      <c r="B5554" s="110">
        <v>42.13288</v>
      </c>
    </row>
    <row r="5555" ht="9.75" customHeight="1">
      <c r="A5555" s="110" t="s">
        <v>198</v>
      </c>
      <c r="B5555" s="110">
        <v>34.63165</v>
      </c>
    </row>
    <row r="5556" ht="9.75" customHeight="1">
      <c r="A5556" s="110" t="s">
        <v>198</v>
      </c>
      <c r="B5556" s="110">
        <v>49.39635</v>
      </c>
    </row>
    <row r="5557" ht="9.75" customHeight="1">
      <c r="A5557" s="110" t="s">
        <v>198</v>
      </c>
      <c r="B5557" s="110">
        <v>47.64047</v>
      </c>
    </row>
    <row r="5558" ht="9.75" customHeight="1">
      <c r="A5558" s="110" t="s">
        <v>198</v>
      </c>
      <c r="B5558" s="110">
        <v>43.13696</v>
      </c>
    </row>
    <row r="5559" ht="9.75" customHeight="1">
      <c r="A5559" s="110" t="s">
        <v>198</v>
      </c>
      <c r="B5559" s="110">
        <v>51.58377</v>
      </c>
    </row>
    <row r="5560" ht="9.75" customHeight="1">
      <c r="A5560" s="110" t="s">
        <v>198</v>
      </c>
      <c r="B5560" s="110">
        <v>42.15699</v>
      </c>
    </row>
    <row r="5561" ht="9.75" customHeight="1">
      <c r="A5561" s="110" t="s">
        <v>198</v>
      </c>
      <c r="B5561" s="110"/>
    </row>
    <row r="5562" ht="9.75" customHeight="1">
      <c r="A5562" s="110" t="s">
        <v>198</v>
      </c>
      <c r="B5562" s="110">
        <v>36.20964</v>
      </c>
    </row>
    <row r="5563" ht="9.75" customHeight="1">
      <c r="A5563" s="110" t="s">
        <v>198</v>
      </c>
      <c r="B5563" s="110">
        <v>43.15398</v>
      </c>
    </row>
    <row r="5564" ht="9.75" customHeight="1">
      <c r="A5564" s="110" t="s">
        <v>198</v>
      </c>
      <c r="B5564" s="110">
        <v>42.83025</v>
      </c>
    </row>
    <row r="5565" ht="9.75" customHeight="1">
      <c r="A5565" s="110" t="s">
        <v>198</v>
      </c>
      <c r="B5565" s="110">
        <v>31.99845</v>
      </c>
    </row>
    <row r="5566" ht="9.75" customHeight="1">
      <c r="A5566" s="110" t="s">
        <v>198</v>
      </c>
      <c r="B5566" s="110">
        <v>54.05355</v>
      </c>
    </row>
    <row r="5567" ht="9.75" customHeight="1">
      <c r="A5567" s="110" t="s">
        <v>198</v>
      </c>
      <c r="B5567" s="110"/>
    </row>
    <row r="5568" ht="9.75" customHeight="1">
      <c r="A5568" s="110" t="s">
        <v>198</v>
      </c>
      <c r="B5568" s="110">
        <v>51.30304</v>
      </c>
    </row>
    <row r="5569" ht="9.75" customHeight="1">
      <c r="A5569" s="110" t="s">
        <v>198</v>
      </c>
      <c r="B5569" s="110">
        <v>55.79745</v>
      </c>
    </row>
    <row r="5570" ht="9.75" customHeight="1">
      <c r="A5570" s="110" t="s">
        <v>198</v>
      </c>
      <c r="B5570" s="110">
        <v>48.96592</v>
      </c>
    </row>
    <row r="5571" ht="9.75" customHeight="1">
      <c r="A5571" s="110" t="s">
        <v>198</v>
      </c>
      <c r="B5571" s="110">
        <v>44.7589</v>
      </c>
    </row>
    <row r="5572" ht="9.75" customHeight="1">
      <c r="A5572" s="110" t="s">
        <v>198</v>
      </c>
      <c r="B5572" s="110">
        <v>45.01911</v>
      </c>
    </row>
    <row r="5573" ht="9.75" customHeight="1">
      <c r="A5573" s="110" t="s">
        <v>198</v>
      </c>
      <c r="B5573" s="110">
        <v>47.84534</v>
      </c>
    </row>
    <row r="5574" ht="9.75" customHeight="1">
      <c r="A5574" s="110" t="s">
        <v>198</v>
      </c>
      <c r="B5574" s="110">
        <v>44.51893</v>
      </c>
    </row>
    <row r="5575" ht="9.75" customHeight="1">
      <c r="A5575" s="110" t="s">
        <v>198</v>
      </c>
      <c r="B5575" s="110">
        <v>55.59702</v>
      </c>
    </row>
    <row r="5576" ht="9.75" customHeight="1">
      <c r="A5576" s="110" t="s">
        <v>198</v>
      </c>
      <c r="B5576" s="110">
        <v>51.48691</v>
      </c>
    </row>
    <row r="5577" ht="9.75" customHeight="1">
      <c r="A5577" s="110" t="s">
        <v>198</v>
      </c>
      <c r="B5577" s="110">
        <v>33.84324</v>
      </c>
    </row>
    <row r="5578" ht="9.75" customHeight="1">
      <c r="A5578" s="110" t="s">
        <v>198</v>
      </c>
      <c r="B5578" s="110">
        <v>40.32272</v>
      </c>
    </row>
    <row r="5579" ht="9.75" customHeight="1">
      <c r="A5579" s="110" t="s">
        <v>198</v>
      </c>
      <c r="B5579" s="110">
        <v>52.3922</v>
      </c>
    </row>
    <row r="5580" ht="9.75" customHeight="1">
      <c r="A5580" s="110" t="s">
        <v>198</v>
      </c>
      <c r="B5580" s="110">
        <v>47.9703</v>
      </c>
    </row>
    <row r="5581" ht="9.75" customHeight="1">
      <c r="A5581" s="110" t="s">
        <v>198</v>
      </c>
      <c r="B5581" s="110"/>
    </row>
    <row r="5582" ht="9.75" customHeight="1">
      <c r="A5582" s="110" t="s">
        <v>198</v>
      </c>
      <c r="B5582" s="110">
        <v>52.64854</v>
      </c>
    </row>
    <row r="5583" ht="9.75" customHeight="1">
      <c r="A5583" s="110" t="s">
        <v>198</v>
      </c>
      <c r="B5583" s="110">
        <v>39.69619</v>
      </c>
    </row>
    <row r="5584" ht="9.75" customHeight="1">
      <c r="A5584" s="110" t="s">
        <v>198</v>
      </c>
      <c r="B5584" s="110">
        <v>48.43332</v>
      </c>
    </row>
    <row r="5585" ht="9.75" customHeight="1">
      <c r="A5585" s="110" t="s">
        <v>198</v>
      </c>
      <c r="B5585" s="110">
        <v>59.33486</v>
      </c>
    </row>
    <row r="5586" ht="9.75" customHeight="1">
      <c r="A5586" s="110" t="s">
        <v>198</v>
      </c>
      <c r="B5586" s="110">
        <v>45.06838</v>
      </c>
    </row>
    <row r="5587" ht="9.75" customHeight="1">
      <c r="A5587" s="110" t="s">
        <v>198</v>
      </c>
      <c r="B5587" s="110">
        <v>47.59391</v>
      </c>
    </row>
    <row r="5588" ht="9.75" customHeight="1">
      <c r="A5588" s="110" t="s">
        <v>198</v>
      </c>
      <c r="B5588" s="110">
        <v>43.26377</v>
      </c>
    </row>
    <row r="5589" ht="9.75" customHeight="1">
      <c r="A5589" s="110" t="s">
        <v>198</v>
      </c>
      <c r="B5589" s="110">
        <v>63.58704</v>
      </c>
    </row>
    <row r="5590" ht="9.75" customHeight="1">
      <c r="A5590" s="110" t="s">
        <v>198</v>
      </c>
      <c r="B5590" s="110">
        <v>55.70517</v>
      </c>
    </row>
    <row r="5591" ht="9.75" customHeight="1">
      <c r="A5591" s="110" t="s">
        <v>198</v>
      </c>
      <c r="B5591" s="110">
        <v>37.43526</v>
      </c>
    </row>
    <row r="5592" ht="9.75" customHeight="1">
      <c r="A5592" s="110" t="s">
        <v>198</v>
      </c>
      <c r="B5592" s="110">
        <v>44.05341</v>
      </c>
    </row>
    <row r="5593" ht="9.75" customHeight="1">
      <c r="A5593" s="110" t="s">
        <v>198</v>
      </c>
      <c r="B5593" s="110"/>
    </row>
    <row r="5594" ht="9.75" customHeight="1">
      <c r="A5594" s="110" t="s">
        <v>198</v>
      </c>
      <c r="B5594" s="110">
        <v>39.92495</v>
      </c>
    </row>
    <row r="5595" ht="9.75" customHeight="1">
      <c r="A5595" s="110" t="s">
        <v>198</v>
      </c>
      <c r="B5595" s="110">
        <v>46.54383</v>
      </c>
    </row>
    <row r="5596" ht="9.75" customHeight="1">
      <c r="A5596" s="110" t="s">
        <v>198</v>
      </c>
      <c r="B5596" s="110"/>
    </row>
    <row r="5597" ht="9.75" customHeight="1">
      <c r="A5597" s="110" t="s">
        <v>198</v>
      </c>
      <c r="B5597" s="110"/>
    </row>
    <row r="5598" ht="9.75" customHeight="1">
      <c r="A5598" s="110" t="s">
        <v>198</v>
      </c>
      <c r="B5598" s="110">
        <v>43.72341</v>
      </c>
    </row>
    <row r="5599" ht="9.75" customHeight="1">
      <c r="A5599" s="110" t="s">
        <v>198</v>
      </c>
      <c r="B5599" s="110"/>
    </row>
    <row r="5600" ht="9.75" customHeight="1">
      <c r="A5600" s="110" t="s">
        <v>198</v>
      </c>
      <c r="B5600" s="110">
        <v>38.43417</v>
      </c>
    </row>
    <row r="5601" ht="9.75" customHeight="1">
      <c r="A5601" s="110" t="s">
        <v>198</v>
      </c>
      <c r="B5601" s="110">
        <v>43.47789</v>
      </c>
    </row>
    <row r="5602" ht="9.75" customHeight="1">
      <c r="A5602" s="110" t="s">
        <v>198</v>
      </c>
      <c r="B5602" s="110">
        <v>37.91709</v>
      </c>
    </row>
    <row r="5603" ht="9.75" customHeight="1">
      <c r="A5603" s="110" t="s">
        <v>198</v>
      </c>
      <c r="B5603" s="110">
        <v>39.27076</v>
      </c>
    </row>
    <row r="5604" ht="9.75" customHeight="1">
      <c r="A5604" s="110" t="s">
        <v>198</v>
      </c>
      <c r="B5604" s="110">
        <v>58.82444</v>
      </c>
    </row>
    <row r="5605" ht="9.75" customHeight="1">
      <c r="A5605" s="110" t="s">
        <v>198</v>
      </c>
      <c r="B5605" s="110">
        <v>45.85975</v>
      </c>
    </row>
    <row r="5606" ht="9.75" customHeight="1">
      <c r="A5606" s="110" t="s">
        <v>198</v>
      </c>
      <c r="B5606" s="110">
        <v>61.06448</v>
      </c>
    </row>
    <row r="5607" ht="9.75" customHeight="1">
      <c r="A5607" s="110" t="s">
        <v>198</v>
      </c>
      <c r="B5607" s="110">
        <v>46.97455</v>
      </c>
    </row>
    <row r="5608" ht="9.75" customHeight="1">
      <c r="A5608" s="110" t="s">
        <v>198</v>
      </c>
      <c r="B5608" s="110">
        <v>37.91709</v>
      </c>
    </row>
    <row r="5609" ht="9.75" customHeight="1">
      <c r="A5609" s="110" t="s">
        <v>198</v>
      </c>
      <c r="B5609" s="110">
        <v>38.32399</v>
      </c>
    </row>
    <row r="5610" ht="9.75" customHeight="1">
      <c r="A5610" s="110" t="s">
        <v>198</v>
      </c>
      <c r="B5610" s="110">
        <v>47.36825</v>
      </c>
    </row>
    <row r="5611" ht="9.75" customHeight="1">
      <c r="A5611" s="110" t="s">
        <v>198</v>
      </c>
      <c r="B5611" s="110">
        <v>39.80879</v>
      </c>
    </row>
    <row r="5612" ht="9.75" customHeight="1">
      <c r="A5612" s="110" t="s">
        <v>198</v>
      </c>
      <c r="B5612" s="110">
        <v>44.4308</v>
      </c>
    </row>
    <row r="5613" ht="9.75" customHeight="1">
      <c r="A5613" s="110" t="s">
        <v>198</v>
      </c>
      <c r="B5613" s="110">
        <v>43.28813</v>
      </c>
    </row>
    <row r="5614" ht="9.75" customHeight="1">
      <c r="A5614" s="110" t="s">
        <v>198</v>
      </c>
      <c r="B5614" s="110">
        <v>53.65208</v>
      </c>
    </row>
    <row r="5615" ht="9.75" customHeight="1">
      <c r="A5615" s="110" t="s">
        <v>198</v>
      </c>
      <c r="B5615" s="110">
        <v>51.06916</v>
      </c>
    </row>
    <row r="5616" ht="9.75" customHeight="1">
      <c r="A5616" s="110" t="s">
        <v>198</v>
      </c>
      <c r="B5616" s="110">
        <v>55.33831</v>
      </c>
    </row>
    <row r="5617" ht="9.75" customHeight="1">
      <c r="A5617" s="110" t="s">
        <v>198</v>
      </c>
      <c r="B5617" s="110">
        <v>48.24903</v>
      </c>
    </row>
    <row r="5618" ht="9.75" customHeight="1">
      <c r="A5618" s="110" t="s">
        <v>198</v>
      </c>
      <c r="B5618" s="110">
        <v>36.68751</v>
      </c>
    </row>
    <row r="5619" ht="9.75" customHeight="1">
      <c r="A5619" s="110" t="s">
        <v>198</v>
      </c>
      <c r="B5619" s="110">
        <v>55.36234</v>
      </c>
    </row>
    <row r="5620" ht="9.75" customHeight="1">
      <c r="A5620" s="110" t="s">
        <v>198</v>
      </c>
      <c r="B5620" s="110">
        <v>46.277</v>
      </c>
    </row>
    <row r="5621" ht="9.75" customHeight="1">
      <c r="A5621" s="110" t="s">
        <v>198</v>
      </c>
      <c r="B5621" s="110">
        <v>48.68099</v>
      </c>
    </row>
    <row r="5622" ht="9.75" customHeight="1">
      <c r="A5622" s="110" t="s">
        <v>198</v>
      </c>
      <c r="B5622" s="110">
        <v>44.6823</v>
      </c>
    </row>
    <row r="5623" ht="9.75" customHeight="1">
      <c r="A5623" s="110" t="s">
        <v>198</v>
      </c>
      <c r="B5623" s="110">
        <v>54.74522</v>
      </c>
    </row>
    <row r="5624" ht="9.75" customHeight="1">
      <c r="A5624" s="110" t="s">
        <v>198</v>
      </c>
      <c r="B5624" s="110">
        <v>52.24211</v>
      </c>
    </row>
    <row r="5625" ht="9.75" customHeight="1">
      <c r="A5625" s="110" t="s">
        <v>198</v>
      </c>
      <c r="B5625" s="110">
        <v>52.84863</v>
      </c>
    </row>
    <row r="5626" ht="9.75" customHeight="1">
      <c r="A5626" s="110" t="s">
        <v>198</v>
      </c>
      <c r="B5626" s="110">
        <v>34.36653</v>
      </c>
    </row>
    <row r="5627" ht="9.75" customHeight="1">
      <c r="A5627" s="110" t="s">
        <v>198</v>
      </c>
      <c r="B5627" s="110">
        <v>42.95658</v>
      </c>
    </row>
    <row r="5628" ht="9.75" customHeight="1">
      <c r="A5628" s="110" t="s">
        <v>198</v>
      </c>
      <c r="B5628" s="110">
        <v>32.79025</v>
      </c>
    </row>
    <row r="5629" ht="9.75" customHeight="1">
      <c r="A5629" s="110" t="s">
        <v>198</v>
      </c>
      <c r="B5629" s="110">
        <v>55.59702</v>
      </c>
    </row>
    <row r="5630" ht="9.75" customHeight="1">
      <c r="A5630" s="110" t="s">
        <v>198</v>
      </c>
      <c r="B5630" s="110">
        <v>57.34751</v>
      </c>
    </row>
    <row r="5631" ht="9.75" customHeight="1">
      <c r="A5631" s="110" t="s">
        <v>198</v>
      </c>
      <c r="B5631" s="110">
        <v>38.95886</v>
      </c>
    </row>
    <row r="5632" ht="9.75" customHeight="1">
      <c r="A5632" s="110" t="s">
        <v>198</v>
      </c>
      <c r="B5632" s="110">
        <v>54.59388</v>
      </c>
    </row>
    <row r="5633" ht="9.75" customHeight="1">
      <c r="A5633" s="110" t="s">
        <v>198</v>
      </c>
      <c r="B5633" s="110">
        <v>49.60577</v>
      </c>
    </row>
    <row r="5634" ht="9.75" customHeight="1">
      <c r="A5634" s="110" t="s">
        <v>198</v>
      </c>
      <c r="B5634" s="110">
        <v>47.9037</v>
      </c>
    </row>
    <row r="5635" ht="9.75" customHeight="1">
      <c r="A5635" s="110" t="s">
        <v>198</v>
      </c>
      <c r="B5635" s="110">
        <v>45.85975</v>
      </c>
    </row>
    <row r="5636" ht="9.75" customHeight="1">
      <c r="A5636" s="110" t="s">
        <v>198</v>
      </c>
      <c r="B5636" s="110">
        <v>49.54477</v>
      </c>
    </row>
    <row r="5637" ht="9.75" customHeight="1">
      <c r="A5637" s="110" t="s">
        <v>198</v>
      </c>
      <c r="B5637" s="110">
        <v>38.60596</v>
      </c>
    </row>
    <row r="5638" ht="9.75" customHeight="1">
      <c r="A5638" s="110" t="s">
        <v>198</v>
      </c>
      <c r="B5638" s="110">
        <v>40.30395</v>
      </c>
    </row>
    <row r="5639" ht="9.75" customHeight="1">
      <c r="A5639" s="110" t="s">
        <v>198</v>
      </c>
      <c r="B5639" s="110">
        <v>40.36802</v>
      </c>
    </row>
    <row r="5640" ht="9.75" customHeight="1">
      <c r="A5640" s="110" t="s">
        <v>198</v>
      </c>
      <c r="B5640" s="110">
        <v>33.30639</v>
      </c>
    </row>
    <row r="5641" ht="9.75" customHeight="1">
      <c r="A5641" s="110" t="s">
        <v>198</v>
      </c>
      <c r="B5641" s="110">
        <v>26.79574</v>
      </c>
    </row>
    <row r="5642" ht="9.75" customHeight="1">
      <c r="A5642" s="110" t="s">
        <v>198</v>
      </c>
      <c r="B5642" s="110">
        <v>43.98247</v>
      </c>
    </row>
    <row r="5643" ht="9.75" customHeight="1">
      <c r="A5643" s="110" t="s">
        <v>198</v>
      </c>
      <c r="B5643" s="110"/>
    </row>
    <row r="5644" ht="9.75" customHeight="1">
      <c r="A5644" s="110" t="s">
        <v>198</v>
      </c>
      <c r="B5644" s="110">
        <v>48.67365</v>
      </c>
    </row>
    <row r="5645" ht="9.75" customHeight="1">
      <c r="A5645" s="110" t="s">
        <v>198</v>
      </c>
      <c r="B5645" s="110"/>
    </row>
    <row r="5646" ht="9.75" customHeight="1">
      <c r="A5646" s="110" t="s">
        <v>198</v>
      </c>
      <c r="B5646" s="110">
        <v>56.32259</v>
      </c>
    </row>
    <row r="5647" ht="9.75" customHeight="1">
      <c r="A5647" s="110" t="s">
        <v>198</v>
      </c>
      <c r="B5647" s="110">
        <v>39.89289</v>
      </c>
    </row>
    <row r="5648" ht="9.75" customHeight="1">
      <c r="A5648" s="110" t="s">
        <v>198</v>
      </c>
      <c r="B5648" s="110">
        <v>64.52359</v>
      </c>
    </row>
    <row r="5649" ht="9.75" customHeight="1">
      <c r="A5649" s="110" t="s">
        <v>198</v>
      </c>
      <c r="B5649" s="110">
        <v>45.66264</v>
      </c>
    </row>
    <row r="5650" ht="9.75" customHeight="1">
      <c r="A5650" s="110" t="s">
        <v>198</v>
      </c>
      <c r="B5650" s="110">
        <v>53.90813</v>
      </c>
    </row>
    <row r="5651" ht="9.75" customHeight="1">
      <c r="A5651" s="110" t="s">
        <v>198</v>
      </c>
      <c r="B5651" s="110">
        <v>39.27076</v>
      </c>
    </row>
    <row r="5652" ht="9.75" customHeight="1">
      <c r="A5652" s="110" t="s">
        <v>198</v>
      </c>
      <c r="B5652" s="110">
        <v>45.81354</v>
      </c>
    </row>
    <row r="5653" ht="9.75" customHeight="1">
      <c r="A5653" s="110" t="s">
        <v>198</v>
      </c>
      <c r="B5653" s="110">
        <v>47.20559</v>
      </c>
    </row>
    <row r="5654" ht="9.75" customHeight="1">
      <c r="A5654" s="110" t="s">
        <v>198</v>
      </c>
      <c r="B5654" s="110">
        <v>54.76417</v>
      </c>
    </row>
    <row r="5655" ht="9.75" customHeight="1">
      <c r="A5655" s="110" t="s">
        <v>198</v>
      </c>
      <c r="B5655" s="110">
        <v>43.89038</v>
      </c>
    </row>
    <row r="5656" ht="9.75" customHeight="1">
      <c r="A5656" s="110" t="s">
        <v>198</v>
      </c>
      <c r="B5656" s="110">
        <v>42.46635</v>
      </c>
    </row>
    <row r="5657" ht="9.75" customHeight="1">
      <c r="A5657" s="110" t="s">
        <v>198</v>
      </c>
      <c r="B5657" s="110">
        <v>37.54895</v>
      </c>
    </row>
    <row r="5658" ht="9.75" customHeight="1">
      <c r="A5658" s="110" t="s">
        <v>198</v>
      </c>
      <c r="B5658" s="110">
        <v>40.94611</v>
      </c>
    </row>
    <row r="5659" ht="9.75" customHeight="1">
      <c r="A5659" s="110" t="s">
        <v>198</v>
      </c>
      <c r="B5659" s="110">
        <v>45.36362</v>
      </c>
    </row>
    <row r="5660" ht="9.75" customHeight="1">
      <c r="A5660" s="110" t="s">
        <v>198</v>
      </c>
      <c r="B5660" s="110">
        <v>44.09213</v>
      </c>
    </row>
    <row r="5661" ht="9.75" customHeight="1">
      <c r="A5661" s="110" t="s">
        <v>198</v>
      </c>
      <c r="B5661" s="110">
        <v>37.74664</v>
      </c>
    </row>
    <row r="5662" ht="9.75" customHeight="1">
      <c r="A5662" s="110" t="s">
        <v>198</v>
      </c>
      <c r="B5662" s="110">
        <v>38.90657</v>
      </c>
    </row>
    <row r="5663" ht="9.75" customHeight="1">
      <c r="A5663" s="110" t="s">
        <v>198</v>
      </c>
      <c r="B5663" s="110">
        <v>43.12783</v>
      </c>
    </row>
    <row r="5664" ht="9.75" customHeight="1">
      <c r="A5664" s="110" t="s">
        <v>198</v>
      </c>
      <c r="B5664" s="110">
        <v>38.86272</v>
      </c>
    </row>
    <row r="5665" ht="9.75" customHeight="1">
      <c r="A5665" s="110" t="s">
        <v>198</v>
      </c>
      <c r="B5665" s="110">
        <v>35.19715</v>
      </c>
    </row>
    <row r="5666" ht="9.75" customHeight="1">
      <c r="A5666" s="110" t="s">
        <v>198</v>
      </c>
      <c r="B5666" s="110"/>
    </row>
    <row r="5667" ht="9.75" customHeight="1">
      <c r="A5667" s="110" t="s">
        <v>198</v>
      </c>
      <c r="B5667" s="110">
        <v>50.66358</v>
      </c>
    </row>
    <row r="5668" ht="9.75" customHeight="1">
      <c r="A5668" s="110" t="s">
        <v>198</v>
      </c>
      <c r="B5668" s="110">
        <v>60.31133</v>
      </c>
    </row>
    <row r="5669" ht="9.75" customHeight="1">
      <c r="A5669" s="110" t="s">
        <v>198</v>
      </c>
      <c r="B5669" s="110">
        <v>39.27076</v>
      </c>
    </row>
    <row r="5670" ht="9.75" customHeight="1">
      <c r="A5670" s="110" t="s">
        <v>198</v>
      </c>
      <c r="B5670" s="110"/>
    </row>
    <row r="5671" ht="9.75" customHeight="1">
      <c r="A5671" s="110" t="s">
        <v>198</v>
      </c>
      <c r="B5671" s="110">
        <v>37.31704</v>
      </c>
    </row>
    <row r="5672" ht="9.75" customHeight="1">
      <c r="A5672" s="110" t="s">
        <v>198</v>
      </c>
      <c r="B5672" s="110">
        <v>46.48161</v>
      </c>
    </row>
    <row r="5673" ht="9.75" customHeight="1">
      <c r="A5673" s="110" t="s">
        <v>198</v>
      </c>
      <c r="B5673" s="110">
        <v>46.65977</v>
      </c>
    </row>
    <row r="5674" ht="9.75" customHeight="1">
      <c r="A5674" s="110" t="s">
        <v>198</v>
      </c>
      <c r="B5674" s="110">
        <v>53.85182</v>
      </c>
    </row>
    <row r="5675" ht="9.75" customHeight="1">
      <c r="A5675" s="110" t="s">
        <v>198</v>
      </c>
      <c r="B5675" s="110">
        <v>36.71579</v>
      </c>
    </row>
    <row r="5676" ht="9.75" customHeight="1">
      <c r="A5676" s="110" t="s">
        <v>198</v>
      </c>
      <c r="B5676" s="110"/>
    </row>
    <row r="5677" ht="9.75" customHeight="1">
      <c r="A5677" s="110" t="s">
        <v>198</v>
      </c>
      <c r="B5677" s="110">
        <v>38.94083</v>
      </c>
    </row>
    <row r="5678" ht="9.75" customHeight="1">
      <c r="A5678" s="110" t="s">
        <v>198</v>
      </c>
      <c r="B5678" s="110">
        <v>51.43029</v>
      </c>
    </row>
    <row r="5679" ht="9.75" customHeight="1">
      <c r="A5679" s="110" t="s">
        <v>198</v>
      </c>
      <c r="B5679" s="110">
        <v>47.39564</v>
      </c>
    </row>
    <row r="5680" ht="9.75" customHeight="1">
      <c r="A5680" s="110" t="s">
        <v>198</v>
      </c>
      <c r="B5680" s="110">
        <v>43.03286</v>
      </c>
    </row>
    <row r="5681" ht="9.75" customHeight="1">
      <c r="A5681" s="110" t="s">
        <v>198</v>
      </c>
      <c r="B5681" s="110">
        <v>48.43332</v>
      </c>
    </row>
    <row r="5682" ht="9.75" customHeight="1">
      <c r="A5682" s="110" t="s">
        <v>198</v>
      </c>
      <c r="B5682" s="110">
        <v>42.23909</v>
      </c>
    </row>
    <row r="5683" ht="9.75" customHeight="1">
      <c r="A5683" s="110" t="s">
        <v>198</v>
      </c>
      <c r="B5683" s="110">
        <v>42.70325</v>
      </c>
    </row>
    <row r="5684" ht="9.75" customHeight="1">
      <c r="A5684" s="110" t="s">
        <v>198</v>
      </c>
      <c r="B5684" s="110"/>
    </row>
    <row r="5685" ht="9.75" customHeight="1">
      <c r="A5685" s="110" t="s">
        <v>198</v>
      </c>
      <c r="B5685" s="110">
        <v>48.44756</v>
      </c>
    </row>
    <row r="5686" ht="9.75" customHeight="1">
      <c r="A5686" s="110" t="s">
        <v>198</v>
      </c>
      <c r="B5686" s="110">
        <v>40.23035</v>
      </c>
    </row>
    <row r="5687" ht="9.75" customHeight="1">
      <c r="A5687" s="110" t="s">
        <v>198</v>
      </c>
      <c r="B5687" s="110">
        <v>38.77469</v>
      </c>
    </row>
    <row r="5688" ht="9.75" customHeight="1">
      <c r="A5688" s="110" t="s">
        <v>198</v>
      </c>
      <c r="B5688" s="110">
        <v>45.41172</v>
      </c>
    </row>
    <row r="5689" ht="9.75" customHeight="1">
      <c r="A5689" s="110" t="s">
        <v>198</v>
      </c>
      <c r="B5689" s="110">
        <v>52.03095</v>
      </c>
    </row>
    <row r="5690" ht="9.75" customHeight="1">
      <c r="A5690" s="110" t="s">
        <v>198</v>
      </c>
      <c r="B5690" s="110">
        <v>45.934</v>
      </c>
    </row>
    <row r="5691" ht="9.75" customHeight="1">
      <c r="A5691" s="110" t="s">
        <v>198</v>
      </c>
      <c r="B5691" s="110">
        <v>47.37551</v>
      </c>
    </row>
    <row r="5692" ht="9.75" customHeight="1">
      <c r="A5692" s="110" t="s">
        <v>198</v>
      </c>
      <c r="B5692" s="110">
        <v>39.27076</v>
      </c>
    </row>
    <row r="5693" ht="9.75" customHeight="1">
      <c r="A5693" s="110" t="s">
        <v>198</v>
      </c>
      <c r="B5693" s="110">
        <v>46.75051</v>
      </c>
    </row>
    <row r="5694" ht="9.75" customHeight="1">
      <c r="A5694" s="110" t="s">
        <v>198</v>
      </c>
      <c r="B5694" s="110">
        <v>42.24665</v>
      </c>
    </row>
    <row r="5695" ht="9.75" customHeight="1">
      <c r="A5695" s="110" t="s">
        <v>198</v>
      </c>
      <c r="B5695" s="110">
        <v>58.99503</v>
      </c>
    </row>
    <row r="5696" ht="9.75" customHeight="1">
      <c r="A5696" s="110" t="s">
        <v>198</v>
      </c>
      <c r="B5696" s="110">
        <v>39.2088</v>
      </c>
    </row>
    <row r="5697" ht="9.75" customHeight="1">
      <c r="A5697" s="110" t="s">
        <v>198</v>
      </c>
      <c r="B5697" s="110"/>
    </row>
    <row r="5698" ht="9.75" customHeight="1">
      <c r="A5698" s="110" t="s">
        <v>198</v>
      </c>
      <c r="B5698" s="110">
        <v>61.72601</v>
      </c>
    </row>
    <row r="5699" ht="9.75" customHeight="1">
      <c r="A5699" s="110" t="s">
        <v>198</v>
      </c>
      <c r="B5699" s="110">
        <v>42.99314</v>
      </c>
    </row>
    <row r="5700" ht="9.75" customHeight="1">
      <c r="A5700" s="110" t="s">
        <v>198</v>
      </c>
      <c r="B5700" s="110"/>
    </row>
    <row r="5701" ht="9.75" customHeight="1">
      <c r="A5701" s="110" t="s">
        <v>198</v>
      </c>
      <c r="B5701" s="110">
        <v>41.00849</v>
      </c>
    </row>
    <row r="5702" ht="9.75" customHeight="1">
      <c r="A5702" s="110" t="s">
        <v>198</v>
      </c>
      <c r="B5702" s="110">
        <v>51.59577</v>
      </c>
    </row>
    <row r="5703" ht="9.75" customHeight="1">
      <c r="A5703" s="110" t="s">
        <v>198</v>
      </c>
      <c r="B5703" s="110">
        <v>48.43332</v>
      </c>
    </row>
    <row r="5704" ht="9.75" customHeight="1">
      <c r="A5704" s="110" t="s">
        <v>198</v>
      </c>
      <c r="B5704" s="110">
        <v>40.97692</v>
      </c>
    </row>
    <row r="5705" ht="9.75" customHeight="1">
      <c r="A5705" s="110" t="s">
        <v>198</v>
      </c>
      <c r="B5705" s="110">
        <v>53.62425</v>
      </c>
    </row>
    <row r="5706" ht="9.75" customHeight="1">
      <c r="A5706" s="110" t="s">
        <v>198</v>
      </c>
      <c r="B5706" s="110">
        <v>50.94748</v>
      </c>
    </row>
    <row r="5707" ht="9.75" customHeight="1">
      <c r="A5707" s="110" t="s">
        <v>198</v>
      </c>
      <c r="B5707" s="110">
        <v>48.86527</v>
      </c>
    </row>
    <row r="5708" ht="9.75" customHeight="1">
      <c r="A5708" s="110" t="s">
        <v>198</v>
      </c>
      <c r="B5708" s="110">
        <v>58.21545</v>
      </c>
    </row>
    <row r="5709" ht="9.75" customHeight="1">
      <c r="A5709" s="110" t="s">
        <v>198</v>
      </c>
      <c r="B5709" s="110">
        <v>58.32015</v>
      </c>
    </row>
    <row r="5710" ht="9.75" customHeight="1">
      <c r="A5710" s="110" t="s">
        <v>198</v>
      </c>
      <c r="B5710" s="110">
        <v>46.34305</v>
      </c>
    </row>
    <row r="5711" ht="9.75" customHeight="1">
      <c r="A5711" s="110" t="s">
        <v>198</v>
      </c>
      <c r="B5711" s="110">
        <v>39.76994</v>
      </c>
    </row>
    <row r="5712" ht="9.75" customHeight="1">
      <c r="A5712" s="110" t="s">
        <v>198</v>
      </c>
      <c r="B5712" s="110">
        <v>46.51495</v>
      </c>
    </row>
    <row r="5713" ht="9.75" customHeight="1">
      <c r="A5713" s="110" t="s">
        <v>198</v>
      </c>
      <c r="B5713" s="110">
        <v>39.42963</v>
      </c>
    </row>
    <row r="5714" ht="9.75" customHeight="1">
      <c r="A5714" s="110" t="s">
        <v>198</v>
      </c>
      <c r="B5714" s="110">
        <v>52.57598</v>
      </c>
    </row>
    <row r="5715" ht="9.75" customHeight="1">
      <c r="A5715" s="110" t="s">
        <v>198</v>
      </c>
      <c r="B5715" s="110">
        <v>65.0098</v>
      </c>
    </row>
    <row r="5716" ht="9.75" customHeight="1">
      <c r="A5716" s="110" t="s">
        <v>199</v>
      </c>
      <c r="B5716" s="110"/>
    </row>
    <row r="5717" ht="9.75" customHeight="1">
      <c r="A5717" s="110" t="s">
        <v>199</v>
      </c>
      <c r="B5717" s="110">
        <v>46.22404</v>
      </c>
    </row>
    <row r="5718" ht="9.75" customHeight="1">
      <c r="A5718" s="110" t="s">
        <v>199</v>
      </c>
      <c r="B5718" s="110">
        <v>31.12573</v>
      </c>
    </row>
    <row r="5719" ht="9.75" customHeight="1">
      <c r="A5719" s="110" t="s">
        <v>199</v>
      </c>
      <c r="B5719" s="110">
        <v>53.88301</v>
      </c>
    </row>
    <row r="5720" ht="9.75" customHeight="1">
      <c r="A5720" s="110" t="s">
        <v>199</v>
      </c>
      <c r="B5720" s="110"/>
    </row>
    <row r="5721" ht="9.75" customHeight="1">
      <c r="A5721" s="110" t="s">
        <v>199</v>
      </c>
      <c r="B5721" s="110">
        <v>56.42759</v>
      </c>
    </row>
    <row r="5722" ht="9.75" customHeight="1">
      <c r="A5722" s="110" t="s">
        <v>199</v>
      </c>
      <c r="B5722" s="110">
        <v>45.2596</v>
      </c>
    </row>
    <row r="5723" ht="9.75" customHeight="1">
      <c r="A5723" s="110" t="s">
        <v>199</v>
      </c>
      <c r="B5723" s="110">
        <v>56.00888</v>
      </c>
    </row>
    <row r="5724" ht="9.75" customHeight="1">
      <c r="A5724" s="110" t="s">
        <v>199</v>
      </c>
      <c r="B5724" s="110">
        <v>41.50519</v>
      </c>
    </row>
    <row r="5725" ht="9.75" customHeight="1">
      <c r="A5725" s="110" t="s">
        <v>199</v>
      </c>
      <c r="B5725" s="110">
        <v>45.90876</v>
      </c>
    </row>
    <row r="5726" ht="9.75" customHeight="1">
      <c r="A5726" s="110" t="s">
        <v>199</v>
      </c>
      <c r="B5726" s="110">
        <v>48.43332</v>
      </c>
    </row>
    <row r="5727" ht="9.75" customHeight="1">
      <c r="A5727" s="110" t="s">
        <v>199</v>
      </c>
      <c r="B5727" s="110">
        <v>51.1968</v>
      </c>
    </row>
    <row r="5728" ht="9.75" customHeight="1">
      <c r="A5728" s="110" t="s">
        <v>199</v>
      </c>
      <c r="B5728" s="110"/>
    </row>
    <row r="5729" ht="9.75" customHeight="1">
      <c r="A5729" s="110" t="s">
        <v>199</v>
      </c>
      <c r="B5729" s="110">
        <v>38.53018</v>
      </c>
    </row>
    <row r="5730" ht="9.75" customHeight="1">
      <c r="A5730" s="110" t="s">
        <v>199</v>
      </c>
      <c r="B5730" s="110"/>
    </row>
    <row r="5731" ht="9.75" customHeight="1">
      <c r="A5731" s="110" t="s">
        <v>199</v>
      </c>
      <c r="B5731" s="110">
        <v>40.61544</v>
      </c>
    </row>
    <row r="5732" ht="9.75" customHeight="1">
      <c r="A5732" s="110" t="s">
        <v>199</v>
      </c>
      <c r="B5732" s="110"/>
    </row>
    <row r="5733" ht="9.75" customHeight="1">
      <c r="A5733" s="110" t="s">
        <v>199</v>
      </c>
      <c r="B5733" s="110">
        <v>50.25574</v>
      </c>
    </row>
    <row r="5734" ht="9.75" customHeight="1">
      <c r="A5734" s="110" t="s">
        <v>199</v>
      </c>
      <c r="B5734" s="110">
        <v>43.65918</v>
      </c>
    </row>
    <row r="5735" ht="9.75" customHeight="1">
      <c r="A5735" s="110" t="s">
        <v>199</v>
      </c>
      <c r="B5735" s="110">
        <v>56.7223</v>
      </c>
    </row>
    <row r="5736" ht="9.75" customHeight="1">
      <c r="A5736" s="110" t="s">
        <v>199</v>
      </c>
      <c r="B5736" s="110">
        <v>43.47638</v>
      </c>
    </row>
    <row r="5737" ht="9.75" customHeight="1">
      <c r="A5737" s="110" t="s">
        <v>199</v>
      </c>
      <c r="B5737" s="110">
        <v>38.15164</v>
      </c>
    </row>
    <row r="5738" ht="9.75" customHeight="1">
      <c r="A5738" s="110" t="s">
        <v>199</v>
      </c>
      <c r="B5738" s="110">
        <v>46.14702</v>
      </c>
    </row>
    <row r="5739" ht="9.75" customHeight="1">
      <c r="A5739" s="110" t="s">
        <v>199</v>
      </c>
      <c r="B5739" s="110"/>
    </row>
    <row r="5740" ht="9.75" customHeight="1">
      <c r="A5740" s="110" t="s">
        <v>199</v>
      </c>
      <c r="B5740" s="110">
        <v>49.83599</v>
      </c>
    </row>
    <row r="5741" ht="9.75" customHeight="1">
      <c r="A5741" s="110" t="s">
        <v>199</v>
      </c>
      <c r="B5741" s="110">
        <v>58.97099</v>
      </c>
    </row>
    <row r="5742" ht="9.75" customHeight="1">
      <c r="A5742" s="110" t="s">
        <v>199</v>
      </c>
      <c r="B5742" s="110"/>
    </row>
    <row r="5743" ht="9.75" customHeight="1">
      <c r="A5743" s="110" t="s">
        <v>199</v>
      </c>
      <c r="B5743" s="110">
        <v>46.80168</v>
      </c>
    </row>
    <row r="5744" ht="9.75" customHeight="1">
      <c r="A5744" s="110" t="s">
        <v>199</v>
      </c>
      <c r="B5744" s="110">
        <v>53.42249</v>
      </c>
    </row>
    <row r="5745" ht="9.75" customHeight="1">
      <c r="A5745" s="110" t="s">
        <v>199</v>
      </c>
      <c r="B5745" s="110"/>
    </row>
    <row r="5746" ht="9.75" customHeight="1">
      <c r="A5746" s="110" t="s">
        <v>199</v>
      </c>
      <c r="B5746" s="110">
        <v>41.03206</v>
      </c>
    </row>
    <row r="5747" ht="9.75" customHeight="1">
      <c r="A5747" s="110" t="s">
        <v>199</v>
      </c>
      <c r="B5747" s="110">
        <v>39.3022</v>
      </c>
    </row>
    <row r="5748" ht="9.75" customHeight="1">
      <c r="A5748" s="110" t="s">
        <v>199</v>
      </c>
      <c r="B5748" s="110">
        <v>40.96079</v>
      </c>
    </row>
    <row r="5749" ht="9.75" customHeight="1">
      <c r="A5749" s="110" t="s">
        <v>199</v>
      </c>
      <c r="B5749" s="110"/>
    </row>
    <row r="5750" ht="9.75" customHeight="1">
      <c r="A5750" s="110" t="s">
        <v>199</v>
      </c>
      <c r="B5750" s="110">
        <v>36.68751</v>
      </c>
    </row>
    <row r="5751" ht="9.75" customHeight="1">
      <c r="A5751" s="110" t="s">
        <v>199</v>
      </c>
      <c r="B5751" s="110"/>
    </row>
    <row r="5752" ht="9.75" customHeight="1">
      <c r="A5752" s="110" t="s">
        <v>199</v>
      </c>
      <c r="B5752" s="110">
        <v>58.55274</v>
      </c>
    </row>
    <row r="5753" ht="9.75" customHeight="1">
      <c r="A5753" s="110" t="s">
        <v>199</v>
      </c>
      <c r="B5753" s="110">
        <v>42.83661</v>
      </c>
    </row>
    <row r="5754" ht="9.75" customHeight="1">
      <c r="A5754" s="110" t="s">
        <v>199</v>
      </c>
      <c r="B5754" s="110">
        <v>40.4529</v>
      </c>
    </row>
    <row r="5755" ht="9.75" customHeight="1">
      <c r="A5755" s="110" t="s">
        <v>199</v>
      </c>
      <c r="B5755" s="110">
        <v>34.75713</v>
      </c>
    </row>
    <row r="5756" ht="9.75" customHeight="1">
      <c r="A5756" s="110" t="s">
        <v>199</v>
      </c>
      <c r="B5756" s="110">
        <v>36.55984</v>
      </c>
    </row>
    <row r="5757" ht="9.75" customHeight="1">
      <c r="A5757" s="110" t="s">
        <v>199</v>
      </c>
      <c r="B5757" s="110">
        <v>38.24161</v>
      </c>
    </row>
    <row r="5758" ht="9.75" customHeight="1">
      <c r="A5758" s="110" t="s">
        <v>199</v>
      </c>
      <c r="B5758" s="110">
        <v>42.36673</v>
      </c>
    </row>
    <row r="5759" ht="9.75" customHeight="1">
      <c r="A5759" s="110" t="s">
        <v>199</v>
      </c>
      <c r="B5759" s="110"/>
    </row>
    <row r="5760" ht="9.75" customHeight="1">
      <c r="A5760" s="110" t="s">
        <v>199</v>
      </c>
      <c r="B5760" s="110">
        <v>61.05239</v>
      </c>
    </row>
    <row r="5761" ht="9.75" customHeight="1">
      <c r="A5761" s="110" t="s">
        <v>199</v>
      </c>
      <c r="B5761" s="110"/>
    </row>
    <row r="5762" ht="9.75" customHeight="1">
      <c r="A5762" s="110" t="s">
        <v>199</v>
      </c>
      <c r="B5762" s="110">
        <v>39.40038</v>
      </c>
    </row>
    <row r="5763" ht="9.75" customHeight="1">
      <c r="A5763" s="110" t="s">
        <v>199</v>
      </c>
      <c r="B5763" s="110">
        <v>53.54579</v>
      </c>
    </row>
    <row r="5764" ht="9.75" customHeight="1">
      <c r="A5764" s="110" t="s">
        <v>199</v>
      </c>
      <c r="B5764" s="110">
        <v>49.14345</v>
      </c>
    </row>
    <row r="5765" ht="9.75" customHeight="1">
      <c r="A5765" s="110" t="s">
        <v>199</v>
      </c>
      <c r="B5765" s="110">
        <v>46.42672</v>
      </c>
    </row>
    <row r="5766" ht="9.75" customHeight="1">
      <c r="A5766" s="110" t="s">
        <v>199</v>
      </c>
      <c r="B5766" s="110">
        <v>56.94482</v>
      </c>
    </row>
    <row r="5767" ht="9.75" customHeight="1">
      <c r="A5767" s="110" t="s">
        <v>199</v>
      </c>
      <c r="B5767" s="110">
        <v>52.88584</v>
      </c>
    </row>
    <row r="5768" ht="9.75" customHeight="1">
      <c r="A5768" s="110" t="s">
        <v>199</v>
      </c>
      <c r="B5768" s="110">
        <v>40.20311</v>
      </c>
    </row>
    <row r="5769" ht="9.75" customHeight="1">
      <c r="A5769" s="110" t="s">
        <v>199</v>
      </c>
      <c r="B5769" s="110">
        <v>47.91866</v>
      </c>
    </row>
    <row r="5770" ht="9.75" customHeight="1">
      <c r="A5770" s="110" t="s">
        <v>199</v>
      </c>
      <c r="B5770" s="110">
        <v>41.50615</v>
      </c>
    </row>
    <row r="5771" ht="9.75" customHeight="1">
      <c r="A5771" s="110" t="s">
        <v>199</v>
      </c>
      <c r="B5771" s="110">
        <v>41.21947</v>
      </c>
    </row>
    <row r="5772" ht="9.75" customHeight="1">
      <c r="A5772" s="110" t="s">
        <v>199</v>
      </c>
      <c r="B5772" s="110">
        <v>46.30667</v>
      </c>
    </row>
    <row r="5773" ht="9.75" customHeight="1">
      <c r="A5773" s="110" t="s">
        <v>199</v>
      </c>
      <c r="B5773" s="110">
        <v>39.64307</v>
      </c>
    </row>
    <row r="5774" ht="9.75" customHeight="1">
      <c r="A5774" s="110" t="s">
        <v>199</v>
      </c>
      <c r="B5774" s="110">
        <v>40.61387</v>
      </c>
    </row>
    <row r="5775" ht="9.75" customHeight="1">
      <c r="A5775" s="110" t="s">
        <v>199</v>
      </c>
      <c r="B5775" s="110">
        <v>51.63466</v>
      </c>
    </row>
    <row r="5776" ht="9.75" customHeight="1">
      <c r="A5776" s="110" t="s">
        <v>199</v>
      </c>
      <c r="B5776" s="110">
        <v>45.69839</v>
      </c>
    </row>
    <row r="5777" ht="9.75" customHeight="1">
      <c r="A5777" s="110" t="s">
        <v>199</v>
      </c>
      <c r="B5777" s="110">
        <v>46.6692</v>
      </c>
    </row>
    <row r="5778" ht="9.75" customHeight="1">
      <c r="A5778" s="110" t="s">
        <v>199</v>
      </c>
      <c r="B5778" s="110">
        <v>45.89125</v>
      </c>
    </row>
    <row r="5779" ht="9.75" customHeight="1">
      <c r="A5779" s="110" t="s">
        <v>199</v>
      </c>
      <c r="B5779" s="110">
        <v>50.78626</v>
      </c>
    </row>
    <row r="5780" ht="9.75" customHeight="1">
      <c r="A5780" s="110" t="s">
        <v>199</v>
      </c>
      <c r="B5780" s="110">
        <v>52.57737</v>
      </c>
    </row>
    <row r="5781" ht="9.75" customHeight="1">
      <c r="A5781" s="110" t="s">
        <v>199</v>
      </c>
      <c r="B5781" s="110">
        <v>46.15937</v>
      </c>
    </row>
    <row r="5782" ht="9.75" customHeight="1">
      <c r="A5782" s="110" t="s">
        <v>199</v>
      </c>
      <c r="B5782" s="110">
        <v>45.52798</v>
      </c>
    </row>
    <row r="5783" ht="9.75" customHeight="1">
      <c r="A5783" s="110" t="s">
        <v>199</v>
      </c>
      <c r="B5783" s="110">
        <v>45.41172</v>
      </c>
    </row>
    <row r="5784" ht="9.75" customHeight="1">
      <c r="A5784" s="110" t="s">
        <v>199</v>
      </c>
      <c r="B5784" s="110">
        <v>53.66595</v>
      </c>
    </row>
    <row r="5785" ht="9.75" customHeight="1">
      <c r="A5785" s="110" t="s">
        <v>199</v>
      </c>
      <c r="B5785" s="110">
        <v>57.17313</v>
      </c>
    </row>
    <row r="5786" ht="9.75" customHeight="1">
      <c r="A5786" s="110" t="s">
        <v>199</v>
      </c>
      <c r="B5786" s="110">
        <v>38.56066</v>
      </c>
    </row>
    <row r="5787" ht="9.75" customHeight="1">
      <c r="A5787" s="110" t="s">
        <v>199</v>
      </c>
      <c r="B5787" s="110">
        <v>53.08812</v>
      </c>
    </row>
    <row r="5788" ht="9.75" customHeight="1">
      <c r="A5788" s="110" t="s">
        <v>199</v>
      </c>
      <c r="B5788" s="110">
        <v>56.39939</v>
      </c>
    </row>
    <row r="5789" ht="9.75" customHeight="1">
      <c r="A5789" s="110" t="s">
        <v>199</v>
      </c>
      <c r="B5789" s="110">
        <v>34.36653</v>
      </c>
    </row>
    <row r="5790" ht="9.75" customHeight="1">
      <c r="A5790" s="110" t="s">
        <v>199</v>
      </c>
      <c r="B5790" s="110">
        <v>45.08669</v>
      </c>
    </row>
    <row r="5791" ht="9.75" customHeight="1">
      <c r="A5791" s="110" t="s">
        <v>199</v>
      </c>
      <c r="B5791" s="110">
        <v>43.47638</v>
      </c>
    </row>
    <row r="5792" ht="9.75" customHeight="1">
      <c r="A5792" s="110" t="s">
        <v>199</v>
      </c>
      <c r="B5792" s="110">
        <v>36.16307</v>
      </c>
    </row>
    <row r="5793" ht="9.75" customHeight="1">
      <c r="A5793" s="110" t="s">
        <v>199</v>
      </c>
      <c r="B5793" s="110">
        <v>38.95886</v>
      </c>
    </row>
    <row r="5794" ht="9.75" customHeight="1">
      <c r="A5794" s="110" t="s">
        <v>199</v>
      </c>
      <c r="B5794" s="110">
        <v>47.8723</v>
      </c>
    </row>
    <row r="5795" ht="9.75" customHeight="1">
      <c r="A5795" s="110" t="s">
        <v>199</v>
      </c>
      <c r="B5795" s="110">
        <v>50.55351</v>
      </c>
    </row>
    <row r="5796" ht="9.75" customHeight="1">
      <c r="A5796" s="110" t="s">
        <v>199</v>
      </c>
      <c r="B5796" s="110">
        <v>46.51144</v>
      </c>
    </row>
    <row r="5797" ht="9.75" customHeight="1">
      <c r="A5797" s="110" t="s">
        <v>199</v>
      </c>
      <c r="B5797" s="110"/>
    </row>
    <row r="5798" ht="9.75" customHeight="1">
      <c r="A5798" s="110" t="s">
        <v>199</v>
      </c>
      <c r="B5798" s="110">
        <v>49.80572</v>
      </c>
    </row>
    <row r="5799" ht="9.75" customHeight="1">
      <c r="A5799" s="110" t="s">
        <v>199</v>
      </c>
      <c r="B5799" s="110">
        <v>43.40812</v>
      </c>
    </row>
    <row r="5800" ht="9.75" customHeight="1">
      <c r="A5800" s="110" t="s">
        <v>199</v>
      </c>
      <c r="B5800" s="110">
        <v>49.23251</v>
      </c>
    </row>
    <row r="5801" ht="9.75" customHeight="1">
      <c r="A5801" s="110" t="s">
        <v>199</v>
      </c>
      <c r="B5801" s="110"/>
    </row>
    <row r="5802" ht="9.75" customHeight="1">
      <c r="A5802" s="110" t="s">
        <v>199</v>
      </c>
      <c r="B5802" s="110">
        <v>47.14628</v>
      </c>
    </row>
    <row r="5803" ht="9.75" customHeight="1">
      <c r="A5803" s="110" t="s">
        <v>199</v>
      </c>
      <c r="B5803" s="110">
        <v>52.73767</v>
      </c>
    </row>
    <row r="5804" ht="9.75" customHeight="1">
      <c r="A5804" s="110" t="s">
        <v>199</v>
      </c>
      <c r="B5804" s="110">
        <v>44.59618</v>
      </c>
    </row>
    <row r="5805" ht="9.75" customHeight="1">
      <c r="A5805" s="110" t="s">
        <v>199</v>
      </c>
      <c r="B5805" s="110">
        <v>51.96016</v>
      </c>
    </row>
    <row r="5806" ht="9.75" customHeight="1">
      <c r="A5806" s="110" t="s">
        <v>199</v>
      </c>
      <c r="B5806" s="110">
        <v>42.24015</v>
      </c>
    </row>
    <row r="5807" ht="9.75" customHeight="1">
      <c r="A5807" s="110" t="s">
        <v>199</v>
      </c>
      <c r="B5807" s="110">
        <v>42.46016</v>
      </c>
    </row>
    <row r="5808" ht="9.75" customHeight="1">
      <c r="A5808" s="110" t="s">
        <v>199</v>
      </c>
      <c r="B5808" s="110">
        <v>45.11546</v>
      </c>
    </row>
    <row r="5809" ht="9.75" customHeight="1">
      <c r="A5809" s="110" t="s">
        <v>199</v>
      </c>
      <c r="B5809" s="110">
        <v>43.60227</v>
      </c>
    </row>
    <row r="5810" ht="9.75" customHeight="1">
      <c r="A5810" s="110" t="s">
        <v>199</v>
      </c>
      <c r="B5810" s="110">
        <v>52.11471</v>
      </c>
    </row>
    <row r="5811" ht="9.75" customHeight="1">
      <c r="A5811" s="110" t="s">
        <v>199</v>
      </c>
      <c r="B5811" s="110"/>
    </row>
    <row r="5812" ht="9.75" customHeight="1">
      <c r="A5812" s="110" t="s">
        <v>199</v>
      </c>
      <c r="B5812" s="110"/>
    </row>
    <row r="5813" ht="9.75" customHeight="1">
      <c r="A5813" s="110" t="s">
        <v>199</v>
      </c>
      <c r="B5813" s="110">
        <v>43.12027</v>
      </c>
    </row>
    <row r="5814" ht="9.75" customHeight="1">
      <c r="A5814" s="110" t="s">
        <v>199</v>
      </c>
      <c r="B5814" s="110">
        <v>39.96966</v>
      </c>
    </row>
    <row r="5815" ht="9.75" customHeight="1">
      <c r="A5815" s="110" t="s">
        <v>199</v>
      </c>
      <c r="B5815" s="110">
        <v>50.85508</v>
      </c>
    </row>
    <row r="5816" ht="9.75" customHeight="1">
      <c r="A5816" s="110" t="s">
        <v>199</v>
      </c>
      <c r="B5816" s="110">
        <v>50.12603</v>
      </c>
    </row>
    <row r="5817" ht="9.75" customHeight="1">
      <c r="A5817" s="110" t="s">
        <v>199</v>
      </c>
      <c r="B5817" s="110">
        <v>48.19243</v>
      </c>
    </row>
    <row r="5818" ht="9.75" customHeight="1">
      <c r="A5818" s="110" t="s">
        <v>199</v>
      </c>
      <c r="B5818" s="110">
        <v>40.55706</v>
      </c>
    </row>
    <row r="5819" ht="9.75" customHeight="1">
      <c r="A5819" s="110" t="s">
        <v>199</v>
      </c>
      <c r="B5819" s="110">
        <v>40.1516</v>
      </c>
    </row>
    <row r="5820" ht="9.75" customHeight="1">
      <c r="A5820" s="110" t="s">
        <v>199</v>
      </c>
      <c r="B5820" s="110"/>
    </row>
    <row r="5821" ht="9.75" customHeight="1">
      <c r="A5821" s="110" t="s">
        <v>199</v>
      </c>
      <c r="B5821" s="110">
        <v>44.73309</v>
      </c>
    </row>
    <row r="5822" ht="9.75" customHeight="1">
      <c r="A5822" s="110" t="s">
        <v>199</v>
      </c>
      <c r="B5822" s="110"/>
    </row>
    <row r="5823" ht="9.75" customHeight="1">
      <c r="A5823" s="110" t="s">
        <v>199</v>
      </c>
      <c r="B5823" s="110">
        <v>56.3465</v>
      </c>
    </row>
    <row r="5824" ht="9.75" customHeight="1">
      <c r="A5824" s="110" t="s">
        <v>199</v>
      </c>
      <c r="B5824" s="110">
        <v>40.69271</v>
      </c>
    </row>
    <row r="5825" ht="9.75" customHeight="1">
      <c r="A5825" s="110" t="s">
        <v>199</v>
      </c>
      <c r="B5825" s="110">
        <v>46.77629</v>
      </c>
    </row>
    <row r="5826" ht="9.75" customHeight="1">
      <c r="A5826" s="110" t="s">
        <v>199</v>
      </c>
      <c r="B5826" s="110">
        <v>49.16895</v>
      </c>
    </row>
    <row r="5827" ht="9.75" customHeight="1">
      <c r="A5827" s="110" t="s">
        <v>199</v>
      </c>
      <c r="B5827" s="110">
        <v>59.61211</v>
      </c>
    </row>
    <row r="5828" ht="9.75" customHeight="1">
      <c r="A5828" s="110" t="s">
        <v>199</v>
      </c>
      <c r="B5828" s="110">
        <v>36.07932</v>
      </c>
    </row>
    <row r="5829" ht="9.75" customHeight="1">
      <c r="A5829" s="110" t="s">
        <v>199</v>
      </c>
      <c r="B5829" s="110">
        <v>48.52001</v>
      </c>
    </row>
    <row r="5830" ht="9.75" customHeight="1">
      <c r="A5830" s="110" t="s">
        <v>200</v>
      </c>
      <c r="B5830" s="110">
        <v>45.01911</v>
      </c>
    </row>
    <row r="5831" ht="9.75" customHeight="1">
      <c r="A5831" s="110" t="s">
        <v>200</v>
      </c>
      <c r="B5831" s="110">
        <v>40.06665</v>
      </c>
    </row>
    <row r="5832" ht="9.75" customHeight="1">
      <c r="A5832" s="110" t="s">
        <v>200</v>
      </c>
      <c r="B5832" s="110">
        <v>45.16928</v>
      </c>
    </row>
    <row r="5833" ht="9.75" customHeight="1">
      <c r="A5833" s="110" t="s">
        <v>200</v>
      </c>
      <c r="B5833" s="110">
        <v>40.508</v>
      </c>
    </row>
    <row r="5834" ht="9.75" customHeight="1">
      <c r="A5834" s="110" t="s">
        <v>200</v>
      </c>
      <c r="B5834" s="110">
        <v>47.11073</v>
      </c>
    </row>
    <row r="5835" ht="9.75" customHeight="1">
      <c r="A5835" s="110" t="s">
        <v>200</v>
      </c>
      <c r="B5835" s="110"/>
    </row>
    <row r="5836" ht="9.75" customHeight="1">
      <c r="A5836" s="110" t="s">
        <v>200</v>
      </c>
      <c r="B5836" s="110">
        <v>30.71957</v>
      </c>
    </row>
    <row r="5837" ht="9.75" customHeight="1">
      <c r="A5837" s="110" t="s">
        <v>200</v>
      </c>
      <c r="B5837" s="110">
        <v>39.98846</v>
      </c>
    </row>
    <row r="5838" ht="9.75" customHeight="1">
      <c r="A5838" s="110" t="s">
        <v>200</v>
      </c>
      <c r="B5838" s="110">
        <v>37.17194</v>
      </c>
    </row>
    <row r="5839" ht="9.75" customHeight="1">
      <c r="A5839" s="110" t="s">
        <v>200</v>
      </c>
      <c r="B5839" s="110"/>
    </row>
    <row r="5840" ht="9.75" customHeight="1">
      <c r="A5840" s="110" t="s">
        <v>200</v>
      </c>
      <c r="B5840" s="110">
        <v>47.53288</v>
      </c>
    </row>
    <row r="5841" ht="9.75" customHeight="1">
      <c r="A5841" s="110" t="s">
        <v>200</v>
      </c>
      <c r="B5841" s="110"/>
    </row>
    <row r="5842" ht="9.75" customHeight="1">
      <c r="A5842" s="110" t="s">
        <v>200</v>
      </c>
      <c r="B5842" s="110">
        <v>44.50865</v>
      </c>
    </row>
    <row r="5843" ht="9.75" customHeight="1">
      <c r="A5843" s="110" t="s">
        <v>200</v>
      </c>
      <c r="B5843" s="110">
        <v>46.47413</v>
      </c>
    </row>
    <row r="5844" ht="9.75" customHeight="1">
      <c r="A5844" s="110" t="s">
        <v>200</v>
      </c>
      <c r="B5844" s="110"/>
    </row>
    <row r="5845" ht="9.75" customHeight="1">
      <c r="A5845" s="110" t="s">
        <v>200</v>
      </c>
      <c r="B5845" s="110">
        <v>39.89289</v>
      </c>
    </row>
    <row r="5846" ht="9.75" customHeight="1">
      <c r="A5846" s="110" t="s">
        <v>200</v>
      </c>
      <c r="B5846" s="110">
        <v>60.96368</v>
      </c>
    </row>
    <row r="5847" ht="9.75" customHeight="1">
      <c r="A5847" s="110" t="s">
        <v>200</v>
      </c>
      <c r="B5847" s="110">
        <v>68.82</v>
      </c>
    </row>
    <row r="5848" ht="9.75" customHeight="1">
      <c r="A5848" s="110" t="s">
        <v>200</v>
      </c>
      <c r="B5848" s="110">
        <v>38.07046</v>
      </c>
    </row>
    <row r="5849" ht="9.75" customHeight="1">
      <c r="A5849" s="110" t="s">
        <v>200</v>
      </c>
      <c r="B5849" s="110"/>
    </row>
    <row r="5850" ht="9.75" customHeight="1">
      <c r="A5850" s="110" t="s">
        <v>200</v>
      </c>
      <c r="B5850" s="110">
        <v>37.55552</v>
      </c>
    </row>
    <row r="5851" ht="9.75" customHeight="1">
      <c r="A5851" s="110" t="s">
        <v>200</v>
      </c>
      <c r="B5851" s="110"/>
    </row>
    <row r="5852" ht="9.75" customHeight="1">
      <c r="A5852" s="110" t="s">
        <v>200</v>
      </c>
      <c r="B5852" s="110">
        <v>40.4249</v>
      </c>
    </row>
    <row r="5853" ht="9.75" customHeight="1">
      <c r="A5853" s="110" t="s">
        <v>200</v>
      </c>
      <c r="B5853" s="110">
        <v>39.47141</v>
      </c>
    </row>
    <row r="5854" ht="9.75" customHeight="1">
      <c r="A5854" s="110" t="s">
        <v>200</v>
      </c>
      <c r="B5854" s="110"/>
    </row>
    <row r="5855" ht="9.75" customHeight="1">
      <c r="A5855" s="110" t="s">
        <v>200</v>
      </c>
      <c r="B5855" s="110">
        <v>34.63165</v>
      </c>
    </row>
    <row r="5856" ht="9.75" customHeight="1">
      <c r="A5856" s="110" t="s">
        <v>200</v>
      </c>
      <c r="B5856" s="110"/>
    </row>
    <row r="5857" ht="9.75" customHeight="1">
      <c r="A5857" s="110" t="s">
        <v>200</v>
      </c>
      <c r="B5857" s="110">
        <v>41.30098</v>
      </c>
    </row>
    <row r="5858" ht="9.75" customHeight="1">
      <c r="A5858" s="110" t="s">
        <v>200</v>
      </c>
      <c r="B5858" s="110">
        <v>49.58217</v>
      </c>
    </row>
    <row r="5859" ht="9.75" customHeight="1">
      <c r="A5859" s="110" t="s">
        <v>200</v>
      </c>
      <c r="B5859" s="110">
        <v>62.92938</v>
      </c>
    </row>
    <row r="5860" ht="9.75" customHeight="1">
      <c r="A5860" s="110" t="s">
        <v>200</v>
      </c>
      <c r="B5860" s="110">
        <v>59.41549</v>
      </c>
    </row>
    <row r="5861" ht="9.75" customHeight="1">
      <c r="A5861" s="110" t="s">
        <v>200</v>
      </c>
      <c r="B5861" s="110">
        <v>54.14548</v>
      </c>
    </row>
    <row r="5862" ht="9.75" customHeight="1">
      <c r="A5862" s="110" t="s">
        <v>200</v>
      </c>
      <c r="B5862" s="110">
        <v>39.59933</v>
      </c>
    </row>
    <row r="5863" ht="9.75" customHeight="1">
      <c r="A5863" s="110" t="s">
        <v>200</v>
      </c>
      <c r="B5863" s="110"/>
    </row>
    <row r="5864" ht="9.75" customHeight="1">
      <c r="A5864" s="110" t="s">
        <v>200</v>
      </c>
      <c r="B5864" s="110">
        <v>43.53026</v>
      </c>
    </row>
    <row r="5865" ht="9.75" customHeight="1">
      <c r="A5865" s="110" t="s">
        <v>200</v>
      </c>
      <c r="B5865" s="110">
        <v>39.42963</v>
      </c>
    </row>
    <row r="5866" ht="9.75" customHeight="1">
      <c r="A5866" s="110" t="s">
        <v>200</v>
      </c>
      <c r="B5866" s="110"/>
    </row>
    <row r="5867" ht="9.75" customHeight="1">
      <c r="A5867" s="110" t="s">
        <v>200</v>
      </c>
      <c r="B5867" s="110"/>
    </row>
    <row r="5868" ht="9.75" customHeight="1">
      <c r="A5868" s="110" t="s">
        <v>200</v>
      </c>
      <c r="B5868" s="110">
        <v>45.01911</v>
      </c>
    </row>
    <row r="5869" ht="9.75" customHeight="1">
      <c r="A5869" s="110" t="s">
        <v>200</v>
      </c>
      <c r="B5869" s="110">
        <v>36.68751</v>
      </c>
    </row>
    <row r="5870" ht="9.75" customHeight="1">
      <c r="A5870" s="110" t="s">
        <v>200</v>
      </c>
      <c r="B5870" s="110">
        <v>35.00703</v>
      </c>
    </row>
    <row r="5871" ht="9.75" customHeight="1">
      <c r="A5871" s="110" t="s">
        <v>200</v>
      </c>
      <c r="B5871" s="110">
        <v>48.08398</v>
      </c>
    </row>
    <row r="5872" ht="9.75" customHeight="1">
      <c r="A5872" s="110" t="s">
        <v>200</v>
      </c>
      <c r="B5872" s="110">
        <v>45.79455</v>
      </c>
    </row>
    <row r="5873" ht="9.75" customHeight="1">
      <c r="A5873" s="110" t="s">
        <v>200</v>
      </c>
      <c r="B5873" s="110">
        <v>55.20467</v>
      </c>
    </row>
    <row r="5874" ht="9.75" customHeight="1">
      <c r="A5874" s="110" t="s">
        <v>200</v>
      </c>
      <c r="B5874" s="110">
        <v>42.62973</v>
      </c>
    </row>
    <row r="5875" ht="9.75" customHeight="1">
      <c r="A5875" s="110" t="s">
        <v>200</v>
      </c>
      <c r="B5875" s="110">
        <v>52.29707</v>
      </c>
    </row>
    <row r="5876" ht="9.75" customHeight="1">
      <c r="A5876" s="110" t="s">
        <v>200</v>
      </c>
      <c r="B5876" s="110">
        <v>42.24665</v>
      </c>
    </row>
    <row r="5877" ht="9.75" customHeight="1">
      <c r="A5877" s="110" t="s">
        <v>200</v>
      </c>
      <c r="B5877" s="110">
        <v>52.88471</v>
      </c>
    </row>
    <row r="5878" ht="9.75" customHeight="1">
      <c r="A5878" s="110" t="s">
        <v>200</v>
      </c>
      <c r="B5878" s="110"/>
    </row>
    <row r="5879" ht="9.75" customHeight="1">
      <c r="A5879" s="110" t="s">
        <v>200</v>
      </c>
      <c r="B5879" s="110"/>
    </row>
    <row r="5880" ht="9.75" customHeight="1">
      <c r="A5880" s="110" t="s">
        <v>200</v>
      </c>
      <c r="B5880" s="110">
        <v>44.4686</v>
      </c>
    </row>
    <row r="5881" ht="9.75" customHeight="1">
      <c r="A5881" s="110" t="s">
        <v>199</v>
      </c>
      <c r="B5881" s="110">
        <v>56.74287</v>
      </c>
    </row>
    <row r="5882" ht="9.75" customHeight="1">
      <c r="A5882" s="110" t="s">
        <v>199</v>
      </c>
      <c r="B5882" s="110">
        <v>42.25764</v>
      </c>
    </row>
    <row r="5883" ht="9.75" customHeight="1">
      <c r="A5883" s="110" t="s">
        <v>199</v>
      </c>
      <c r="B5883" s="110"/>
    </row>
    <row r="5884" ht="9.75" customHeight="1">
      <c r="A5884" s="110" t="s">
        <v>199</v>
      </c>
      <c r="B5884" s="110">
        <v>36.95061</v>
      </c>
    </row>
    <row r="5885" ht="9.75" customHeight="1">
      <c r="A5885" s="110" t="s">
        <v>199</v>
      </c>
      <c r="B5885" s="110">
        <v>49.12009</v>
      </c>
    </row>
    <row r="5886" ht="9.75" customHeight="1">
      <c r="A5886" s="110" t="s">
        <v>199</v>
      </c>
      <c r="B5886" s="110"/>
    </row>
    <row r="5887" ht="9.75" customHeight="1">
      <c r="A5887" s="110" t="s">
        <v>199</v>
      </c>
      <c r="B5887" s="110">
        <v>28.42341</v>
      </c>
    </row>
    <row r="5888" ht="9.75" customHeight="1">
      <c r="A5888" s="110" t="s">
        <v>199</v>
      </c>
      <c r="B5888" s="110"/>
    </row>
    <row r="5889" ht="9.75" customHeight="1">
      <c r="A5889" s="110" t="s">
        <v>199</v>
      </c>
      <c r="B5889" s="110"/>
    </row>
    <row r="5890" ht="9.75" customHeight="1">
      <c r="A5890" s="110" t="s">
        <v>199</v>
      </c>
      <c r="B5890" s="110"/>
    </row>
    <row r="5891" ht="9.75" customHeight="1">
      <c r="A5891" s="110" t="s">
        <v>199</v>
      </c>
      <c r="B5891" s="110">
        <v>35.01079</v>
      </c>
    </row>
    <row r="5892" ht="9.75" customHeight="1">
      <c r="A5892" s="110" t="s">
        <v>199</v>
      </c>
      <c r="B5892" s="110">
        <v>42.74803</v>
      </c>
    </row>
    <row r="5893" ht="9.75" customHeight="1">
      <c r="A5893" s="110" t="s">
        <v>199</v>
      </c>
      <c r="B5893" s="110"/>
    </row>
    <row r="5894" ht="9.75" customHeight="1">
      <c r="A5894" s="110" t="s">
        <v>199</v>
      </c>
      <c r="B5894" s="110">
        <v>41.23977</v>
      </c>
    </row>
    <row r="5895" ht="9.75" customHeight="1">
      <c r="A5895" s="110" t="s">
        <v>199</v>
      </c>
      <c r="B5895" s="110"/>
    </row>
    <row r="5896" ht="9.75" customHeight="1">
      <c r="A5896" s="110" t="s">
        <v>199</v>
      </c>
      <c r="B5896" s="110">
        <v>25.93385</v>
      </c>
    </row>
    <row r="5897" ht="9.75" customHeight="1">
      <c r="A5897" s="110" t="s">
        <v>199</v>
      </c>
      <c r="B5897" s="110">
        <v>38.29484</v>
      </c>
    </row>
    <row r="5898" ht="9.75" customHeight="1">
      <c r="A5898" s="110" t="s">
        <v>199</v>
      </c>
      <c r="B5898" s="110">
        <v>43.23589</v>
      </c>
    </row>
    <row r="5899" ht="9.75" customHeight="1">
      <c r="A5899" s="110" t="s">
        <v>199</v>
      </c>
      <c r="B5899" s="110">
        <v>34.59021</v>
      </c>
    </row>
    <row r="5900" ht="9.75" customHeight="1">
      <c r="A5900" s="110" t="s">
        <v>199</v>
      </c>
      <c r="B5900" s="110"/>
    </row>
    <row r="5901" ht="9.75" customHeight="1">
      <c r="A5901" s="110" t="s">
        <v>199</v>
      </c>
      <c r="B5901" s="110">
        <v>32.72492</v>
      </c>
    </row>
    <row r="5902" ht="9.75" customHeight="1">
      <c r="A5902" s="110" t="s">
        <v>199</v>
      </c>
      <c r="B5902" s="110"/>
    </row>
    <row r="5903" ht="9.75" customHeight="1">
      <c r="A5903" s="110" t="s">
        <v>199</v>
      </c>
      <c r="B5903" s="110">
        <v>52.27858</v>
      </c>
    </row>
    <row r="5904" ht="9.75" customHeight="1">
      <c r="A5904" s="110" t="s">
        <v>199</v>
      </c>
      <c r="B5904" s="110">
        <v>41.17686</v>
      </c>
    </row>
    <row r="5905" ht="9.75" customHeight="1">
      <c r="A5905" s="110" t="s">
        <v>199</v>
      </c>
      <c r="B5905" s="110">
        <v>30.63702</v>
      </c>
    </row>
    <row r="5906" ht="9.75" customHeight="1">
      <c r="A5906" s="110" t="s">
        <v>157</v>
      </c>
      <c r="B5906" s="110"/>
    </row>
    <row r="5907" ht="9.75" customHeight="1">
      <c r="A5907" s="110" t="s">
        <v>157</v>
      </c>
      <c r="B5907" s="110">
        <v>37.7132488455154</v>
      </c>
    </row>
    <row r="5908" ht="9.75" customHeight="1">
      <c r="A5908" s="110" t="s">
        <v>157</v>
      </c>
      <c r="B5908" s="110"/>
    </row>
    <row r="5909" ht="9.75" customHeight="1">
      <c r="A5909" s="110" t="s">
        <v>157</v>
      </c>
      <c r="B5909" s="110">
        <v>47.5191870179638</v>
      </c>
    </row>
    <row r="5910" ht="9.75" customHeight="1">
      <c r="A5910" s="110" t="s">
        <v>157</v>
      </c>
      <c r="B5910" s="110">
        <v>49.5996174112075</v>
      </c>
    </row>
    <row r="5911" ht="9.75" customHeight="1">
      <c r="A5911" s="110" t="s">
        <v>157</v>
      </c>
      <c r="B5911" s="110">
        <v>54.7542959612436</v>
      </c>
    </row>
    <row r="5912" ht="9.75" customHeight="1">
      <c r="A5912" s="110" t="s">
        <v>157</v>
      </c>
      <c r="B5912" s="110">
        <v>46.5689491310221</v>
      </c>
    </row>
    <row r="5913" ht="9.75" customHeight="1">
      <c r="A5913" s="110" t="s">
        <v>157</v>
      </c>
      <c r="B5913" s="110"/>
    </row>
    <row r="5914" ht="9.75" customHeight="1">
      <c r="A5914" s="110" t="s">
        <v>157</v>
      </c>
      <c r="B5914" s="110"/>
    </row>
    <row r="5915" ht="9.75" customHeight="1">
      <c r="A5915" s="110" t="s">
        <v>157</v>
      </c>
      <c r="B5915" s="110">
        <v>39.2707591741541</v>
      </c>
    </row>
    <row r="5916" ht="9.75" customHeight="1">
      <c r="A5916" s="110" t="s">
        <v>157</v>
      </c>
      <c r="B5916" s="110"/>
    </row>
    <row r="5917" ht="9.75" customHeight="1">
      <c r="A5917" s="110" t="s">
        <v>157</v>
      </c>
      <c r="B5917" s="110"/>
    </row>
    <row r="5918" ht="9.75" customHeight="1">
      <c r="A5918" s="110" t="s">
        <v>157</v>
      </c>
      <c r="B5918" s="110">
        <v>46.2285244820215</v>
      </c>
    </row>
    <row r="5919" ht="9.75" customHeight="1">
      <c r="A5919" s="110" t="s">
        <v>157</v>
      </c>
      <c r="B5919" s="110">
        <v>50.6693739285278</v>
      </c>
    </row>
    <row r="5920" ht="9.75" customHeight="1">
      <c r="A5920" s="110" t="s">
        <v>157</v>
      </c>
      <c r="B5920" s="110">
        <v>34.7242787872959</v>
      </c>
    </row>
    <row r="5921" ht="9.75" customHeight="1">
      <c r="A5921" s="110" t="s">
        <v>157</v>
      </c>
      <c r="B5921" s="110">
        <v>50.1462086414812</v>
      </c>
    </row>
    <row r="5922" ht="9.75" customHeight="1">
      <c r="A5922" s="110" t="s">
        <v>157</v>
      </c>
      <c r="B5922" s="110">
        <v>40.0082308069154</v>
      </c>
    </row>
    <row r="5923" ht="9.75" customHeight="1">
      <c r="A5923" s="110" t="s">
        <v>157</v>
      </c>
      <c r="B5923" s="110">
        <v>51.6623353052074</v>
      </c>
    </row>
    <row r="5924" ht="9.75" customHeight="1">
      <c r="A5924" s="110" t="s">
        <v>157</v>
      </c>
      <c r="B5924" s="110">
        <v>58.6110451815514</v>
      </c>
    </row>
    <row r="5925" ht="9.75" customHeight="1">
      <c r="A5925" s="110" t="s">
        <v>157</v>
      </c>
      <c r="B5925" s="110">
        <v>49.0822054827484</v>
      </c>
    </row>
    <row r="5926" ht="9.75" customHeight="1">
      <c r="A5926" s="110" t="s">
        <v>158</v>
      </c>
      <c r="B5926" s="110">
        <v>44.3841480735791</v>
      </c>
    </row>
    <row r="5927" ht="9.75" customHeight="1">
      <c r="A5927" s="110" t="s">
        <v>158</v>
      </c>
      <c r="B5927" s="110">
        <v>33.0464289702123</v>
      </c>
    </row>
    <row r="5928" ht="9.75" customHeight="1">
      <c r="A5928" s="110" t="s">
        <v>158</v>
      </c>
      <c r="B5928" s="110">
        <v>35.2493748299518</v>
      </c>
    </row>
    <row r="5929" ht="9.75" customHeight="1">
      <c r="A5929" s="110" t="s">
        <v>157</v>
      </c>
      <c r="B5929" s="110">
        <v>47.0505639674496</v>
      </c>
    </row>
    <row r="5930" ht="9.75" customHeight="1">
      <c r="A5930" s="110" t="s">
        <v>157</v>
      </c>
      <c r="B5930" s="110">
        <v>53.8197802450404</v>
      </c>
    </row>
    <row r="5931" ht="9.75" customHeight="1">
      <c r="A5931" s="110" t="s">
        <v>157</v>
      </c>
      <c r="B5931" s="110">
        <v>54.8277395463337</v>
      </c>
    </row>
    <row r="5932" ht="9.75" customHeight="1">
      <c r="A5932" s="110" t="s">
        <v>163</v>
      </c>
      <c r="B5932" s="110"/>
    </row>
    <row r="5933" ht="9.75" customHeight="1">
      <c r="A5933" s="110" t="s">
        <v>167</v>
      </c>
      <c r="B5933" s="110">
        <v>43.22809</v>
      </c>
    </row>
    <row r="5934" ht="9.75" customHeight="1">
      <c r="A5934" s="110" t="s">
        <v>167</v>
      </c>
      <c r="B5934" s="110">
        <v>36.68751</v>
      </c>
    </row>
    <row r="5935" ht="9.75" customHeight="1">
      <c r="A5935" s="110" t="s">
        <v>168</v>
      </c>
      <c r="B5935" s="110">
        <v>45.50828</v>
      </c>
    </row>
    <row r="5936" ht="9.75" customHeight="1">
      <c r="A5936" s="110" t="s">
        <v>182</v>
      </c>
      <c r="B5936" s="110">
        <v>51.52849</v>
      </c>
    </row>
    <row r="5937" ht="9.75" customHeight="1">
      <c r="A5937" s="110" t="s">
        <v>188</v>
      </c>
      <c r="B5937" s="110">
        <v>39.29483</v>
      </c>
    </row>
    <row r="5938" ht="9.75" customHeight="1">
      <c r="A5938" s="110" t="s">
        <v>188</v>
      </c>
      <c r="B5938" s="110">
        <v>30.93709</v>
      </c>
    </row>
    <row r="5939" ht="9.75" customHeight="1">
      <c r="A5939" s="110" t="s">
        <v>188</v>
      </c>
      <c r="B5939" s="110">
        <v>34.94059</v>
      </c>
    </row>
    <row r="5940" ht="9.75" customHeight="1">
      <c r="A5940" s="110" t="s">
        <v>188</v>
      </c>
      <c r="B5940" s="110">
        <v>49.44247</v>
      </c>
    </row>
    <row r="5941" ht="9.75" customHeight="1">
      <c r="A5941" s="110" t="s">
        <v>188</v>
      </c>
      <c r="B5941" s="110">
        <v>42.24665</v>
      </c>
    </row>
    <row r="5942" ht="9.75" customHeight="1">
      <c r="A5942" s="110" t="s">
        <v>188</v>
      </c>
      <c r="B5942" s="110">
        <v>49.64705</v>
      </c>
    </row>
    <row r="5943" ht="9.75" customHeight="1">
      <c r="A5943" s="110" t="s">
        <v>188</v>
      </c>
      <c r="B5943" s="110">
        <v>42.24665</v>
      </c>
    </row>
    <row r="5944" ht="9.75" customHeight="1">
      <c r="A5944" s="110" t="s">
        <v>188</v>
      </c>
      <c r="B5944" s="110"/>
    </row>
    <row r="5945" ht="9.75" customHeight="1">
      <c r="A5945" s="110" t="s">
        <v>188</v>
      </c>
      <c r="B5945" s="110">
        <v>37.62455</v>
      </c>
    </row>
    <row r="5946" ht="9.75" customHeight="1">
      <c r="A5946" s="110" t="s">
        <v>188</v>
      </c>
      <c r="B5946" s="110">
        <v>51.97458</v>
      </c>
    </row>
    <row r="5947" ht="9.75" customHeight="1">
      <c r="A5947" s="110" t="s">
        <v>188</v>
      </c>
      <c r="B5947" s="110"/>
    </row>
    <row r="5948" ht="9.75" customHeight="1">
      <c r="A5948" s="110" t="s">
        <v>188</v>
      </c>
      <c r="B5948" s="110">
        <v>49.47806</v>
      </c>
    </row>
    <row r="5949" ht="9.75" customHeight="1">
      <c r="A5949" s="110" t="s">
        <v>188</v>
      </c>
      <c r="B5949" s="110">
        <v>46.23724</v>
      </c>
    </row>
    <row r="5950" ht="9.75" customHeight="1">
      <c r="A5950" s="110" t="s">
        <v>188</v>
      </c>
      <c r="B5950" s="110"/>
    </row>
    <row r="5951" ht="9.75" customHeight="1">
      <c r="A5951" s="110" t="s">
        <v>188</v>
      </c>
      <c r="B5951" s="110">
        <v>33.22667</v>
      </c>
    </row>
    <row r="5952" ht="9.75" customHeight="1">
      <c r="A5952" s="110" t="s">
        <v>188</v>
      </c>
      <c r="B5952" s="110">
        <v>45.98442</v>
      </c>
    </row>
    <row r="5953" ht="9.75" customHeight="1">
      <c r="A5953" s="110" t="s">
        <v>188</v>
      </c>
      <c r="B5953" s="110">
        <v>40.48147</v>
      </c>
    </row>
    <row r="5954" ht="9.75" customHeight="1">
      <c r="A5954" s="110" t="s">
        <v>188</v>
      </c>
      <c r="B5954" s="110">
        <v>39.27076</v>
      </c>
    </row>
    <row r="5955" ht="9.75" customHeight="1">
      <c r="A5955" s="110" t="s">
        <v>188</v>
      </c>
      <c r="B5955" s="110">
        <v>39.27076</v>
      </c>
    </row>
    <row r="5956" ht="9.75" customHeight="1">
      <c r="A5956" s="110" t="s">
        <v>188</v>
      </c>
      <c r="B5956" s="110"/>
    </row>
    <row r="5957" ht="9.75" customHeight="1">
      <c r="A5957" s="110" t="s">
        <v>188</v>
      </c>
      <c r="B5957" s="110">
        <v>51.71252</v>
      </c>
    </row>
    <row r="5958" ht="9.75" customHeight="1">
      <c r="A5958" s="110" t="s">
        <v>188</v>
      </c>
      <c r="B5958" s="110"/>
    </row>
    <row r="5959" ht="9.75" customHeight="1">
      <c r="A5959" s="110" t="s">
        <v>188</v>
      </c>
      <c r="B5959" s="110">
        <v>49.88354</v>
      </c>
    </row>
    <row r="5960" ht="9.75" customHeight="1">
      <c r="A5960" s="110" t="s">
        <v>188</v>
      </c>
      <c r="B5960" s="110">
        <v>56.7735</v>
      </c>
    </row>
    <row r="5961" ht="9.75" customHeight="1">
      <c r="A5961" s="110" t="s">
        <v>188</v>
      </c>
      <c r="B5961" s="110">
        <v>54.07594</v>
      </c>
    </row>
    <row r="5962" ht="9.75" customHeight="1">
      <c r="A5962" s="110" t="s">
        <v>188</v>
      </c>
      <c r="B5962" s="110">
        <v>51.7651</v>
      </c>
    </row>
    <row r="5963" ht="9.75" customHeight="1">
      <c r="A5963" s="110" t="s">
        <v>188</v>
      </c>
      <c r="B5963" s="110">
        <v>26.63081</v>
      </c>
    </row>
    <row r="5964" ht="9.75" customHeight="1">
      <c r="A5964" s="110" t="s">
        <v>188</v>
      </c>
      <c r="B5964" s="110">
        <v>46.57927</v>
      </c>
    </row>
    <row r="5965" ht="9.75" customHeight="1">
      <c r="A5965" s="110" t="s">
        <v>188</v>
      </c>
      <c r="B5965" s="110">
        <v>36.68751</v>
      </c>
    </row>
    <row r="5966" ht="9.75" customHeight="1">
      <c r="A5966" s="110" t="s">
        <v>188</v>
      </c>
      <c r="B5966" s="110">
        <v>53.49933</v>
      </c>
    </row>
    <row r="5967" ht="9.75" customHeight="1">
      <c r="A5967" s="110" t="s">
        <v>188</v>
      </c>
      <c r="B5967" s="110"/>
    </row>
    <row r="5968" ht="9.75" customHeight="1">
      <c r="A5968" s="110" t="s">
        <v>188</v>
      </c>
      <c r="B5968" s="110">
        <v>33.05461</v>
      </c>
    </row>
    <row r="5969" ht="9.75" customHeight="1">
      <c r="A5969" s="110" t="s">
        <v>188</v>
      </c>
      <c r="B5969" s="110"/>
    </row>
    <row r="5970" ht="9.75" customHeight="1">
      <c r="A5970" s="110" t="s">
        <v>188</v>
      </c>
      <c r="B5970" s="110">
        <v>38.65483</v>
      </c>
    </row>
    <row r="5971" ht="9.75" customHeight="1">
      <c r="A5971" s="110" t="s">
        <v>188</v>
      </c>
      <c r="B5971" s="110">
        <v>41.46688</v>
      </c>
    </row>
    <row r="5972" ht="9.75" customHeight="1">
      <c r="A5972" s="110" t="s">
        <v>188</v>
      </c>
      <c r="B5972" s="110">
        <v>58.04951</v>
      </c>
    </row>
    <row r="5973" ht="9.75" customHeight="1">
      <c r="A5973" s="110" t="s">
        <v>188</v>
      </c>
      <c r="B5973" s="110">
        <v>57.24447</v>
      </c>
    </row>
    <row r="5974" ht="9.75" customHeight="1">
      <c r="A5974" s="110" t="s">
        <v>189</v>
      </c>
      <c r="B5974" s="110">
        <v>63.81946</v>
      </c>
    </row>
    <row r="5975" ht="9.75" customHeight="1">
      <c r="A5975" s="110" t="s">
        <v>192</v>
      </c>
      <c r="B5975" s="110">
        <v>44.4858</v>
      </c>
    </row>
    <row r="5976" ht="9.75" customHeight="1">
      <c r="A5976" s="110" t="s">
        <v>192</v>
      </c>
      <c r="B5976" s="110">
        <v>43.1386</v>
      </c>
    </row>
    <row r="5977" ht="9.75" customHeight="1">
      <c r="A5977" s="110" t="s">
        <v>157</v>
      </c>
      <c r="B5977" s="110">
        <v>44.8374505511248</v>
      </c>
    </row>
    <row r="5978" ht="9.75" customHeight="1">
      <c r="A5978" s="110" t="s">
        <v>157</v>
      </c>
      <c r="B5978" s="110">
        <v>36.7845887871815</v>
      </c>
    </row>
    <row r="5979" ht="9.75" customHeight="1">
      <c r="A5979" s="110" t="s">
        <v>157</v>
      </c>
      <c r="B5979" s="110">
        <v>63.7379385737555</v>
      </c>
    </row>
    <row r="5980" ht="9.75" customHeight="1">
      <c r="A5980" s="110" t="s">
        <v>157</v>
      </c>
      <c r="B5980" s="110"/>
    </row>
    <row r="5981" ht="9.75" customHeight="1">
      <c r="A5981" s="110" t="s">
        <v>157</v>
      </c>
      <c r="B5981" s="110">
        <v>44.8534322755006</v>
      </c>
    </row>
    <row r="5982" ht="9.75" customHeight="1">
      <c r="A5982" s="110" t="s">
        <v>157</v>
      </c>
      <c r="B5982" s="110">
        <v>39.2707591741541</v>
      </c>
    </row>
    <row r="5983" ht="9.75" customHeight="1">
      <c r="A5983" s="110" t="s">
        <v>157</v>
      </c>
      <c r="B5983" s="110">
        <v>40.0795986916319</v>
      </c>
    </row>
    <row r="5984" ht="9.75" customHeight="1">
      <c r="A5984" s="110" t="s">
        <v>157</v>
      </c>
      <c r="B5984" s="110">
        <v>53.1178358780003</v>
      </c>
    </row>
    <row r="5985" ht="9.75" customHeight="1">
      <c r="A5985" s="110" t="s">
        <v>157</v>
      </c>
      <c r="B5985" s="110">
        <v>54.3467509252575</v>
      </c>
    </row>
    <row r="5986" ht="9.75" customHeight="1">
      <c r="A5986" s="110" t="s">
        <v>157</v>
      </c>
      <c r="B5986" s="110">
        <v>55.0281568531091</v>
      </c>
    </row>
    <row r="5987" ht="9.75" customHeight="1">
      <c r="A5987" s="110" t="s">
        <v>157</v>
      </c>
      <c r="B5987" s="110">
        <v>41.5290151633877</v>
      </c>
    </row>
    <row r="5988" ht="9.75" customHeight="1">
      <c r="A5988" s="110" t="s">
        <v>157</v>
      </c>
      <c r="B5988" s="110">
        <v>49.7720468843432</v>
      </c>
    </row>
    <row r="5989" ht="9.75" customHeight="1">
      <c r="A5989" s="110" t="s">
        <v>157</v>
      </c>
      <c r="B5989" s="110"/>
    </row>
    <row r="5990" ht="9.75" customHeight="1">
      <c r="A5990" s="110" t="s">
        <v>157</v>
      </c>
      <c r="B5990" s="110">
        <v>51.114799656444</v>
      </c>
    </row>
    <row r="5991" ht="9.75" customHeight="1">
      <c r="A5991" s="110" t="s">
        <v>157</v>
      </c>
      <c r="B5991" s="110">
        <v>42.7475219079624</v>
      </c>
    </row>
    <row r="5992" ht="9.75" customHeight="1">
      <c r="A5992" s="110" t="s">
        <v>157</v>
      </c>
      <c r="B5992" s="110">
        <v>42.2466540567305</v>
      </c>
    </row>
    <row r="5993" ht="9.75" customHeight="1">
      <c r="A5993" s="110" t="s">
        <v>157</v>
      </c>
      <c r="B5993" s="110">
        <v>37.2598063400034</v>
      </c>
    </row>
    <row r="5994" ht="9.75" customHeight="1">
      <c r="A5994" s="110" t="s">
        <v>157</v>
      </c>
      <c r="B5994" s="110">
        <v>46.1323360353093</v>
      </c>
    </row>
    <row r="5995" ht="9.75" customHeight="1">
      <c r="A5995" s="110" t="s">
        <v>157</v>
      </c>
      <c r="B5995" s="110">
        <v>40.3209011727674</v>
      </c>
    </row>
    <row r="5996" ht="9.75" customHeight="1">
      <c r="A5996" s="110" t="s">
        <v>157</v>
      </c>
      <c r="B5996" s="110">
        <v>46.5153902416076</v>
      </c>
    </row>
    <row r="5997" ht="9.75" customHeight="1">
      <c r="A5997" s="110" t="s">
        <v>157</v>
      </c>
      <c r="B5997" s="110">
        <v>51.3386371249263</v>
      </c>
    </row>
    <row r="5998" ht="9.75" customHeight="1">
      <c r="A5998" s="110" t="s">
        <v>157</v>
      </c>
      <c r="B5998" s="110">
        <v>42.772095527329</v>
      </c>
    </row>
    <row r="5999" ht="9.75" customHeight="1">
      <c r="A5999" s="110" t="s">
        <v>157</v>
      </c>
      <c r="B5999" s="110">
        <v>36.6726279383117</v>
      </c>
    </row>
    <row r="6000" ht="9.75" customHeight="1">
      <c r="A6000" s="110" t="s">
        <v>157</v>
      </c>
      <c r="B6000" s="110">
        <v>48.1479693746677</v>
      </c>
    </row>
    <row r="6001" ht="9.75" customHeight="1">
      <c r="A6001" s="110" t="s">
        <v>157</v>
      </c>
      <c r="B6001" s="110"/>
    </row>
    <row r="6002" ht="9.75" customHeight="1">
      <c r="A6002" s="110" t="s">
        <v>157</v>
      </c>
      <c r="B6002" s="110">
        <v>52.1066446694626</v>
      </c>
    </row>
    <row r="6003" ht="9.75" customHeight="1">
      <c r="A6003" s="110" t="s">
        <v>157</v>
      </c>
      <c r="B6003" s="110"/>
    </row>
    <row r="6004" ht="9.75" customHeight="1">
      <c r="A6004" s="110" t="s">
        <v>157</v>
      </c>
      <c r="B6004" s="110"/>
    </row>
    <row r="6005" ht="9.75" customHeight="1">
      <c r="A6005" s="110" t="s">
        <v>157</v>
      </c>
      <c r="B6005" s="110">
        <v>44.6930254159517</v>
      </c>
    </row>
    <row r="6006" ht="9.75" customHeight="1">
      <c r="A6006" s="110" t="s">
        <v>157</v>
      </c>
      <c r="B6006" s="110">
        <v>47.9112978879124</v>
      </c>
    </row>
    <row r="6007" ht="9.75" customHeight="1">
      <c r="A6007" s="110" t="s">
        <v>157</v>
      </c>
      <c r="B6007" s="110"/>
    </row>
    <row r="6008" ht="9.75" customHeight="1">
      <c r="A6008" s="110" t="s">
        <v>157</v>
      </c>
      <c r="B6008" s="110">
        <v>42.952690027936</v>
      </c>
    </row>
    <row r="6009" ht="9.75" customHeight="1">
      <c r="A6009" s="110" t="s">
        <v>157</v>
      </c>
      <c r="B6009" s="110">
        <v>39.2215289453933</v>
      </c>
    </row>
    <row r="6010" ht="9.75" customHeight="1">
      <c r="A6010" s="110" t="s">
        <v>157</v>
      </c>
      <c r="B6010" s="110">
        <v>44.1402684186337</v>
      </c>
    </row>
    <row r="6011" ht="9.75" customHeight="1">
      <c r="A6011" s="110" t="s">
        <v>157</v>
      </c>
      <c r="B6011" s="110">
        <v>40.0171131735101</v>
      </c>
    </row>
    <row r="6012" ht="9.75" customHeight="1">
      <c r="A6012" s="110" t="s">
        <v>157</v>
      </c>
      <c r="B6012" s="110">
        <v>40.9469425987988</v>
      </c>
    </row>
    <row r="6013" ht="9.75" customHeight="1">
      <c r="A6013" s="110" t="s">
        <v>157</v>
      </c>
      <c r="B6013" s="110">
        <v>54.3066402894943</v>
      </c>
    </row>
    <row r="6014" ht="9.75" customHeight="1">
      <c r="A6014" s="110" t="s">
        <v>157</v>
      </c>
      <c r="B6014" s="110"/>
    </row>
    <row r="6015" ht="9.75" customHeight="1">
      <c r="A6015" s="110" t="s">
        <v>157</v>
      </c>
      <c r="B6015" s="110">
        <v>74.1902584990279</v>
      </c>
    </row>
    <row r="6016" ht="9.75" customHeight="1">
      <c r="A6016" s="110" t="s">
        <v>157</v>
      </c>
      <c r="B6016" s="110">
        <v>47.1144880749826</v>
      </c>
    </row>
    <row r="6017" ht="9.75" customHeight="1">
      <c r="A6017" s="110" t="s">
        <v>157</v>
      </c>
      <c r="B6017" s="110">
        <v>56.9820336064459</v>
      </c>
    </row>
    <row r="6018" ht="9.75" customHeight="1">
      <c r="A6018" s="110" t="s">
        <v>157</v>
      </c>
      <c r="B6018" s="110">
        <v>51.2557489480198</v>
      </c>
    </row>
    <row r="6019" ht="9.75" customHeight="1">
      <c r="A6019" s="110" t="s">
        <v>157</v>
      </c>
      <c r="B6019" s="110">
        <v>49.3833047321395</v>
      </c>
    </row>
    <row r="6020" ht="9.75" customHeight="1">
      <c r="A6020" s="110" t="s">
        <v>157</v>
      </c>
      <c r="B6020" s="110">
        <v>50.2239941296373</v>
      </c>
    </row>
    <row r="6021" ht="9.75" customHeight="1">
      <c r="A6021" s="110" t="s">
        <v>157</v>
      </c>
      <c r="B6021" s="110">
        <v>49.591416408394</v>
      </c>
    </row>
    <row r="6022" ht="9.75" customHeight="1">
      <c r="A6022" s="110" t="s">
        <v>157</v>
      </c>
      <c r="B6022" s="110"/>
    </row>
    <row r="6023" ht="9.75" customHeight="1">
      <c r="A6023" s="110" t="s">
        <v>157</v>
      </c>
      <c r="B6023" s="110">
        <v>49.435625022951</v>
      </c>
    </row>
    <row r="6024" ht="9.75" customHeight="1">
      <c r="A6024" s="110" t="s">
        <v>157</v>
      </c>
      <c r="B6024" s="110">
        <v>54.0115622353456</v>
      </c>
    </row>
    <row r="6025" ht="9.75" customHeight="1">
      <c r="A6025" s="110" t="s">
        <v>157</v>
      </c>
      <c r="B6025" s="110">
        <v>49.9950871119986</v>
      </c>
    </row>
    <row r="6026" ht="9.75" customHeight="1">
      <c r="A6026" s="110" t="s">
        <v>157</v>
      </c>
      <c r="B6026" s="110">
        <v>42.1683997521405</v>
      </c>
    </row>
    <row r="6027" ht="9.75" customHeight="1">
      <c r="A6027" s="110" t="s">
        <v>157</v>
      </c>
      <c r="B6027" s="110">
        <v>42.6185368723701</v>
      </c>
    </row>
    <row r="6028" ht="9.75" customHeight="1">
      <c r="A6028" s="110" t="s">
        <v>157</v>
      </c>
      <c r="B6028" s="110">
        <v>47.6125969297806</v>
      </c>
    </row>
    <row r="6029" ht="9.75" customHeight="1">
      <c r="A6029" s="110" t="s">
        <v>157</v>
      </c>
      <c r="B6029" s="110"/>
    </row>
    <row r="6030" ht="9.75" customHeight="1">
      <c r="A6030" s="110" t="s">
        <v>157</v>
      </c>
      <c r="B6030" s="110">
        <v>39.4840432725719</v>
      </c>
    </row>
    <row r="6031" ht="9.75" customHeight="1">
      <c r="A6031" s="110" t="s">
        <v>157</v>
      </c>
      <c r="B6031" s="110">
        <v>56.2776185558482</v>
      </c>
    </row>
    <row r="6032" ht="9.75" customHeight="1">
      <c r="A6032" s="110" t="s">
        <v>157</v>
      </c>
      <c r="B6032" s="110">
        <v>41.7057627397039</v>
      </c>
    </row>
    <row r="6033" ht="9.75" customHeight="1">
      <c r="A6033" s="110" t="s">
        <v>157</v>
      </c>
      <c r="B6033" s="110">
        <v>39.2480094811715</v>
      </c>
    </row>
    <row r="6034" ht="9.75" customHeight="1">
      <c r="A6034" s="110" t="s">
        <v>157</v>
      </c>
      <c r="B6034" s="110">
        <v>35.9819700286877</v>
      </c>
    </row>
    <row r="6035" ht="9.75" customHeight="1">
      <c r="A6035" s="110" t="s">
        <v>157</v>
      </c>
      <c r="B6035" s="110">
        <v>48.3454309414534</v>
      </c>
    </row>
    <row r="6036" ht="9.75" customHeight="1">
      <c r="A6036" s="110" t="s">
        <v>157</v>
      </c>
      <c r="B6036" s="110">
        <v>39.4636583763203</v>
      </c>
    </row>
    <row r="6037" ht="9.75" customHeight="1">
      <c r="A6037" s="110" t="s">
        <v>157</v>
      </c>
      <c r="B6037" s="110">
        <v>47.1473091220974</v>
      </c>
    </row>
    <row r="6038" ht="9.75" customHeight="1">
      <c r="A6038" s="110" t="s">
        <v>157</v>
      </c>
      <c r="B6038" s="110">
        <v>44.4599899092792</v>
      </c>
    </row>
    <row r="6039" ht="9.75" customHeight="1">
      <c r="A6039" s="110" t="s">
        <v>157</v>
      </c>
      <c r="B6039" s="110">
        <v>40.4529026547868</v>
      </c>
    </row>
    <row r="6040" ht="9.75" customHeight="1">
      <c r="A6040" s="110" t="s">
        <v>157</v>
      </c>
      <c r="B6040" s="110">
        <v>50.3858374009642</v>
      </c>
    </row>
    <row r="6041" ht="9.75" customHeight="1">
      <c r="A6041" s="110" t="s">
        <v>157</v>
      </c>
      <c r="B6041" s="110">
        <v>43.6557306843464</v>
      </c>
    </row>
    <row r="6042" ht="9.75" customHeight="1">
      <c r="A6042" s="110" t="s">
        <v>157</v>
      </c>
      <c r="B6042" s="110">
        <v>48.7046179282221</v>
      </c>
    </row>
    <row r="6043" ht="9.75" customHeight="1">
      <c r="A6043" s="110" t="s">
        <v>157</v>
      </c>
      <c r="B6043" s="110">
        <v>44.1402684186337</v>
      </c>
    </row>
    <row r="6044" ht="9.75" customHeight="1">
      <c r="A6044" s="110" t="s">
        <v>157</v>
      </c>
      <c r="B6044" s="110">
        <v>53.7214448767864</v>
      </c>
    </row>
    <row r="6045" ht="9.75" customHeight="1">
      <c r="A6045" s="110" t="s">
        <v>157</v>
      </c>
      <c r="B6045" s="110"/>
    </row>
    <row r="6046" ht="9.75" customHeight="1">
      <c r="A6046" s="110" t="s">
        <v>158</v>
      </c>
      <c r="B6046" s="110">
        <v>44.0650760358991</v>
      </c>
    </row>
    <row r="6047" ht="9.75" customHeight="1">
      <c r="A6047" s="110" t="s">
        <v>158</v>
      </c>
      <c r="B6047" s="110">
        <v>44.5505483221432</v>
      </c>
    </row>
    <row r="6048" ht="9.75" customHeight="1">
      <c r="A6048" s="110" t="s">
        <v>158</v>
      </c>
      <c r="B6048" s="110">
        <v>67.4368997214721</v>
      </c>
    </row>
    <row r="6049" ht="9.75" customHeight="1">
      <c r="A6049" s="110" t="s">
        <v>158</v>
      </c>
      <c r="B6049" s="110">
        <v>55.6259019558292</v>
      </c>
    </row>
    <row r="6050" ht="9.75" customHeight="1">
      <c r="A6050" s="110" t="s">
        <v>157</v>
      </c>
      <c r="B6050" s="110">
        <v>44.9227922039175</v>
      </c>
    </row>
    <row r="6051" ht="9.75" customHeight="1">
      <c r="A6051" s="110" t="s">
        <v>157</v>
      </c>
      <c r="B6051" s="110">
        <v>27.798995622239</v>
      </c>
    </row>
    <row r="6052" ht="9.75" customHeight="1">
      <c r="A6052" s="110" t="s">
        <v>157</v>
      </c>
      <c r="B6052" s="110"/>
    </row>
    <row r="6053" ht="9.75" customHeight="1">
      <c r="A6053" s="110" t="s">
        <v>157</v>
      </c>
      <c r="B6053" s="110">
        <v>47.9586285810175</v>
      </c>
    </row>
    <row r="6054" ht="9.75" customHeight="1">
      <c r="A6054" s="110" t="s">
        <v>157</v>
      </c>
      <c r="B6054" s="110"/>
    </row>
    <row r="6055" ht="9.75" customHeight="1">
      <c r="A6055" s="110" t="s">
        <v>157</v>
      </c>
      <c r="B6055" s="110">
        <v>50.1169655179654</v>
      </c>
    </row>
    <row r="6056" ht="9.75" customHeight="1">
      <c r="A6056" s="110" t="s">
        <v>157</v>
      </c>
      <c r="B6056" s="110"/>
    </row>
    <row r="6057" ht="9.75" customHeight="1">
      <c r="A6057" s="110" t="s">
        <v>157</v>
      </c>
      <c r="B6057" s="110"/>
    </row>
    <row r="6058" ht="9.75" customHeight="1">
      <c r="A6058" s="110" t="s">
        <v>157</v>
      </c>
      <c r="B6058" s="110">
        <v>45.6379172436399</v>
      </c>
    </row>
    <row r="6059" ht="9.75" customHeight="1">
      <c r="A6059" s="110" t="s">
        <v>157</v>
      </c>
      <c r="B6059" s="110">
        <v>37.5179372644708</v>
      </c>
    </row>
    <row r="6060" ht="9.75" customHeight="1">
      <c r="A6060" s="110" t="s">
        <v>157</v>
      </c>
      <c r="B6060" s="110">
        <v>40.7784516779262</v>
      </c>
    </row>
    <row r="6061" ht="9.75" customHeight="1">
      <c r="A6061" s="110" t="s">
        <v>157</v>
      </c>
      <c r="B6061" s="110">
        <v>40.5161159634106</v>
      </c>
    </row>
    <row r="6062" ht="9.75" customHeight="1">
      <c r="A6062" s="110" t="s">
        <v>157</v>
      </c>
      <c r="B6062" s="110">
        <v>37.8831278002038</v>
      </c>
    </row>
    <row r="6063" ht="9.75" customHeight="1">
      <c r="A6063" s="110" t="s">
        <v>157</v>
      </c>
      <c r="B6063" s="110">
        <v>35.7146307037689</v>
      </c>
    </row>
    <row r="6064" ht="9.75" customHeight="1">
      <c r="A6064" s="110" t="s">
        <v>157</v>
      </c>
      <c r="B6064" s="110"/>
    </row>
    <row r="6065" ht="9.75" customHeight="1">
      <c r="A6065" s="110" t="s">
        <v>157</v>
      </c>
      <c r="B6065" s="110">
        <v>40.8076010514897</v>
      </c>
    </row>
    <row r="6066" ht="9.75" customHeight="1">
      <c r="A6066" s="110" t="s">
        <v>157</v>
      </c>
      <c r="B6066" s="110">
        <v>32.5700094393935</v>
      </c>
    </row>
    <row r="6067" ht="9.75" customHeight="1">
      <c r="A6067" s="110" t="s">
        <v>157</v>
      </c>
      <c r="B6067" s="110">
        <v>44.341841504946</v>
      </c>
    </row>
    <row r="6068" ht="9.75" customHeight="1">
      <c r="A6068" s="110" t="s">
        <v>157</v>
      </c>
      <c r="B6068" s="110">
        <v>42.3413096684364</v>
      </c>
    </row>
    <row r="6069" ht="9.75" customHeight="1">
      <c r="A6069" s="110" t="s">
        <v>157</v>
      </c>
      <c r="B6069" s="110">
        <v>43.1539791947418</v>
      </c>
    </row>
    <row r="6070" ht="9.75" customHeight="1">
      <c r="A6070" s="110" t="s">
        <v>157</v>
      </c>
      <c r="B6070" s="110">
        <v>32.7249215231234</v>
      </c>
    </row>
    <row r="6071" ht="9.75" customHeight="1">
      <c r="A6071" s="110" t="s">
        <v>157</v>
      </c>
      <c r="B6071" s="110"/>
    </row>
    <row r="6072" ht="9.75" customHeight="1">
      <c r="A6072" s="110" t="s">
        <v>157</v>
      </c>
      <c r="B6072" s="110">
        <v>51.7504524452377</v>
      </c>
    </row>
    <row r="6073" ht="9.75" customHeight="1">
      <c r="A6073" s="110" t="s">
        <v>159</v>
      </c>
      <c r="B6073" s="110">
        <v>49.31492</v>
      </c>
    </row>
    <row r="6074" ht="9.75" customHeight="1">
      <c r="A6074" s="110" t="s">
        <v>159</v>
      </c>
      <c r="B6074" s="110">
        <v>47.31532</v>
      </c>
    </row>
    <row r="6075" ht="9.75" customHeight="1">
      <c r="A6075" s="110" t="s">
        <v>161</v>
      </c>
      <c r="B6075" s="110">
        <v>45.93258</v>
      </c>
    </row>
    <row r="6076" ht="9.75" customHeight="1">
      <c r="A6076" s="110" t="s">
        <v>161</v>
      </c>
      <c r="B6076" s="110">
        <v>35.19715</v>
      </c>
    </row>
    <row r="6077" ht="9.75" customHeight="1">
      <c r="A6077" s="110" t="s">
        <v>162</v>
      </c>
      <c r="B6077" s="110">
        <v>38.8376795362996</v>
      </c>
    </row>
    <row r="6078" ht="9.75" customHeight="1">
      <c r="A6078" s="110" t="s">
        <v>163</v>
      </c>
      <c r="B6078" s="110">
        <v>39.58153</v>
      </c>
    </row>
    <row r="6079" ht="9.75" customHeight="1">
      <c r="A6079" s="110" t="s">
        <v>163</v>
      </c>
      <c r="B6079" s="110">
        <v>41.56563</v>
      </c>
    </row>
    <row r="6080" ht="9.75" customHeight="1">
      <c r="A6080" s="110" t="s">
        <v>164</v>
      </c>
      <c r="B6080" s="110">
        <v>39.80706</v>
      </c>
    </row>
    <row r="6081" ht="9.75" customHeight="1">
      <c r="A6081" s="110" t="s">
        <v>164</v>
      </c>
      <c r="B6081" s="110">
        <v>38.2251</v>
      </c>
    </row>
    <row r="6082" ht="9.75" customHeight="1">
      <c r="A6082" s="110" t="s">
        <v>165</v>
      </c>
      <c r="B6082" s="110">
        <v>50.46195</v>
      </c>
    </row>
    <row r="6083" ht="9.75" customHeight="1">
      <c r="A6083" s="110" t="s">
        <v>166</v>
      </c>
      <c r="B6083" s="110">
        <v>41.29234</v>
      </c>
    </row>
    <row r="6084" ht="9.75" customHeight="1">
      <c r="A6084" s="110" t="s">
        <v>166</v>
      </c>
      <c r="B6084" s="110">
        <v>41.29234</v>
      </c>
    </row>
    <row r="6085" ht="9.75" customHeight="1">
      <c r="A6085" s="110" t="s">
        <v>167</v>
      </c>
      <c r="B6085" s="110">
        <v>61.06005</v>
      </c>
    </row>
    <row r="6086" ht="9.75" customHeight="1">
      <c r="A6086" s="110" t="s">
        <v>167</v>
      </c>
      <c r="B6086" s="110">
        <v>37.40944</v>
      </c>
    </row>
    <row r="6087" ht="9.75" customHeight="1">
      <c r="A6087" s="110" t="s">
        <v>167</v>
      </c>
      <c r="B6087" s="110">
        <v>32.85689</v>
      </c>
    </row>
    <row r="6088" ht="9.75" customHeight="1">
      <c r="A6088" s="110" t="s">
        <v>167</v>
      </c>
      <c r="B6088" s="110">
        <v>48.43186</v>
      </c>
    </row>
    <row r="6089" ht="9.75" customHeight="1">
      <c r="A6089" s="110" t="s">
        <v>167</v>
      </c>
      <c r="B6089" s="110">
        <v>50.94748</v>
      </c>
    </row>
    <row r="6090" ht="9.75" customHeight="1">
      <c r="A6090" s="110" t="s">
        <v>167</v>
      </c>
      <c r="B6090" s="110">
        <v>38.82748</v>
      </c>
    </row>
    <row r="6091" ht="9.75" customHeight="1">
      <c r="A6091" s="110" t="s">
        <v>168</v>
      </c>
      <c r="B6091" s="110">
        <v>41.85569</v>
      </c>
    </row>
    <row r="6092" ht="9.75" customHeight="1">
      <c r="A6092" s="110" t="s">
        <v>168</v>
      </c>
      <c r="B6092" s="110">
        <v>49.44203</v>
      </c>
    </row>
    <row r="6093" ht="9.75" customHeight="1">
      <c r="A6093" s="110" t="s">
        <v>168</v>
      </c>
      <c r="B6093" s="110"/>
    </row>
    <row r="6094" ht="9.75" customHeight="1">
      <c r="A6094" s="110" t="s">
        <v>169</v>
      </c>
      <c r="B6094" s="110">
        <v>70.6993467153123</v>
      </c>
    </row>
    <row r="6095" ht="9.75" customHeight="1">
      <c r="A6095" s="110" t="s">
        <v>170</v>
      </c>
      <c r="B6095" s="110">
        <v>50.77436</v>
      </c>
    </row>
    <row r="6096" ht="9.75" customHeight="1">
      <c r="A6096" s="110" t="s">
        <v>171</v>
      </c>
      <c r="B6096" s="110">
        <v>41.7057627397039</v>
      </c>
    </row>
    <row r="6097" ht="9.75" customHeight="1">
      <c r="A6097" s="110" t="s">
        <v>171</v>
      </c>
      <c r="B6097" s="110">
        <v>39.8928862759351</v>
      </c>
    </row>
    <row r="6098" ht="9.75" customHeight="1">
      <c r="A6098" s="110" t="s">
        <v>172</v>
      </c>
      <c r="B6098" s="110">
        <v>39.51683</v>
      </c>
    </row>
    <row r="6099" ht="9.75" customHeight="1">
      <c r="A6099" s="110" t="s">
        <v>172</v>
      </c>
      <c r="B6099" s="110">
        <v>62.87563</v>
      </c>
    </row>
    <row r="6100" ht="9.75" customHeight="1">
      <c r="A6100" s="110" t="s">
        <v>173</v>
      </c>
      <c r="B6100" s="110">
        <v>43.65573</v>
      </c>
    </row>
    <row r="6101" ht="9.75" customHeight="1">
      <c r="A6101" s="110" t="s">
        <v>174</v>
      </c>
      <c r="B6101" s="110">
        <v>34.27222</v>
      </c>
    </row>
    <row r="6102" ht="9.75" customHeight="1">
      <c r="A6102" s="110" t="s">
        <v>174</v>
      </c>
      <c r="B6102" s="110"/>
    </row>
    <row r="6103" ht="9.75" customHeight="1">
      <c r="A6103" s="110" t="s">
        <v>175</v>
      </c>
      <c r="B6103" s="110">
        <v>48.75093</v>
      </c>
    </row>
    <row r="6104" ht="9.75" customHeight="1">
      <c r="A6104" s="110" t="s">
        <v>176</v>
      </c>
      <c r="B6104" s="110">
        <v>53.31652</v>
      </c>
    </row>
    <row r="6105" ht="9.75" customHeight="1">
      <c r="A6105" s="110" t="s">
        <v>176</v>
      </c>
      <c r="B6105" s="110">
        <v>42.82232</v>
      </c>
    </row>
    <row r="6106" ht="9.75" customHeight="1">
      <c r="A6106" s="110" t="s">
        <v>176</v>
      </c>
      <c r="B6106" s="110">
        <v>44.60305</v>
      </c>
    </row>
    <row r="6107" ht="9.75" customHeight="1">
      <c r="A6107" s="110" t="s">
        <v>176</v>
      </c>
      <c r="B6107" s="110">
        <v>42.75731</v>
      </c>
    </row>
    <row r="6108" ht="9.75" customHeight="1">
      <c r="A6108" s="110" t="s">
        <v>178</v>
      </c>
      <c r="B6108" s="110"/>
    </row>
    <row r="6109" ht="9.75" customHeight="1">
      <c r="A6109" s="110" t="s">
        <v>178</v>
      </c>
      <c r="B6109" s="110">
        <v>44.00044</v>
      </c>
    </row>
    <row r="6110" ht="9.75" customHeight="1">
      <c r="A6110" s="110" t="s">
        <v>179</v>
      </c>
      <c r="B6110" s="110">
        <v>49.7427665466888</v>
      </c>
    </row>
    <row r="6111" ht="9.75" customHeight="1">
      <c r="A6111" s="110" t="s">
        <v>180</v>
      </c>
      <c r="B6111" s="110">
        <v>34.63628</v>
      </c>
    </row>
    <row r="6112" ht="9.75" customHeight="1">
      <c r="A6112" s="110" t="s">
        <v>181</v>
      </c>
      <c r="B6112" s="110">
        <v>44.86608</v>
      </c>
    </row>
    <row r="6113" ht="9.75" customHeight="1">
      <c r="A6113" s="110" t="s">
        <v>181</v>
      </c>
      <c r="B6113" s="110">
        <v>46.16819</v>
      </c>
    </row>
    <row r="6114" ht="9.75" customHeight="1">
      <c r="A6114" s="110" t="s">
        <v>181</v>
      </c>
      <c r="B6114" s="110">
        <v>48.54433</v>
      </c>
    </row>
    <row r="6115" ht="9.75" customHeight="1">
      <c r="A6115" s="110" t="s">
        <v>182</v>
      </c>
      <c r="B6115" s="110">
        <v>45.74272</v>
      </c>
    </row>
    <row r="6116" ht="9.75" customHeight="1">
      <c r="A6116" s="110" t="s">
        <v>182</v>
      </c>
      <c r="B6116" s="110">
        <v>44.49826</v>
      </c>
    </row>
    <row r="6117" ht="9.75" customHeight="1">
      <c r="A6117" s="110" t="s">
        <v>185</v>
      </c>
      <c r="B6117" s="110">
        <v>53.42346</v>
      </c>
    </row>
    <row r="6118" ht="9.75" customHeight="1">
      <c r="A6118" s="110" t="s">
        <v>186</v>
      </c>
      <c r="B6118" s="110">
        <v>56.39939</v>
      </c>
    </row>
    <row r="6119" ht="9.75" customHeight="1">
      <c r="A6119" s="110" t="s">
        <v>187</v>
      </c>
      <c r="B6119" s="110">
        <v>52.36769</v>
      </c>
    </row>
    <row r="6120" ht="9.75" customHeight="1">
      <c r="A6120" s="110" t="s">
        <v>187</v>
      </c>
      <c r="B6120" s="110">
        <v>51.47409</v>
      </c>
    </row>
    <row r="6121" ht="9.75" customHeight="1">
      <c r="A6121" s="110" t="s">
        <v>187</v>
      </c>
      <c r="B6121" s="110">
        <v>42.75004</v>
      </c>
    </row>
    <row r="6122" ht="9.75" customHeight="1">
      <c r="A6122" s="110" t="s">
        <v>187</v>
      </c>
      <c r="B6122" s="110"/>
    </row>
    <row r="6123" ht="9.75" customHeight="1">
      <c r="A6123" s="110" t="s">
        <v>188</v>
      </c>
      <c r="B6123" s="110"/>
    </row>
    <row r="6124" ht="9.75" customHeight="1">
      <c r="A6124" s="110" t="s">
        <v>188</v>
      </c>
      <c r="B6124" s="110">
        <v>42.24665</v>
      </c>
    </row>
    <row r="6125" ht="9.75" customHeight="1">
      <c r="A6125" s="110" t="s">
        <v>188</v>
      </c>
      <c r="B6125" s="110">
        <v>46.78594</v>
      </c>
    </row>
    <row r="6126" ht="9.75" customHeight="1">
      <c r="A6126" s="110" t="s">
        <v>188</v>
      </c>
      <c r="B6126" s="110">
        <v>51.71227</v>
      </c>
    </row>
    <row r="6127" ht="9.75" customHeight="1">
      <c r="A6127" s="110" t="s">
        <v>188</v>
      </c>
      <c r="B6127" s="110">
        <v>41.77581</v>
      </c>
    </row>
    <row r="6128" ht="9.75" customHeight="1">
      <c r="A6128" s="110" t="s">
        <v>188</v>
      </c>
      <c r="B6128" s="110">
        <v>46.6024</v>
      </c>
    </row>
    <row r="6129" ht="9.75" customHeight="1">
      <c r="A6129" s="110" t="s">
        <v>188</v>
      </c>
      <c r="B6129" s="110"/>
    </row>
    <row r="6130" ht="9.75" customHeight="1">
      <c r="A6130" s="110" t="s">
        <v>188</v>
      </c>
      <c r="B6130" s="110"/>
    </row>
    <row r="6131" ht="9.75" customHeight="1">
      <c r="A6131" s="110" t="s">
        <v>188</v>
      </c>
      <c r="B6131" s="110">
        <v>51.43654</v>
      </c>
    </row>
    <row r="6132" ht="9.75" customHeight="1">
      <c r="A6132" s="110" t="s">
        <v>188</v>
      </c>
      <c r="B6132" s="110">
        <v>42.83661</v>
      </c>
    </row>
    <row r="6133" ht="9.75" customHeight="1">
      <c r="A6133" s="110" t="s">
        <v>188</v>
      </c>
      <c r="B6133" s="110">
        <v>50.72646</v>
      </c>
    </row>
    <row r="6134" ht="9.75" customHeight="1">
      <c r="A6134" s="110" t="s">
        <v>188</v>
      </c>
      <c r="B6134" s="110">
        <v>37.96174</v>
      </c>
    </row>
    <row r="6135" ht="9.75" customHeight="1">
      <c r="A6135" s="110" t="s">
        <v>188</v>
      </c>
      <c r="B6135" s="110"/>
    </row>
    <row r="6136" ht="9.75" customHeight="1">
      <c r="A6136" s="110" t="s">
        <v>188</v>
      </c>
      <c r="B6136" s="110">
        <v>49.76647</v>
      </c>
    </row>
    <row r="6137" ht="9.75" customHeight="1">
      <c r="A6137" s="110" t="s">
        <v>188</v>
      </c>
      <c r="B6137" s="110">
        <v>32.72492</v>
      </c>
    </row>
    <row r="6138" ht="9.75" customHeight="1">
      <c r="A6138" s="110" t="s">
        <v>188</v>
      </c>
      <c r="B6138" s="110"/>
    </row>
    <row r="6139" ht="9.75" customHeight="1">
      <c r="A6139" s="110" t="s">
        <v>188</v>
      </c>
      <c r="B6139" s="110"/>
    </row>
    <row r="6140" ht="9.75" customHeight="1">
      <c r="A6140" s="110" t="s">
        <v>188</v>
      </c>
      <c r="B6140" s="110"/>
    </row>
    <row r="6141" ht="9.75" customHeight="1">
      <c r="A6141" s="110" t="s">
        <v>188</v>
      </c>
      <c r="B6141" s="110">
        <v>34.20336</v>
      </c>
    </row>
    <row r="6142" ht="9.75" customHeight="1">
      <c r="A6142" s="110" t="s">
        <v>188</v>
      </c>
      <c r="B6142" s="110">
        <v>50.29587</v>
      </c>
    </row>
    <row r="6143" ht="9.75" customHeight="1">
      <c r="A6143" s="110" t="s">
        <v>188</v>
      </c>
      <c r="B6143" s="110">
        <v>42.77092</v>
      </c>
    </row>
    <row r="6144" ht="9.75" customHeight="1">
      <c r="A6144" s="110" t="s">
        <v>188</v>
      </c>
      <c r="B6144" s="110">
        <v>38.25107</v>
      </c>
    </row>
    <row r="6145" ht="9.75" customHeight="1">
      <c r="A6145" s="110" t="s">
        <v>188</v>
      </c>
      <c r="B6145" s="110">
        <v>54.79206</v>
      </c>
    </row>
    <row r="6146" ht="9.75" customHeight="1">
      <c r="A6146" s="110" t="s">
        <v>188</v>
      </c>
      <c r="B6146" s="110"/>
    </row>
    <row r="6147" ht="9.75" customHeight="1">
      <c r="A6147" s="110" t="s">
        <v>188</v>
      </c>
      <c r="B6147" s="110">
        <v>57.64017</v>
      </c>
    </row>
    <row r="6148" ht="9.75" customHeight="1">
      <c r="A6148" s="110" t="s">
        <v>188</v>
      </c>
      <c r="B6148" s="110">
        <v>48.86062</v>
      </c>
    </row>
    <row r="6149" ht="9.75" customHeight="1">
      <c r="A6149" s="110" t="s">
        <v>188</v>
      </c>
      <c r="B6149" s="110">
        <v>51.67009</v>
      </c>
    </row>
    <row r="6150" ht="9.75" customHeight="1">
      <c r="A6150" s="110" t="s">
        <v>188</v>
      </c>
      <c r="B6150" s="110">
        <v>54.29541</v>
      </c>
    </row>
    <row r="6151" ht="9.75" customHeight="1">
      <c r="A6151" s="110" t="s">
        <v>188</v>
      </c>
      <c r="B6151" s="110">
        <v>46.23934</v>
      </c>
    </row>
    <row r="6152" ht="9.75" customHeight="1">
      <c r="A6152" s="110" t="s">
        <v>188</v>
      </c>
      <c r="B6152" s="110">
        <v>50.14621</v>
      </c>
    </row>
    <row r="6153" ht="9.75" customHeight="1">
      <c r="A6153" s="110" t="s">
        <v>188</v>
      </c>
      <c r="B6153" s="110">
        <v>39.50398</v>
      </c>
    </row>
    <row r="6154" ht="9.75" customHeight="1">
      <c r="A6154" s="110" t="s">
        <v>188</v>
      </c>
      <c r="B6154" s="110">
        <v>37.97337</v>
      </c>
    </row>
    <row r="6155" ht="9.75" customHeight="1">
      <c r="A6155" s="110" t="s">
        <v>188</v>
      </c>
      <c r="B6155" s="110"/>
    </row>
    <row r="6156" ht="9.75" customHeight="1">
      <c r="A6156" s="110" t="s">
        <v>188</v>
      </c>
      <c r="B6156" s="110">
        <v>38.72391</v>
      </c>
    </row>
    <row r="6157" ht="9.75" customHeight="1">
      <c r="A6157" s="110" t="s">
        <v>188</v>
      </c>
      <c r="B6157" s="110">
        <v>46.29086</v>
      </c>
    </row>
    <row r="6158" ht="9.75" customHeight="1">
      <c r="A6158" s="110" t="s">
        <v>189</v>
      </c>
      <c r="B6158" s="110">
        <v>46.76218</v>
      </c>
    </row>
    <row r="6159" ht="9.75" customHeight="1">
      <c r="A6159" s="110" t="s">
        <v>189</v>
      </c>
      <c r="B6159" s="110">
        <v>57.96848</v>
      </c>
    </row>
    <row r="6160" ht="9.75" customHeight="1">
      <c r="A6160" s="110" t="s">
        <v>189</v>
      </c>
      <c r="B6160" s="110">
        <v>44.5444</v>
      </c>
    </row>
    <row r="6161" ht="9.75" customHeight="1">
      <c r="A6161" s="110" t="s">
        <v>190</v>
      </c>
      <c r="B6161" s="110">
        <v>46.23879</v>
      </c>
    </row>
    <row r="6162" ht="9.75" customHeight="1">
      <c r="A6162" s="110" t="s">
        <v>190</v>
      </c>
      <c r="B6162" s="110">
        <v>43.61812</v>
      </c>
    </row>
    <row r="6163" ht="9.75" customHeight="1">
      <c r="A6163" s="110" t="s">
        <v>192</v>
      </c>
      <c r="B6163" s="110">
        <v>43.37089</v>
      </c>
    </row>
    <row r="6164" ht="9.75" customHeight="1">
      <c r="A6164" s="110" t="s">
        <v>192</v>
      </c>
      <c r="B6164" s="110">
        <v>52.83587</v>
      </c>
    </row>
    <row r="6165" ht="9.75" customHeight="1">
      <c r="A6165" s="110" t="s">
        <v>192</v>
      </c>
      <c r="B6165" s="110">
        <v>29.49657</v>
      </c>
    </row>
    <row r="6166" ht="9.75" customHeight="1">
      <c r="A6166" s="110" t="s">
        <v>192</v>
      </c>
      <c r="B6166" s="110">
        <v>47.5257</v>
      </c>
    </row>
    <row r="6167" ht="9.75" customHeight="1">
      <c r="A6167" s="110" t="s">
        <v>192</v>
      </c>
      <c r="B6167" s="110"/>
    </row>
    <row r="6168" ht="9.75" customHeight="1">
      <c r="A6168" s="110" t="s">
        <v>192</v>
      </c>
      <c r="B6168" s="110">
        <v>39.27076</v>
      </c>
    </row>
    <row r="6169" ht="9.75" customHeight="1">
      <c r="A6169" s="110" t="s">
        <v>192</v>
      </c>
      <c r="B6169" s="110">
        <v>58.1271</v>
      </c>
    </row>
    <row r="6170" ht="9.75" customHeight="1">
      <c r="A6170" s="110" t="s">
        <v>192</v>
      </c>
      <c r="B6170" s="110">
        <v>54.00221</v>
      </c>
    </row>
    <row r="6171" ht="9.75" customHeight="1">
      <c r="A6171" s="110" t="s">
        <v>195</v>
      </c>
      <c r="B6171" s="110">
        <v>42.27547</v>
      </c>
    </row>
    <row r="6172" ht="9.75" customHeight="1">
      <c r="A6172" s="110" t="s">
        <v>196</v>
      </c>
      <c r="B6172" s="110">
        <v>45.97375</v>
      </c>
    </row>
    <row r="6173" ht="9.75" customHeight="1">
      <c r="A6173" s="110" t="s">
        <v>196</v>
      </c>
      <c r="B6173" s="110">
        <v>44.86608</v>
      </c>
    </row>
    <row r="6174" ht="9.75" customHeight="1">
      <c r="A6174" s="110" t="s">
        <v>196</v>
      </c>
      <c r="B6174" s="110"/>
    </row>
    <row r="6175" ht="9.75" customHeight="1">
      <c r="A6175" s="110" t="s">
        <v>196</v>
      </c>
      <c r="B6175" s="110">
        <v>42.38354</v>
      </c>
    </row>
    <row r="6176" ht="9.75" customHeight="1">
      <c r="A6176" s="110" t="s">
        <v>196</v>
      </c>
      <c r="B6176" s="110">
        <v>33.65705</v>
      </c>
    </row>
    <row r="6177" ht="9.75" customHeight="1">
      <c r="A6177" s="110" t="s">
        <v>196</v>
      </c>
      <c r="B6177" s="110">
        <v>47.10813</v>
      </c>
    </row>
    <row r="6178" ht="9.75" customHeight="1">
      <c r="A6178" s="110" t="s">
        <v>196</v>
      </c>
      <c r="B6178" s="110">
        <v>45.78058</v>
      </c>
    </row>
    <row r="6179" ht="9.75" customHeight="1">
      <c r="A6179" s="110" t="s">
        <v>196</v>
      </c>
      <c r="B6179" s="110">
        <v>54.48989</v>
      </c>
    </row>
    <row r="6180" ht="9.75" customHeight="1">
      <c r="A6180" s="110" t="s">
        <v>197</v>
      </c>
      <c r="B6180" s="110">
        <v>47.94607</v>
      </c>
    </row>
    <row r="6181" ht="9.75" customHeight="1">
      <c r="A6181" s="110" t="s">
        <v>197</v>
      </c>
      <c r="B6181" s="110">
        <v>39.27076</v>
      </c>
    </row>
    <row r="6182" ht="9.75" customHeight="1">
      <c r="A6182" s="110" t="s">
        <v>197</v>
      </c>
      <c r="B6182" s="110">
        <v>48.80543</v>
      </c>
    </row>
    <row r="6183" ht="9.75" customHeight="1">
      <c r="A6183" s="110" t="s">
        <v>198</v>
      </c>
      <c r="B6183" s="110">
        <v>28.70597</v>
      </c>
    </row>
    <row r="6184" ht="9.75" customHeight="1">
      <c r="A6184" s="110" t="s">
        <v>198</v>
      </c>
      <c r="B6184" s="110">
        <v>41.66361</v>
      </c>
    </row>
    <row r="6185" ht="9.75" customHeight="1">
      <c r="A6185" s="110" t="s">
        <v>198</v>
      </c>
      <c r="B6185" s="110">
        <v>39.95894</v>
      </c>
    </row>
    <row r="6186" ht="9.75" customHeight="1">
      <c r="A6186" s="110" t="s">
        <v>198</v>
      </c>
      <c r="B6186" s="110">
        <v>39.45204</v>
      </c>
    </row>
    <row r="6187" ht="9.75" customHeight="1">
      <c r="A6187" s="110" t="s">
        <v>198</v>
      </c>
      <c r="B6187" s="110">
        <v>50.70118</v>
      </c>
    </row>
    <row r="6188" ht="9.75" customHeight="1">
      <c r="A6188" s="110" t="s">
        <v>198</v>
      </c>
      <c r="B6188" s="110">
        <v>28.42341</v>
      </c>
    </row>
    <row r="6189" ht="9.75" customHeight="1">
      <c r="A6189" s="110" t="s">
        <v>198</v>
      </c>
      <c r="B6189" s="110">
        <v>36.50939</v>
      </c>
    </row>
    <row r="6190" ht="9.75" customHeight="1">
      <c r="A6190" s="110" t="s">
        <v>199</v>
      </c>
      <c r="B6190" s="110">
        <v>47.4415</v>
      </c>
    </row>
    <row r="6191" ht="9.75" customHeight="1">
      <c r="A6191" s="110" t="s">
        <v>199</v>
      </c>
      <c r="B6191" s="110">
        <v>46.63293</v>
      </c>
    </row>
    <row r="6192" ht="9.75" customHeight="1">
      <c r="A6192" s="110" t="s">
        <v>200</v>
      </c>
      <c r="B6192" s="110">
        <v>51.10004</v>
      </c>
    </row>
    <row r="6193" ht="9.75" customHeight="1">
      <c r="A6193" s="110" t="s">
        <v>200</v>
      </c>
      <c r="B6193" s="110">
        <v>51.21421</v>
      </c>
    </row>
  </sheetData>
  <printOptions/>
  <pageMargins bottom="0.787401575" footer="0.0" header="0.0" left="0.511811024" right="0.511811024" top="0.787401575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6.83" defaultRowHeight="15.0"/>
  <cols>
    <col customWidth="1" min="1" max="1" width="8.83"/>
    <col customWidth="1" min="2" max="2" width="22.5"/>
    <col customWidth="1" min="3" max="3" width="12.17"/>
    <col customWidth="1" min="4" max="4" width="25.33"/>
    <col customWidth="1" min="5" max="5" width="26.17"/>
    <col customWidth="1" min="6" max="6" width="22.5"/>
    <col customWidth="1" min="7" max="7" width="22.17"/>
    <col customWidth="1" min="8" max="8" width="25.33"/>
    <col customWidth="1" min="9" max="9" width="26.17"/>
    <col customWidth="1" min="10" max="10" width="22.5"/>
    <col customWidth="1" min="11" max="11" width="22.17"/>
    <col customWidth="1" min="12" max="12" width="11.83"/>
    <col customWidth="1" min="13" max="13" width="15.5"/>
    <col customWidth="1" min="14" max="14" width="9.5"/>
    <col customWidth="1" min="15" max="17" width="18.83"/>
    <col customWidth="1" min="18" max="18" width="26.67"/>
    <col customWidth="1" min="19" max="19" width="27.5"/>
    <col customWidth="1" min="20" max="20" width="23.83"/>
    <col customWidth="1" min="21" max="21" width="23.5"/>
    <col customWidth="1" min="22" max="22" width="15.5"/>
    <col customWidth="1" min="23" max="24" width="9.17"/>
    <col customWidth="1" min="25" max="26" width="17.83"/>
    <col customWidth="1" min="27" max="37" width="8.83"/>
    <col customWidth="1" min="38" max="38" width="16.67"/>
    <col customWidth="1" min="39" max="39" width="17.33"/>
    <col customWidth="1" min="40" max="50" width="8.83"/>
    <col customWidth="1" min="51" max="51" width="16.67"/>
    <col customWidth="1" min="52" max="52" width="17.33"/>
  </cols>
  <sheetData>
    <row r="1" ht="9.75" customHeight="1">
      <c r="A1" s="111" t="s">
        <v>11</v>
      </c>
      <c r="B1" s="111" t="s">
        <v>126</v>
      </c>
      <c r="C1" s="112" t="s">
        <v>201</v>
      </c>
      <c r="D1" s="113" t="s">
        <v>202</v>
      </c>
      <c r="E1" s="113" t="s">
        <v>203</v>
      </c>
      <c r="F1" s="113" t="s">
        <v>204</v>
      </c>
      <c r="G1" s="113" t="s">
        <v>205</v>
      </c>
      <c r="H1" s="113" t="s">
        <v>206</v>
      </c>
      <c r="I1" s="113" t="s">
        <v>207</v>
      </c>
      <c r="J1" s="113" t="s">
        <v>208</v>
      </c>
      <c r="K1" s="113" t="s">
        <v>209</v>
      </c>
      <c r="L1" s="113" t="s">
        <v>210</v>
      </c>
      <c r="M1" s="113" t="s">
        <v>211</v>
      </c>
      <c r="N1" s="113" t="s">
        <v>212</v>
      </c>
      <c r="O1" s="114" t="s">
        <v>213</v>
      </c>
      <c r="P1" s="113" t="s">
        <v>214</v>
      </c>
      <c r="Q1" s="113" t="s">
        <v>215</v>
      </c>
      <c r="R1" s="113" t="s">
        <v>216</v>
      </c>
      <c r="S1" s="113" t="s">
        <v>217</v>
      </c>
      <c r="T1" s="113" t="s">
        <v>218</v>
      </c>
      <c r="U1" s="113" t="s">
        <v>219</v>
      </c>
      <c r="V1" s="113" t="s">
        <v>220</v>
      </c>
      <c r="W1" s="113" t="s">
        <v>221</v>
      </c>
      <c r="X1" s="113" t="s">
        <v>212</v>
      </c>
      <c r="Y1" s="115" t="s">
        <v>222</v>
      </c>
      <c r="Z1" s="116" t="s">
        <v>223</v>
      </c>
      <c r="AL1" s="117"/>
      <c r="AM1" s="118" t="s">
        <v>213</v>
      </c>
      <c r="AY1" s="117"/>
      <c r="AZ1" s="118" t="s">
        <v>222</v>
      </c>
    </row>
    <row r="2" ht="9.75" customHeight="1">
      <c r="A2" s="119">
        <v>280010.0</v>
      </c>
      <c r="B2" s="110" t="s">
        <v>20</v>
      </c>
      <c r="C2" s="106" t="s">
        <v>224</v>
      </c>
      <c r="D2" s="120">
        <v>0.3571428571428572</v>
      </c>
      <c r="E2" s="120">
        <v>0.5</v>
      </c>
      <c r="F2" s="120">
        <v>0.1428571428571428</v>
      </c>
      <c r="G2" s="120">
        <v>0.0</v>
      </c>
      <c r="H2" s="120">
        <v>0.1875</v>
      </c>
      <c r="I2" s="120">
        <v>0.46875</v>
      </c>
      <c r="J2" s="120">
        <v>0.3125</v>
      </c>
      <c r="K2" s="120">
        <v>0.03125</v>
      </c>
      <c r="L2" s="120">
        <f t="shared" ref="L2:L76" si="1">((1+D2)^-2*(1+E2)^-1*(1+F2)^1*(1+G2)^2)/4</f>
        <v>0.1034164358</v>
      </c>
      <c r="M2" s="120">
        <f t="shared" ref="M2:M76" si="2">((1+H2)^-2*(1+I2)^-1*(1+J2)^1*(1+K2)^2)/4</f>
        <v>0.168481464</v>
      </c>
      <c r="N2" s="120">
        <f t="shared" ref="N2:N76" si="3">L2/M2</f>
        <v>0.6138149168</v>
      </c>
      <c r="O2" s="121">
        <f t="shared" ref="O2:O76" si="4">N2/SUM(N$2:N$76)</f>
        <v>0.00933127171</v>
      </c>
      <c r="P2" s="122">
        <f t="shared" ref="P2:P76" si="5">SUM(F2:G2)</f>
        <v>0.1428571429</v>
      </c>
      <c r="Q2" s="122">
        <f t="shared" ref="Q2:Q76" si="6">SUM(J2:K2)</f>
        <v>0.34375</v>
      </c>
      <c r="R2" s="120">
        <v>0.186046511627907</v>
      </c>
      <c r="S2" s="120">
        <v>0.4883720930232558</v>
      </c>
      <c r="T2" s="120">
        <v>0.2790697674418605</v>
      </c>
      <c r="U2" s="120">
        <v>0.04651162790697674</v>
      </c>
      <c r="V2" s="120">
        <v>4.43</v>
      </c>
      <c r="W2" s="120">
        <f t="shared" ref="W2:W76" si="7">((1+R2)^-2*(1+S2)^-1*(1+T2)^1*(1+U2)^2)/4</f>
        <v>0.1672658953</v>
      </c>
      <c r="X2" s="106">
        <f t="shared" ref="X2:X76" si="8">W2*SMALL(V$2:V$76,1)/V2</f>
        <v>0.1476319753</v>
      </c>
      <c r="Y2" s="123">
        <f t="shared" ref="Y2:Y76" si="9">X2/SUM(X$2:X$76)</f>
        <v>0.0131953831</v>
      </c>
      <c r="Z2" s="120">
        <f t="shared" ref="Z2:Z76" si="10">SUM(T2:U2)</f>
        <v>0.3255813953</v>
      </c>
      <c r="AL2" s="124" t="s">
        <v>213</v>
      </c>
      <c r="AM2" s="125">
        <v>1.0</v>
      </c>
      <c r="AY2" s="124" t="s">
        <v>222</v>
      </c>
      <c r="AZ2" s="125">
        <v>1.0</v>
      </c>
    </row>
    <row r="3" ht="9.75" customHeight="1">
      <c r="A3" s="119">
        <v>280020.0</v>
      </c>
      <c r="B3" s="110" t="s">
        <v>21</v>
      </c>
      <c r="C3" s="106" t="s">
        <v>194</v>
      </c>
      <c r="D3" s="120">
        <v>0.3125</v>
      </c>
      <c r="E3" s="120">
        <v>0.5625</v>
      </c>
      <c r="F3" s="120">
        <v>0.125</v>
      </c>
      <c r="G3" s="120">
        <v>0.0</v>
      </c>
      <c r="H3" s="120">
        <v>0.2654867256637168</v>
      </c>
      <c r="I3" s="120">
        <v>0.5221238938053098</v>
      </c>
      <c r="J3" s="120">
        <v>0.1858407079646018</v>
      </c>
      <c r="K3" s="120">
        <v>0.02654867256637168</v>
      </c>
      <c r="L3" s="120">
        <f t="shared" si="1"/>
        <v>0.1044897959</v>
      </c>
      <c r="M3" s="120">
        <f t="shared" si="2"/>
        <v>0.1281622914</v>
      </c>
      <c r="N3" s="120">
        <f t="shared" si="3"/>
        <v>0.8152928193</v>
      </c>
      <c r="O3" s="121">
        <f t="shared" si="4"/>
        <v>0.01239415761</v>
      </c>
      <c r="P3" s="122">
        <f t="shared" si="5"/>
        <v>0.125</v>
      </c>
      <c r="Q3" s="122">
        <f t="shared" si="6"/>
        <v>0.2123893805</v>
      </c>
      <c r="R3" s="120">
        <v>0.2793296089385475</v>
      </c>
      <c r="S3" s="120">
        <v>0.5195530726256983</v>
      </c>
      <c r="T3" s="120">
        <v>0.1620111731843575</v>
      </c>
      <c r="U3" s="120">
        <v>0.03910614525139665</v>
      </c>
      <c r="V3" s="120">
        <v>3.91</v>
      </c>
      <c r="W3" s="120">
        <f t="shared" si="7"/>
        <v>0.1261215686</v>
      </c>
      <c r="X3" s="106">
        <f t="shared" si="8"/>
        <v>0.1261215686</v>
      </c>
      <c r="Y3" s="123">
        <f t="shared" si="9"/>
        <v>0.01127277753</v>
      </c>
      <c r="Z3" s="120">
        <f t="shared" si="10"/>
        <v>0.2011173184</v>
      </c>
      <c r="AL3" s="124" t="s">
        <v>214</v>
      </c>
      <c r="AM3" s="125">
        <v>0.5846843842822934</v>
      </c>
      <c r="AY3" s="126" t="s">
        <v>223</v>
      </c>
      <c r="AZ3" s="127">
        <v>0.9464089617594449</v>
      </c>
    </row>
    <row r="4" ht="9.75" customHeight="1">
      <c r="A4" s="119">
        <v>280030.0</v>
      </c>
      <c r="B4" s="110" t="s">
        <v>22</v>
      </c>
      <c r="C4" s="106" t="s">
        <v>157</v>
      </c>
      <c r="D4" s="120">
        <v>0.1511450381679389</v>
      </c>
      <c r="E4" s="120">
        <v>0.416793893129771</v>
      </c>
      <c r="F4" s="120">
        <v>0.3358778625954199</v>
      </c>
      <c r="G4" s="120">
        <v>0.09618320610687023</v>
      </c>
      <c r="H4" s="120">
        <v>0.1276991809381981</v>
      </c>
      <c r="I4" s="120">
        <v>0.3983618763961281</v>
      </c>
      <c r="J4" s="120">
        <v>0.3611317944899479</v>
      </c>
      <c r="K4" s="120">
        <v>0.112807148175726</v>
      </c>
      <c r="L4" s="120">
        <f t="shared" si="1"/>
        <v>0.2137500782</v>
      </c>
      <c r="M4" s="120">
        <f t="shared" si="2"/>
        <v>0.2369593749</v>
      </c>
      <c r="N4" s="120">
        <f t="shared" si="3"/>
        <v>0.9020536885</v>
      </c>
      <c r="O4" s="121">
        <f t="shared" si="4"/>
        <v>0.01371310444</v>
      </c>
      <c r="P4" s="122">
        <f t="shared" si="5"/>
        <v>0.4320610687</v>
      </c>
      <c r="Q4" s="122">
        <f t="shared" si="6"/>
        <v>0.4739389427</v>
      </c>
      <c r="R4" s="120">
        <v>0.1549295774647887</v>
      </c>
      <c r="S4" s="120">
        <v>0.4009683098591549</v>
      </c>
      <c r="T4" s="120">
        <v>0.336487676056338</v>
      </c>
      <c r="U4" s="120">
        <v>0.1076144366197183</v>
      </c>
      <c r="V4" s="120">
        <v>4.6</v>
      </c>
      <c r="W4" s="120">
        <f t="shared" si="7"/>
        <v>0.2193526389</v>
      </c>
      <c r="X4" s="106">
        <f t="shared" si="8"/>
        <v>0.1864497431</v>
      </c>
      <c r="Y4" s="123">
        <f t="shared" si="9"/>
        <v>0.01666492494</v>
      </c>
      <c r="Z4" s="120">
        <f t="shared" si="10"/>
        <v>0.4441021127</v>
      </c>
      <c r="AL4" s="126" t="s">
        <v>215</v>
      </c>
      <c r="AM4" s="127">
        <v>-0.06556721772314715</v>
      </c>
      <c r="AZ4" s="125"/>
    </row>
    <row r="5" ht="9.75" customHeight="1">
      <c r="A5" s="119">
        <v>280040.0</v>
      </c>
      <c r="B5" s="110" t="s">
        <v>23</v>
      </c>
      <c r="C5" s="106" t="s">
        <v>162</v>
      </c>
      <c r="D5" s="120">
        <v>0.3170731707317073</v>
      </c>
      <c r="E5" s="120">
        <v>0.3414634146341464</v>
      </c>
      <c r="F5" s="120">
        <v>0.2682926829268293</v>
      </c>
      <c r="G5" s="120">
        <v>0.07317073170731707</v>
      </c>
      <c r="H5" s="120">
        <v>0.2417582417582418</v>
      </c>
      <c r="I5" s="120">
        <v>0.3736263736263736</v>
      </c>
      <c r="J5" s="120">
        <v>0.2967032967032967</v>
      </c>
      <c r="K5" s="120">
        <v>0.08791208791208792</v>
      </c>
      <c r="L5" s="120">
        <f t="shared" si="1"/>
        <v>0.1569272977</v>
      </c>
      <c r="M5" s="120">
        <f t="shared" si="2"/>
        <v>0.1811446472</v>
      </c>
      <c r="N5" s="120">
        <f t="shared" si="3"/>
        <v>0.8663093285</v>
      </c>
      <c r="O5" s="121">
        <f t="shared" si="4"/>
        <v>0.01316971534</v>
      </c>
      <c r="P5" s="122">
        <f t="shared" si="5"/>
        <v>0.3414634146</v>
      </c>
      <c r="Q5" s="122">
        <f t="shared" si="6"/>
        <v>0.3846153846</v>
      </c>
      <c r="R5" s="120">
        <v>0.2777777777777778</v>
      </c>
      <c r="S5" s="120">
        <v>0.3680555555555556</v>
      </c>
      <c r="T5" s="120">
        <v>0.2708333333333333</v>
      </c>
      <c r="U5" s="120">
        <v>0.08333333333333333</v>
      </c>
      <c r="V5" s="120">
        <v>4.21</v>
      </c>
      <c r="W5" s="120">
        <f t="shared" si="7"/>
        <v>0.1669315488</v>
      </c>
      <c r="X5" s="106">
        <f t="shared" si="8"/>
        <v>0.1550361891</v>
      </c>
      <c r="Y5" s="123">
        <f t="shared" si="9"/>
        <v>0.01385717358</v>
      </c>
      <c r="Z5" s="120">
        <f t="shared" si="10"/>
        <v>0.3541666667</v>
      </c>
      <c r="AM5" s="125"/>
      <c r="AZ5" s="125"/>
    </row>
    <row r="6" ht="9.75" customHeight="1">
      <c r="A6" s="119">
        <v>280050.0</v>
      </c>
      <c r="B6" s="110" t="s">
        <v>24</v>
      </c>
      <c r="C6" s="106" t="s">
        <v>169</v>
      </c>
      <c r="D6" s="120">
        <v>0.1666666666666667</v>
      </c>
      <c r="E6" s="120">
        <v>0.5714285714285714</v>
      </c>
      <c r="F6" s="120">
        <v>0.2380952380952381</v>
      </c>
      <c r="G6" s="120">
        <v>0.02380952380952381</v>
      </c>
      <c r="H6" s="120">
        <v>0.143939393939394</v>
      </c>
      <c r="I6" s="120">
        <v>0.5075757575757576</v>
      </c>
      <c r="J6" s="120">
        <v>0.3106060606060606</v>
      </c>
      <c r="K6" s="120">
        <v>0.03787878787878788</v>
      </c>
      <c r="L6" s="120">
        <f t="shared" si="1"/>
        <v>0.1516855351</v>
      </c>
      <c r="M6" s="120">
        <f t="shared" si="2"/>
        <v>0.1789040924</v>
      </c>
      <c r="N6" s="120">
        <f t="shared" si="3"/>
        <v>0.8478595041</v>
      </c>
      <c r="O6" s="121">
        <f t="shared" si="4"/>
        <v>0.01288923939</v>
      </c>
      <c r="P6" s="122">
        <f t="shared" si="5"/>
        <v>0.2619047619</v>
      </c>
      <c r="Q6" s="122">
        <f t="shared" si="6"/>
        <v>0.3484848485</v>
      </c>
      <c r="R6" s="120">
        <v>0.299625468164794</v>
      </c>
      <c r="S6" s="120">
        <v>0.4269662921348314</v>
      </c>
      <c r="T6" s="120">
        <v>0.2172284644194757</v>
      </c>
      <c r="U6" s="120">
        <v>0.05617977528089887</v>
      </c>
      <c r="V6" s="120">
        <v>4.46</v>
      </c>
      <c r="W6" s="120">
        <f t="shared" si="7"/>
        <v>0.1408437764</v>
      </c>
      <c r="X6" s="106">
        <f t="shared" si="8"/>
        <v>0.1234751492</v>
      </c>
      <c r="Y6" s="123">
        <f t="shared" si="9"/>
        <v>0.0110362399</v>
      </c>
      <c r="Z6" s="120">
        <f t="shared" si="10"/>
        <v>0.2734082397</v>
      </c>
      <c r="AM6" s="125"/>
      <c r="AZ6" s="125"/>
    </row>
    <row r="7" ht="9.75" customHeight="1">
      <c r="A7" s="119">
        <v>280060.0</v>
      </c>
      <c r="B7" s="110" t="s">
        <v>25</v>
      </c>
      <c r="C7" s="106" t="s">
        <v>158</v>
      </c>
      <c r="D7" s="120">
        <v>0.2181818181818182</v>
      </c>
      <c r="E7" s="120">
        <v>0.4909090909090909</v>
      </c>
      <c r="F7" s="120">
        <v>0.2181818181818182</v>
      </c>
      <c r="G7" s="120">
        <v>0.07272727272727272</v>
      </c>
      <c r="H7" s="120">
        <v>0.1729323308270677</v>
      </c>
      <c r="I7" s="120">
        <v>0.4323308270676692</v>
      </c>
      <c r="J7" s="120">
        <v>0.3082706766917293</v>
      </c>
      <c r="K7" s="120">
        <v>0.08646616541353383</v>
      </c>
      <c r="L7" s="120">
        <f t="shared" si="1"/>
        <v>0.1584000728</v>
      </c>
      <c r="M7" s="120">
        <f t="shared" si="2"/>
        <v>0.1959209033</v>
      </c>
      <c r="N7" s="120">
        <f t="shared" si="3"/>
        <v>0.8084899066</v>
      </c>
      <c r="O7" s="121">
        <f t="shared" si="4"/>
        <v>0.01229073909</v>
      </c>
      <c r="P7" s="122">
        <f t="shared" si="5"/>
        <v>0.2909090909</v>
      </c>
      <c r="Q7" s="122">
        <f t="shared" si="6"/>
        <v>0.3947368421</v>
      </c>
      <c r="R7" s="120">
        <v>0.1907216494845361</v>
      </c>
      <c r="S7" s="120">
        <v>0.4355670103092784</v>
      </c>
      <c r="T7" s="120">
        <v>0.288659793814433</v>
      </c>
      <c r="U7" s="120">
        <v>0.08505154639175258</v>
      </c>
      <c r="V7" s="120">
        <v>4.67</v>
      </c>
      <c r="W7" s="120">
        <f t="shared" si="7"/>
        <v>0.1863524292</v>
      </c>
      <c r="X7" s="106">
        <f t="shared" si="8"/>
        <v>0.1560252673</v>
      </c>
      <c r="Y7" s="123">
        <f t="shared" si="9"/>
        <v>0.01394557764</v>
      </c>
      <c r="Z7" s="120">
        <f t="shared" si="10"/>
        <v>0.3737113402</v>
      </c>
      <c r="AM7" s="125"/>
      <c r="AZ7" s="125"/>
    </row>
    <row r="8" ht="9.75" customHeight="1">
      <c r="A8" s="119">
        <v>280067.0</v>
      </c>
      <c r="B8" s="110" t="s">
        <v>26</v>
      </c>
      <c r="C8" s="106" t="s">
        <v>177</v>
      </c>
      <c r="D8" s="120">
        <v>0.2195121951219512</v>
      </c>
      <c r="E8" s="120">
        <v>0.3414634146341464</v>
      </c>
      <c r="F8" s="120">
        <v>0.3658536585365854</v>
      </c>
      <c r="G8" s="120">
        <v>0.07317073170731707</v>
      </c>
      <c r="H8" s="120">
        <v>0.1474358974358974</v>
      </c>
      <c r="I8" s="120">
        <v>0.4487179487179487</v>
      </c>
      <c r="J8" s="120">
        <v>0.3461538461538461</v>
      </c>
      <c r="K8" s="120">
        <v>0.0576923076923077</v>
      </c>
      <c r="L8" s="120">
        <f t="shared" si="1"/>
        <v>0.19712</v>
      </c>
      <c r="M8" s="120">
        <f t="shared" si="2"/>
        <v>0.1973843386</v>
      </c>
      <c r="N8" s="120">
        <f t="shared" si="3"/>
        <v>0.9986607925</v>
      </c>
      <c r="O8" s="121">
        <f t="shared" si="4"/>
        <v>0.01518173466</v>
      </c>
      <c r="P8" s="122">
        <f t="shared" si="5"/>
        <v>0.4390243902</v>
      </c>
      <c r="Q8" s="122">
        <f t="shared" si="6"/>
        <v>0.4038461538</v>
      </c>
      <c r="R8" s="120">
        <v>0.1807228915662651</v>
      </c>
      <c r="S8" s="120">
        <v>0.4377510040160643</v>
      </c>
      <c r="T8" s="120">
        <v>0.3132530120481928</v>
      </c>
      <c r="U8" s="120">
        <v>0.06827309236947791</v>
      </c>
      <c r="V8" s="120">
        <v>4.32</v>
      </c>
      <c r="W8" s="120">
        <f t="shared" si="7"/>
        <v>0.1869275643</v>
      </c>
      <c r="X8" s="106">
        <f t="shared" si="8"/>
        <v>0.1691867538</v>
      </c>
      <c r="Y8" s="123">
        <f t="shared" si="9"/>
        <v>0.01512195462</v>
      </c>
      <c r="Z8" s="120">
        <f t="shared" si="10"/>
        <v>0.3815261044</v>
      </c>
      <c r="AM8" s="125"/>
      <c r="AZ8" s="125"/>
    </row>
    <row r="9" ht="9.75" customHeight="1">
      <c r="A9" s="119">
        <v>280070.0</v>
      </c>
      <c r="B9" s="110" t="s">
        <v>27</v>
      </c>
      <c r="C9" s="106" t="s">
        <v>179</v>
      </c>
      <c r="D9" s="120">
        <v>0.2857142857142857</v>
      </c>
      <c r="E9" s="120">
        <v>0.5396825396825397</v>
      </c>
      <c r="F9" s="120">
        <v>0.1428571428571428</v>
      </c>
      <c r="G9" s="120">
        <v>0.03174603174603174</v>
      </c>
      <c r="H9" s="120">
        <v>0.291970802919708</v>
      </c>
      <c r="I9" s="120">
        <v>0.4817518248175183</v>
      </c>
      <c r="J9" s="120">
        <v>0.1897810218978102</v>
      </c>
      <c r="K9" s="120">
        <v>0.0364963503649635</v>
      </c>
      <c r="L9" s="120">
        <f t="shared" si="1"/>
        <v>0.1194971222</v>
      </c>
      <c r="M9" s="120">
        <f t="shared" si="2"/>
        <v>0.1291997672</v>
      </c>
      <c r="N9" s="120">
        <f t="shared" si="3"/>
        <v>0.9249019928</v>
      </c>
      <c r="O9" s="121">
        <f t="shared" si="4"/>
        <v>0.0140604465</v>
      </c>
      <c r="P9" s="122">
        <f t="shared" si="5"/>
        <v>0.1746031746</v>
      </c>
      <c r="Q9" s="122">
        <f t="shared" si="6"/>
        <v>0.2262773723</v>
      </c>
      <c r="R9" s="120">
        <v>0.2965116279069768</v>
      </c>
      <c r="S9" s="120">
        <v>0.4941860465116279</v>
      </c>
      <c r="T9" s="120">
        <v>0.1744186046511628</v>
      </c>
      <c r="U9" s="120">
        <v>0.03488372093023256</v>
      </c>
      <c r="V9" s="120">
        <v>4.16</v>
      </c>
      <c r="W9" s="120">
        <f t="shared" si="7"/>
        <v>0.1251954465</v>
      </c>
      <c r="X9" s="106">
        <f t="shared" si="8"/>
        <v>0.1176716817</v>
      </c>
      <c r="Y9" s="123">
        <f t="shared" si="9"/>
        <v>0.01051752451</v>
      </c>
      <c r="Z9" s="120">
        <f t="shared" si="10"/>
        <v>0.2093023256</v>
      </c>
      <c r="AM9" s="125"/>
      <c r="AZ9" s="125"/>
    </row>
    <row r="10" ht="9.75" customHeight="1">
      <c r="A10" s="119">
        <v>280100.0</v>
      </c>
      <c r="B10" s="110" t="s">
        <v>28</v>
      </c>
      <c r="C10" s="106" t="s">
        <v>171</v>
      </c>
      <c r="D10" s="120">
        <v>0.2058823529411765</v>
      </c>
      <c r="E10" s="120">
        <v>0.4705882352941176</v>
      </c>
      <c r="F10" s="120">
        <v>0.2352941176470588</v>
      </c>
      <c r="G10" s="120">
        <v>0.08823529411764706</v>
      </c>
      <c r="H10" s="120">
        <v>0.169811320754717</v>
      </c>
      <c r="I10" s="120">
        <v>0.4528301886792453</v>
      </c>
      <c r="J10" s="120">
        <v>0.2924528301886792</v>
      </c>
      <c r="K10" s="120">
        <v>0.08490566037735849</v>
      </c>
      <c r="L10" s="120">
        <f t="shared" si="1"/>
        <v>0.1710232005</v>
      </c>
      <c r="M10" s="120">
        <f t="shared" si="2"/>
        <v>0.1912899552</v>
      </c>
      <c r="N10" s="120">
        <f t="shared" si="3"/>
        <v>0.894052175</v>
      </c>
      <c r="O10" s="121">
        <f t="shared" si="4"/>
        <v>0.01359146469</v>
      </c>
      <c r="P10" s="122">
        <f t="shared" si="5"/>
        <v>0.3235294118</v>
      </c>
      <c r="Q10" s="122">
        <f t="shared" si="6"/>
        <v>0.3773584906</v>
      </c>
      <c r="R10" s="120">
        <v>0.1794871794871795</v>
      </c>
      <c r="S10" s="120">
        <v>0.4358974358974359</v>
      </c>
      <c r="T10" s="120">
        <v>0.3076923076923077</v>
      </c>
      <c r="U10" s="120">
        <v>0.07692307692307693</v>
      </c>
      <c r="V10" s="120">
        <v>4.39</v>
      </c>
      <c r="W10" s="120">
        <f t="shared" si="7"/>
        <v>0.1898038752</v>
      </c>
      <c r="X10" s="106">
        <f t="shared" si="8"/>
        <v>0.1690508319</v>
      </c>
      <c r="Y10" s="123">
        <f t="shared" si="9"/>
        <v>0.01510980589</v>
      </c>
      <c r="Z10" s="120">
        <f t="shared" si="10"/>
        <v>0.3846153846</v>
      </c>
      <c r="AM10" s="125"/>
      <c r="AZ10" s="125"/>
    </row>
    <row r="11" ht="9.75" customHeight="1">
      <c r="A11" s="119">
        <v>280110.0</v>
      </c>
      <c r="B11" s="110" t="s">
        <v>29</v>
      </c>
      <c r="C11" s="106" t="s">
        <v>191</v>
      </c>
      <c r="D11" s="120">
        <v>0.36</v>
      </c>
      <c r="E11" s="120">
        <v>0.36</v>
      </c>
      <c r="F11" s="120">
        <v>0.08</v>
      </c>
      <c r="G11" s="120">
        <v>0.2</v>
      </c>
      <c r="H11" s="120">
        <v>0.2363636363636364</v>
      </c>
      <c r="I11" s="120">
        <v>0.2727272727272727</v>
      </c>
      <c r="J11" s="120">
        <v>0.3090909090909091</v>
      </c>
      <c r="K11" s="120">
        <v>0.1818181818181818</v>
      </c>
      <c r="L11" s="120">
        <f t="shared" si="1"/>
        <v>0.1545644209</v>
      </c>
      <c r="M11" s="120">
        <f t="shared" si="2"/>
        <v>0.2349542758</v>
      </c>
      <c r="N11" s="120">
        <f t="shared" si="3"/>
        <v>0.6578489384</v>
      </c>
      <c r="O11" s="121">
        <f t="shared" si="4"/>
        <v>0.01000068102</v>
      </c>
      <c r="P11" s="122">
        <f t="shared" si="5"/>
        <v>0.28</v>
      </c>
      <c r="Q11" s="122">
        <f t="shared" si="6"/>
        <v>0.4909090909</v>
      </c>
      <c r="R11" s="120">
        <v>0.2295081967213115</v>
      </c>
      <c r="S11" s="120">
        <v>0.2950819672131147</v>
      </c>
      <c r="T11" s="120">
        <v>0.2950819672131147</v>
      </c>
      <c r="U11" s="120">
        <v>0.180327868852459</v>
      </c>
      <c r="V11" s="120">
        <v>4.03</v>
      </c>
      <c r="W11" s="120">
        <f t="shared" si="7"/>
        <v>0.2304</v>
      </c>
      <c r="X11" s="106">
        <f t="shared" si="8"/>
        <v>0.2235394541</v>
      </c>
      <c r="Y11" s="123">
        <f t="shared" si="9"/>
        <v>0.01998001264</v>
      </c>
      <c r="Z11" s="120">
        <f t="shared" si="10"/>
        <v>0.4754098361</v>
      </c>
      <c r="AM11" s="125"/>
      <c r="AZ11" s="125"/>
    </row>
    <row r="12" ht="9.75" customHeight="1">
      <c r="A12" s="119">
        <v>280120.0</v>
      </c>
      <c r="B12" s="110" t="s">
        <v>30</v>
      </c>
      <c r="C12" s="106" t="s">
        <v>225</v>
      </c>
      <c r="D12" s="120">
        <v>0.3035714285714285</v>
      </c>
      <c r="E12" s="120">
        <v>0.5297619047619048</v>
      </c>
      <c r="F12" s="120">
        <v>0.1369047619047619</v>
      </c>
      <c r="G12" s="120">
        <v>0.02976190476190476</v>
      </c>
      <c r="H12" s="120">
        <v>0.2369791666666667</v>
      </c>
      <c r="I12" s="120">
        <v>0.5182291666666666</v>
      </c>
      <c r="J12" s="120">
        <v>0.2135416666666667</v>
      </c>
      <c r="K12" s="120">
        <v>0.03125</v>
      </c>
      <c r="L12" s="120">
        <f t="shared" si="1"/>
        <v>0.1159429188</v>
      </c>
      <c r="M12" s="120">
        <f t="shared" si="2"/>
        <v>0.1388866566</v>
      </c>
      <c r="N12" s="120">
        <f t="shared" si="3"/>
        <v>0.8348024327</v>
      </c>
      <c r="O12" s="121">
        <f t="shared" si="4"/>
        <v>0.01269074457</v>
      </c>
      <c r="P12" s="122">
        <f t="shared" si="5"/>
        <v>0.1666666667</v>
      </c>
      <c r="Q12" s="122">
        <f t="shared" si="6"/>
        <v>0.2447916667</v>
      </c>
      <c r="R12" s="120">
        <v>0.2681660899653979</v>
      </c>
      <c r="S12" s="120">
        <v>0.4792387543252595</v>
      </c>
      <c r="T12" s="120">
        <v>0.2110726643598616</v>
      </c>
      <c r="U12" s="120">
        <v>0.04152249134948097</v>
      </c>
      <c r="V12" s="120">
        <v>4.3</v>
      </c>
      <c r="W12" s="120">
        <f t="shared" si="7"/>
        <v>0.1380565344</v>
      </c>
      <c r="X12" s="106">
        <f t="shared" si="8"/>
        <v>0.1255351278</v>
      </c>
      <c r="Y12" s="123">
        <f t="shared" si="9"/>
        <v>0.0112203613</v>
      </c>
      <c r="Z12" s="120">
        <f t="shared" si="10"/>
        <v>0.2525951557</v>
      </c>
      <c r="AM12" s="125"/>
      <c r="AZ12" s="125"/>
    </row>
    <row r="13" ht="9.75" customHeight="1">
      <c r="A13" s="119">
        <v>280130.0</v>
      </c>
      <c r="B13" s="110" t="s">
        <v>31</v>
      </c>
      <c r="C13" s="106" t="s">
        <v>187</v>
      </c>
      <c r="D13" s="120">
        <v>0.265625</v>
      </c>
      <c r="E13" s="120">
        <v>0.40625</v>
      </c>
      <c r="F13" s="120">
        <v>0.2734375</v>
      </c>
      <c r="G13" s="120">
        <v>0.0546875</v>
      </c>
      <c r="H13" s="120">
        <v>0.2033898305084746</v>
      </c>
      <c r="I13" s="120">
        <v>0.4322033898305085</v>
      </c>
      <c r="J13" s="120">
        <v>0.2966101694915254</v>
      </c>
      <c r="K13" s="120">
        <v>0.06779661016949153</v>
      </c>
      <c r="L13" s="120">
        <f t="shared" si="1"/>
        <v>0.1572145062</v>
      </c>
      <c r="M13" s="120">
        <f t="shared" si="2"/>
        <v>0.1782005895</v>
      </c>
      <c r="N13" s="120">
        <f t="shared" si="3"/>
        <v>0.8822333676</v>
      </c>
      <c r="O13" s="121">
        <f t="shared" si="4"/>
        <v>0.01341179407</v>
      </c>
      <c r="P13" s="122">
        <f t="shared" si="5"/>
        <v>0.328125</v>
      </c>
      <c r="Q13" s="122">
        <f t="shared" si="6"/>
        <v>0.3644067797</v>
      </c>
      <c r="R13" s="120">
        <v>0.2295409181636726</v>
      </c>
      <c r="S13" s="120">
        <v>0.4411177644710579</v>
      </c>
      <c r="T13" s="120">
        <v>0.2614770459081837</v>
      </c>
      <c r="U13" s="120">
        <v>0.06786427145708583</v>
      </c>
      <c r="V13" s="120">
        <v>4.1</v>
      </c>
      <c r="W13" s="120">
        <f t="shared" si="7"/>
        <v>0.1650691934</v>
      </c>
      <c r="X13" s="106">
        <f t="shared" si="8"/>
        <v>0.1574196454</v>
      </c>
      <c r="Y13" s="123">
        <f t="shared" si="9"/>
        <v>0.01407020751</v>
      </c>
      <c r="Z13" s="120">
        <f t="shared" si="10"/>
        <v>0.3293413174</v>
      </c>
      <c r="AM13" s="125"/>
      <c r="AZ13" s="125"/>
    </row>
    <row r="14" ht="9.75" customHeight="1">
      <c r="A14" s="119">
        <v>280140.0</v>
      </c>
      <c r="B14" s="110" t="s">
        <v>32</v>
      </c>
      <c r="C14" s="106" t="s">
        <v>226</v>
      </c>
      <c r="D14" s="120">
        <v>0.2222222222222222</v>
      </c>
      <c r="E14" s="120">
        <v>0.5396825396825397</v>
      </c>
      <c r="F14" s="120">
        <v>0.2063492063492063</v>
      </c>
      <c r="G14" s="120">
        <v>0.03174603174603174</v>
      </c>
      <c r="H14" s="120">
        <v>0.1988636363636364</v>
      </c>
      <c r="I14" s="120">
        <v>0.4829545454545455</v>
      </c>
      <c r="J14" s="120">
        <v>0.2897727272727273</v>
      </c>
      <c r="K14" s="120">
        <v>0.02840909090909091</v>
      </c>
      <c r="L14" s="120">
        <f t="shared" si="1"/>
        <v>0.1395812649</v>
      </c>
      <c r="M14" s="120">
        <f t="shared" si="2"/>
        <v>0.1599991213</v>
      </c>
      <c r="N14" s="120">
        <f t="shared" si="3"/>
        <v>0.8723876964</v>
      </c>
      <c r="O14" s="121">
        <f t="shared" si="4"/>
        <v>0.01326211926</v>
      </c>
      <c r="P14" s="122">
        <f t="shared" si="5"/>
        <v>0.2380952381</v>
      </c>
      <c r="Q14" s="122">
        <f t="shared" si="6"/>
        <v>0.3181818182</v>
      </c>
      <c r="R14" s="120">
        <v>0.1931818181818182</v>
      </c>
      <c r="S14" s="120">
        <v>0.4772727272727273</v>
      </c>
      <c r="T14" s="120">
        <v>0.2954545454545455</v>
      </c>
      <c r="U14" s="120">
        <v>0.03409090909090909</v>
      </c>
      <c r="V14" s="120">
        <v>4.39</v>
      </c>
      <c r="W14" s="120">
        <f t="shared" si="7"/>
        <v>0.1646666667</v>
      </c>
      <c r="X14" s="106">
        <f t="shared" si="8"/>
        <v>0.1466621109</v>
      </c>
      <c r="Y14" s="123">
        <f t="shared" si="9"/>
        <v>0.01310869636</v>
      </c>
      <c r="Z14" s="120">
        <f t="shared" si="10"/>
        <v>0.3295454545</v>
      </c>
      <c r="AM14" s="125"/>
      <c r="AZ14" s="125"/>
    </row>
    <row r="15" ht="9.75" customHeight="1">
      <c r="A15" s="119">
        <v>280150.0</v>
      </c>
      <c r="B15" s="110" t="s">
        <v>33</v>
      </c>
      <c r="C15" s="106" t="s">
        <v>227</v>
      </c>
      <c r="D15" s="120">
        <v>0.09090909090909091</v>
      </c>
      <c r="E15" s="120">
        <v>0.5681818181818182</v>
      </c>
      <c r="F15" s="120">
        <v>0.2954545454545455</v>
      </c>
      <c r="G15" s="120">
        <v>0.04545454545454546</v>
      </c>
      <c r="H15" s="120">
        <v>0.1257861635220126</v>
      </c>
      <c r="I15" s="120">
        <v>0.4654088050314465</v>
      </c>
      <c r="J15" s="120">
        <v>0.3584905660377358</v>
      </c>
      <c r="K15" s="120">
        <v>0.05031446540880503</v>
      </c>
      <c r="L15" s="120">
        <f t="shared" si="1"/>
        <v>0.1896701389</v>
      </c>
      <c r="M15" s="120">
        <f t="shared" si="2"/>
        <v>0.2017273201</v>
      </c>
      <c r="N15" s="120">
        <f t="shared" si="3"/>
        <v>0.9402303008</v>
      </c>
      <c r="O15" s="121">
        <f t="shared" si="4"/>
        <v>0.01429346887</v>
      </c>
      <c r="P15" s="122">
        <f t="shared" si="5"/>
        <v>0.3409090909</v>
      </c>
      <c r="Q15" s="122">
        <f t="shared" si="6"/>
        <v>0.4088050314</v>
      </c>
      <c r="R15" s="120">
        <v>0.204</v>
      </c>
      <c r="S15" s="120">
        <v>0.484</v>
      </c>
      <c r="T15" s="120">
        <v>0.272</v>
      </c>
      <c r="U15" s="120">
        <v>0.04</v>
      </c>
      <c r="V15" s="120">
        <v>4.46</v>
      </c>
      <c r="W15" s="120">
        <f t="shared" si="7"/>
        <v>0.1598847064</v>
      </c>
      <c r="X15" s="106">
        <f t="shared" si="8"/>
        <v>0.1401679825</v>
      </c>
      <c r="Y15" s="123">
        <f t="shared" si="9"/>
        <v>0.01252824954</v>
      </c>
      <c r="Z15" s="120">
        <f t="shared" si="10"/>
        <v>0.312</v>
      </c>
      <c r="AM15" s="125"/>
      <c r="AZ15" s="125"/>
    </row>
    <row r="16" ht="9.75" customHeight="1">
      <c r="A16" s="119">
        <v>280160.0</v>
      </c>
      <c r="B16" s="110" t="s">
        <v>34</v>
      </c>
      <c r="C16" s="106" t="s">
        <v>228</v>
      </c>
      <c r="D16" s="120">
        <v>0.1428571428571428</v>
      </c>
      <c r="E16" s="120">
        <v>0.2857142857142857</v>
      </c>
      <c r="F16" s="120">
        <v>0.2857142857142857</v>
      </c>
      <c r="G16" s="120">
        <v>0.2857142857142857</v>
      </c>
      <c r="H16" s="120">
        <v>0.1428571428571428</v>
      </c>
      <c r="I16" s="120">
        <v>0.4857142857142857</v>
      </c>
      <c r="J16" s="120">
        <v>0.2571428571428571</v>
      </c>
      <c r="K16" s="120">
        <v>0.1142857142857143</v>
      </c>
      <c r="L16" s="120">
        <f t="shared" si="1"/>
        <v>0.31640625</v>
      </c>
      <c r="M16" s="120">
        <f t="shared" si="2"/>
        <v>0.20109375</v>
      </c>
      <c r="N16" s="120">
        <f t="shared" si="3"/>
        <v>1.573426573</v>
      </c>
      <c r="O16" s="121">
        <f t="shared" si="4"/>
        <v>0.02391937776</v>
      </c>
      <c r="P16" s="122">
        <f t="shared" si="5"/>
        <v>0.5714285714</v>
      </c>
      <c r="Q16" s="122">
        <f t="shared" si="6"/>
        <v>0.3714285714</v>
      </c>
      <c r="R16" s="120">
        <v>0.2241379310344828</v>
      </c>
      <c r="S16" s="120">
        <v>0.5</v>
      </c>
      <c r="T16" s="120">
        <v>0.2068965517241379</v>
      </c>
      <c r="U16" s="120">
        <v>0.06896551724137931</v>
      </c>
      <c r="V16" s="120">
        <v>4.29</v>
      </c>
      <c r="W16" s="120">
        <f t="shared" si="7"/>
        <v>0.1533859137</v>
      </c>
      <c r="X16" s="106">
        <f t="shared" si="8"/>
        <v>0.1397992826</v>
      </c>
      <c r="Y16" s="123">
        <f t="shared" si="9"/>
        <v>0.01249529505</v>
      </c>
      <c r="Z16" s="120">
        <f t="shared" si="10"/>
        <v>0.275862069</v>
      </c>
      <c r="AM16" s="125"/>
      <c r="AZ16" s="125"/>
    </row>
    <row r="17" ht="9.75" customHeight="1">
      <c r="A17" s="119">
        <v>280170.0</v>
      </c>
      <c r="B17" s="110" t="s">
        <v>35</v>
      </c>
      <c r="C17" s="106" t="s">
        <v>229</v>
      </c>
      <c r="D17" s="120">
        <v>0.2121212121212121</v>
      </c>
      <c r="E17" s="120">
        <v>0.6060606060606061</v>
      </c>
      <c r="F17" s="120">
        <v>0.1666666666666667</v>
      </c>
      <c r="G17" s="120">
        <v>0.01515151515151515</v>
      </c>
      <c r="H17" s="120">
        <v>0.1548387096774194</v>
      </c>
      <c r="I17" s="120">
        <v>0.535483870967742</v>
      </c>
      <c r="J17" s="120">
        <v>0.2709677419354839</v>
      </c>
      <c r="K17" s="120">
        <v>0.03870967741935484</v>
      </c>
      <c r="L17" s="120">
        <f t="shared" si="1"/>
        <v>0.1273780218</v>
      </c>
      <c r="M17" s="120">
        <f t="shared" si="2"/>
        <v>0.167407522</v>
      </c>
      <c r="N17" s="120">
        <f t="shared" si="3"/>
        <v>0.7608858928</v>
      </c>
      <c r="O17" s="121">
        <f t="shared" si="4"/>
        <v>0.01156705843</v>
      </c>
      <c r="P17" s="122">
        <f t="shared" si="5"/>
        <v>0.1818181818</v>
      </c>
      <c r="Q17" s="122">
        <f t="shared" si="6"/>
        <v>0.3096774194</v>
      </c>
      <c r="R17" s="120">
        <v>0.2028985507246377</v>
      </c>
      <c r="S17" s="120">
        <v>0.5398550724637681</v>
      </c>
      <c r="T17" s="120">
        <v>0.2318840579710145</v>
      </c>
      <c r="U17" s="120">
        <v>0.02536231884057971</v>
      </c>
      <c r="V17" s="120">
        <v>4.2</v>
      </c>
      <c r="W17" s="120">
        <f t="shared" si="7"/>
        <v>0.1453204384</v>
      </c>
      <c r="X17" s="106">
        <f t="shared" si="8"/>
        <v>0.1352864081</v>
      </c>
      <c r="Y17" s="123">
        <f t="shared" si="9"/>
        <v>0.01209193319</v>
      </c>
      <c r="Z17" s="120">
        <f t="shared" si="10"/>
        <v>0.2572463768</v>
      </c>
      <c r="AM17" s="125"/>
      <c r="AZ17" s="125"/>
    </row>
    <row r="18" ht="9.75" customHeight="1">
      <c r="A18" s="119">
        <v>280190.0</v>
      </c>
      <c r="B18" s="110" t="s">
        <v>36</v>
      </c>
      <c r="C18" s="106" t="s">
        <v>185</v>
      </c>
      <c r="D18" s="120">
        <v>0.08333333333333333</v>
      </c>
      <c r="E18" s="120">
        <v>0.6666666666666666</v>
      </c>
      <c r="F18" s="120">
        <v>0.25</v>
      </c>
      <c r="G18" s="120">
        <v>0.0</v>
      </c>
      <c r="H18" s="120">
        <v>0.1590909090909091</v>
      </c>
      <c r="I18" s="120">
        <v>0.3409090909090909</v>
      </c>
      <c r="J18" s="120">
        <v>0.4772727272727273</v>
      </c>
      <c r="K18" s="120">
        <v>0.02272727272727273</v>
      </c>
      <c r="L18" s="120">
        <f t="shared" si="1"/>
        <v>0.1597633136</v>
      </c>
      <c r="M18" s="120">
        <f t="shared" si="2"/>
        <v>0.2144302387</v>
      </c>
      <c r="N18" s="120">
        <f t="shared" si="3"/>
        <v>0.7450596268</v>
      </c>
      <c r="O18" s="121">
        <f t="shared" si="4"/>
        <v>0.01132646605</v>
      </c>
      <c r="P18" s="122">
        <f t="shared" si="5"/>
        <v>0.25</v>
      </c>
      <c r="Q18" s="122">
        <f t="shared" si="6"/>
        <v>0.5</v>
      </c>
      <c r="R18" s="120">
        <v>0.15</v>
      </c>
      <c r="S18" s="120">
        <v>0.3666666666666666</v>
      </c>
      <c r="T18" s="120">
        <v>0.4166666666666667</v>
      </c>
      <c r="U18" s="120">
        <v>0.06666666666666667</v>
      </c>
      <c r="V18" s="120">
        <v>4.25</v>
      </c>
      <c r="W18" s="120">
        <f t="shared" si="7"/>
        <v>0.2229496775</v>
      </c>
      <c r="X18" s="106">
        <f t="shared" si="8"/>
        <v>0.2051137033</v>
      </c>
      <c r="Y18" s="123">
        <f t="shared" si="9"/>
        <v>0.0183331144</v>
      </c>
      <c r="Z18" s="120">
        <f t="shared" si="10"/>
        <v>0.4833333333</v>
      </c>
      <c r="AM18" s="125"/>
      <c r="AZ18" s="125"/>
    </row>
    <row r="19" ht="9.75" customHeight="1">
      <c r="A19" s="119">
        <v>280200.0</v>
      </c>
      <c r="B19" s="110" t="s">
        <v>37</v>
      </c>
      <c r="C19" s="106" t="s">
        <v>230</v>
      </c>
      <c r="D19" s="120">
        <v>0.2272727272727273</v>
      </c>
      <c r="E19" s="120">
        <v>0.5</v>
      </c>
      <c r="F19" s="120">
        <v>0.2727272727272727</v>
      </c>
      <c r="G19" s="120">
        <v>0.0</v>
      </c>
      <c r="H19" s="120">
        <v>0.2318840579710145</v>
      </c>
      <c r="I19" s="120">
        <v>0.463768115942029</v>
      </c>
      <c r="J19" s="120">
        <v>0.2463768115942029</v>
      </c>
      <c r="K19" s="120">
        <v>0.05797101449275362</v>
      </c>
      <c r="L19" s="120">
        <f t="shared" si="1"/>
        <v>0.1408321902</v>
      </c>
      <c r="M19" s="120">
        <f t="shared" si="2"/>
        <v>0.1570091473</v>
      </c>
      <c r="N19" s="120">
        <f t="shared" si="3"/>
        <v>0.8969680598</v>
      </c>
      <c r="O19" s="121">
        <f t="shared" si="4"/>
        <v>0.01363579224</v>
      </c>
      <c r="P19" s="122">
        <f t="shared" si="5"/>
        <v>0.2727272727</v>
      </c>
      <c r="Q19" s="122">
        <f t="shared" si="6"/>
        <v>0.3043478261</v>
      </c>
      <c r="R19" s="120">
        <v>0.2765957446808511</v>
      </c>
      <c r="S19" s="120">
        <v>0.4574468085106383</v>
      </c>
      <c r="T19" s="120">
        <v>0.2127659574468085</v>
      </c>
      <c r="U19" s="120">
        <v>0.05319148936170213</v>
      </c>
      <c r="V19" s="120">
        <v>4.4</v>
      </c>
      <c r="W19" s="120">
        <f t="shared" si="7"/>
        <v>0.1415898723</v>
      </c>
      <c r="X19" s="106">
        <f t="shared" si="8"/>
        <v>0.1258219092</v>
      </c>
      <c r="Y19" s="123">
        <f t="shared" si="9"/>
        <v>0.0112459939</v>
      </c>
      <c r="Z19" s="120">
        <f t="shared" si="10"/>
        <v>0.2659574468</v>
      </c>
      <c r="AM19" s="125"/>
      <c r="AZ19" s="125"/>
    </row>
    <row r="20" ht="9.75" customHeight="1">
      <c r="A20" s="119">
        <v>280210.0</v>
      </c>
      <c r="B20" s="110" t="s">
        <v>38</v>
      </c>
      <c r="C20" s="106" t="s">
        <v>161</v>
      </c>
      <c r="D20" s="120">
        <v>0.2033898305084746</v>
      </c>
      <c r="E20" s="120">
        <v>0.4576271186440678</v>
      </c>
      <c r="F20" s="120">
        <v>0.288135593220339</v>
      </c>
      <c r="G20" s="120">
        <v>0.05084745762711865</v>
      </c>
      <c r="H20" s="120">
        <v>0.1351981351981352</v>
      </c>
      <c r="I20" s="120">
        <v>0.4731934731934732</v>
      </c>
      <c r="J20" s="120">
        <v>0.3356643356643357</v>
      </c>
      <c r="K20" s="120">
        <v>0.05594405594405594</v>
      </c>
      <c r="L20" s="120">
        <f t="shared" si="1"/>
        <v>0.1684697112</v>
      </c>
      <c r="M20" s="120">
        <f t="shared" si="2"/>
        <v>0.196117358</v>
      </c>
      <c r="N20" s="120">
        <f t="shared" si="3"/>
        <v>0.8590249884</v>
      </c>
      <c r="O20" s="121">
        <f t="shared" si="4"/>
        <v>0.01305897813</v>
      </c>
      <c r="P20" s="122">
        <f t="shared" si="5"/>
        <v>0.3389830508</v>
      </c>
      <c r="Q20" s="122">
        <f t="shared" si="6"/>
        <v>0.3916083916</v>
      </c>
      <c r="R20" s="120">
        <v>0.2016460905349794</v>
      </c>
      <c r="S20" s="120">
        <v>0.4540466392318244</v>
      </c>
      <c r="T20" s="120">
        <v>0.2962962962962963</v>
      </c>
      <c r="U20" s="120">
        <v>0.04801097393689986</v>
      </c>
      <c r="V20" s="120">
        <v>4.38</v>
      </c>
      <c r="W20" s="120">
        <f t="shared" si="7"/>
        <v>0.1695291782</v>
      </c>
      <c r="X20" s="106">
        <f t="shared" si="8"/>
        <v>0.151337691</v>
      </c>
      <c r="Y20" s="123">
        <f t="shared" si="9"/>
        <v>0.0135266009</v>
      </c>
      <c r="Z20" s="120">
        <f t="shared" si="10"/>
        <v>0.3443072702</v>
      </c>
      <c r="AM20" s="125"/>
      <c r="AZ20" s="125"/>
    </row>
    <row r="21" ht="9.75" customHeight="1">
      <c r="A21" s="119">
        <v>280220.0</v>
      </c>
      <c r="B21" s="110" t="s">
        <v>39</v>
      </c>
      <c r="C21" s="106" t="s">
        <v>182</v>
      </c>
      <c r="D21" s="120">
        <v>0.4705882352941176</v>
      </c>
      <c r="E21" s="120">
        <v>0.4705882352941176</v>
      </c>
      <c r="F21" s="120">
        <v>0.05882352941176471</v>
      </c>
      <c r="G21" s="120">
        <v>0.0</v>
      </c>
      <c r="H21" s="120">
        <v>0.3396226415094339</v>
      </c>
      <c r="I21" s="120">
        <v>0.4905660377358491</v>
      </c>
      <c r="J21" s="120">
        <v>0.09433962264150944</v>
      </c>
      <c r="K21" s="120">
        <v>0.07547169811320754</v>
      </c>
      <c r="L21" s="120">
        <f t="shared" si="1"/>
        <v>0.083232</v>
      </c>
      <c r="M21" s="120">
        <f t="shared" si="2"/>
        <v>0.1182970528</v>
      </c>
      <c r="N21" s="120">
        <f t="shared" si="3"/>
        <v>0.7035847305</v>
      </c>
      <c r="O21" s="121">
        <f t="shared" si="4"/>
        <v>0.0106959608</v>
      </c>
      <c r="P21" s="122">
        <f t="shared" si="5"/>
        <v>0.05882352941</v>
      </c>
      <c r="Q21" s="122">
        <f t="shared" si="6"/>
        <v>0.1698113208</v>
      </c>
      <c r="R21" s="120">
        <v>0.2985074626865671</v>
      </c>
      <c r="S21" s="120">
        <v>0.5223880597014925</v>
      </c>
      <c r="T21" s="120">
        <v>0.1194029850746269</v>
      </c>
      <c r="U21" s="120">
        <v>0.05970149253731343</v>
      </c>
      <c r="V21" s="120">
        <v>4.34</v>
      </c>
      <c r="W21" s="120">
        <f t="shared" si="7"/>
        <v>0.1224275878</v>
      </c>
      <c r="X21" s="106">
        <f t="shared" si="8"/>
        <v>0.1102976655</v>
      </c>
      <c r="Y21" s="123">
        <f t="shared" si="9"/>
        <v>0.009858433088</v>
      </c>
      <c r="Z21" s="120">
        <f t="shared" si="10"/>
        <v>0.1791044776</v>
      </c>
      <c r="AM21" s="125"/>
      <c r="AZ21" s="125"/>
    </row>
    <row r="22" ht="9.75" customHeight="1">
      <c r="A22" s="119">
        <v>280230.0</v>
      </c>
      <c r="B22" s="110" t="s">
        <v>40</v>
      </c>
      <c r="C22" s="106" t="s">
        <v>189</v>
      </c>
      <c r="D22" s="120">
        <v>0.3170731707317073</v>
      </c>
      <c r="E22" s="120">
        <v>0.3658536585365854</v>
      </c>
      <c r="F22" s="120">
        <v>0.2926829268292683</v>
      </c>
      <c r="G22" s="120">
        <v>0.02439024390243903</v>
      </c>
      <c r="H22" s="120">
        <v>0.1565217391304348</v>
      </c>
      <c r="I22" s="120">
        <v>0.4782608695652174</v>
      </c>
      <c r="J22" s="120">
        <v>0.3043478260869565</v>
      </c>
      <c r="K22" s="120">
        <v>0.06086956521739131</v>
      </c>
      <c r="L22" s="120">
        <f t="shared" si="1"/>
        <v>0.143132716</v>
      </c>
      <c r="M22" s="120">
        <f t="shared" si="2"/>
        <v>0.1856088696</v>
      </c>
      <c r="N22" s="120">
        <f t="shared" si="3"/>
        <v>0.7711523505</v>
      </c>
      <c r="O22" s="121">
        <f t="shared" si="4"/>
        <v>0.01172313007</v>
      </c>
      <c r="P22" s="122">
        <f t="shared" si="5"/>
        <v>0.3170731707</v>
      </c>
      <c r="Q22" s="122">
        <f t="shared" si="6"/>
        <v>0.3652173913</v>
      </c>
      <c r="R22" s="120">
        <v>0.2061855670103093</v>
      </c>
      <c r="S22" s="120">
        <v>0.4793814432989691</v>
      </c>
      <c r="T22" s="120">
        <v>0.2577319587628866</v>
      </c>
      <c r="U22" s="120">
        <v>0.05670103092783505</v>
      </c>
      <c r="V22" s="120">
        <v>4.28</v>
      </c>
      <c r="W22" s="120">
        <f t="shared" si="7"/>
        <v>0.1631262849</v>
      </c>
      <c r="X22" s="106">
        <f t="shared" si="8"/>
        <v>0.1490242463</v>
      </c>
      <c r="Y22" s="123">
        <f t="shared" si="9"/>
        <v>0.01331982462</v>
      </c>
      <c r="Z22" s="120">
        <f t="shared" si="10"/>
        <v>0.3144329897</v>
      </c>
      <c r="AM22" s="125"/>
      <c r="AZ22" s="125"/>
    </row>
    <row r="23" ht="9.75" customHeight="1">
      <c r="A23" s="119">
        <v>280240.0</v>
      </c>
      <c r="B23" s="110" t="s">
        <v>41</v>
      </c>
      <c r="C23" s="106" t="s">
        <v>164</v>
      </c>
      <c r="D23" s="120">
        <v>0.25</v>
      </c>
      <c r="E23" s="120">
        <v>0.4464285714285715</v>
      </c>
      <c r="F23" s="120">
        <v>0.2678571428571428</v>
      </c>
      <c r="G23" s="120">
        <v>0.03571428571428571</v>
      </c>
      <c r="H23" s="120">
        <v>0.26</v>
      </c>
      <c r="I23" s="120">
        <v>0.41</v>
      </c>
      <c r="J23" s="120">
        <v>0.27</v>
      </c>
      <c r="K23" s="120">
        <v>0.06</v>
      </c>
      <c r="L23" s="120">
        <f t="shared" si="1"/>
        <v>0.1504434366</v>
      </c>
      <c r="M23" s="120">
        <f t="shared" si="2"/>
        <v>0.1593658477</v>
      </c>
      <c r="N23" s="120">
        <f t="shared" si="3"/>
        <v>0.944013029</v>
      </c>
      <c r="O23" s="121">
        <f t="shared" si="4"/>
        <v>0.01435097426</v>
      </c>
      <c r="P23" s="122">
        <f t="shared" si="5"/>
        <v>0.3035714286</v>
      </c>
      <c r="Q23" s="122">
        <f t="shared" si="6"/>
        <v>0.33</v>
      </c>
      <c r="R23" s="120">
        <v>0.2894736842105263</v>
      </c>
      <c r="S23" s="120">
        <v>0.3947368421052632</v>
      </c>
      <c r="T23" s="120">
        <v>0.2631578947368421</v>
      </c>
      <c r="U23" s="120">
        <v>0.05263157894736842</v>
      </c>
      <c r="V23" s="120">
        <v>3.96</v>
      </c>
      <c r="W23" s="120">
        <f t="shared" si="7"/>
        <v>0.1508805293</v>
      </c>
      <c r="X23" s="106">
        <f t="shared" si="8"/>
        <v>0.1489754722</v>
      </c>
      <c r="Y23" s="123">
        <f t="shared" si="9"/>
        <v>0.01331546518</v>
      </c>
      <c r="Z23" s="120">
        <f t="shared" si="10"/>
        <v>0.3157894737</v>
      </c>
      <c r="AM23" s="125"/>
      <c r="AZ23" s="125"/>
    </row>
    <row r="24" ht="9.75" customHeight="1">
      <c r="A24" s="119">
        <v>280250.0</v>
      </c>
      <c r="B24" s="110" t="s">
        <v>42</v>
      </c>
      <c r="C24" s="106" t="s">
        <v>231</v>
      </c>
      <c r="D24" s="120">
        <v>0.0</v>
      </c>
      <c r="E24" s="120">
        <v>0.8</v>
      </c>
      <c r="F24" s="120">
        <v>0.2</v>
      </c>
      <c r="G24" s="120">
        <v>0.0</v>
      </c>
      <c r="H24" s="120">
        <v>0.0</v>
      </c>
      <c r="I24" s="120">
        <v>0.5714285714285714</v>
      </c>
      <c r="J24" s="120">
        <v>0.3809523809523809</v>
      </c>
      <c r="K24" s="120">
        <v>0.04761904761904762</v>
      </c>
      <c r="L24" s="120">
        <f t="shared" si="1"/>
        <v>0.1666666667</v>
      </c>
      <c r="M24" s="120">
        <f t="shared" si="2"/>
        <v>0.2411186697</v>
      </c>
      <c r="N24" s="120">
        <f t="shared" si="3"/>
        <v>0.6912225705</v>
      </c>
      <c r="O24" s="121">
        <f t="shared" si="4"/>
        <v>0.01050803009</v>
      </c>
      <c r="P24" s="122">
        <f t="shared" si="5"/>
        <v>0.2</v>
      </c>
      <c r="Q24" s="122">
        <f t="shared" si="6"/>
        <v>0.4285714286</v>
      </c>
      <c r="R24" s="120">
        <v>0.03333333333333333</v>
      </c>
      <c r="S24" s="120">
        <v>0.4666666666666667</v>
      </c>
      <c r="T24" s="120">
        <v>0.4666666666666667</v>
      </c>
      <c r="U24" s="120">
        <v>0.03333333333333333</v>
      </c>
      <c r="V24" s="120">
        <v>4.71</v>
      </c>
      <c r="W24" s="120">
        <f t="shared" si="7"/>
        <v>0.25</v>
      </c>
      <c r="X24" s="106">
        <f t="shared" si="8"/>
        <v>0.207537155</v>
      </c>
      <c r="Y24" s="123">
        <f t="shared" si="9"/>
        <v>0.01854972312</v>
      </c>
      <c r="Z24" s="120">
        <f t="shared" si="10"/>
        <v>0.5</v>
      </c>
      <c r="AM24" s="125"/>
      <c r="AZ24" s="125"/>
    </row>
    <row r="25" ht="9.75" customHeight="1">
      <c r="A25" s="119">
        <v>280260.0</v>
      </c>
      <c r="B25" s="110" t="s">
        <v>43</v>
      </c>
      <c r="C25" s="106" t="s">
        <v>232</v>
      </c>
      <c r="D25" s="120">
        <v>0.2105263157894737</v>
      </c>
      <c r="E25" s="120">
        <v>0.4736842105263158</v>
      </c>
      <c r="F25" s="120">
        <v>0.3157894736842105</v>
      </c>
      <c r="G25" s="120">
        <v>0.0</v>
      </c>
      <c r="H25" s="120">
        <v>0.2</v>
      </c>
      <c r="I25" s="120">
        <v>0.475</v>
      </c>
      <c r="J25" s="120">
        <v>0.3</v>
      </c>
      <c r="K25" s="120">
        <v>0.025</v>
      </c>
      <c r="L25" s="120">
        <f t="shared" si="1"/>
        <v>0.1523258169</v>
      </c>
      <c r="M25" s="120">
        <f t="shared" si="2"/>
        <v>0.160759475</v>
      </c>
      <c r="N25" s="120">
        <f t="shared" si="3"/>
        <v>0.9475386559</v>
      </c>
      <c r="O25" s="121">
        <f t="shared" si="4"/>
        <v>0.01440457117</v>
      </c>
      <c r="P25" s="122">
        <f t="shared" si="5"/>
        <v>0.3157894737</v>
      </c>
      <c r="Q25" s="122">
        <f t="shared" si="6"/>
        <v>0.325</v>
      </c>
      <c r="R25" s="120">
        <v>0.2063492063492063</v>
      </c>
      <c r="S25" s="120">
        <v>0.4444444444444444</v>
      </c>
      <c r="T25" s="120">
        <v>0.3174603174603174</v>
      </c>
      <c r="U25" s="120">
        <v>0.03174603174603174</v>
      </c>
      <c r="V25" s="120">
        <v>4.28</v>
      </c>
      <c r="W25" s="120">
        <f t="shared" si="7"/>
        <v>0.1667923922</v>
      </c>
      <c r="X25" s="106">
        <f t="shared" si="8"/>
        <v>0.1523734237</v>
      </c>
      <c r="Y25" s="123">
        <f t="shared" si="9"/>
        <v>0.01361917494</v>
      </c>
      <c r="Z25" s="120">
        <f t="shared" si="10"/>
        <v>0.3492063492</v>
      </c>
      <c r="AM25" s="125"/>
      <c r="AZ25" s="125"/>
    </row>
    <row r="26" ht="9.75" customHeight="1">
      <c r="A26" s="119">
        <v>280270.0</v>
      </c>
      <c r="B26" s="110" t="s">
        <v>44</v>
      </c>
      <c r="C26" s="106" t="s">
        <v>180</v>
      </c>
      <c r="D26" s="120">
        <v>0.2727272727272727</v>
      </c>
      <c r="E26" s="120">
        <v>0.4772727272727273</v>
      </c>
      <c r="F26" s="120">
        <v>0.2045454545454546</v>
      </c>
      <c r="G26" s="120">
        <v>0.04545454545454546</v>
      </c>
      <c r="H26" s="120">
        <v>0.2521739130434782</v>
      </c>
      <c r="I26" s="120">
        <v>0.4086956521739131</v>
      </c>
      <c r="J26" s="120">
        <v>0.2782608695652174</v>
      </c>
      <c r="K26" s="120">
        <v>0.06086956521739131</v>
      </c>
      <c r="L26" s="120">
        <f t="shared" si="1"/>
        <v>0.1375441523</v>
      </c>
      <c r="M26" s="120">
        <f t="shared" si="2"/>
        <v>0.1628309685</v>
      </c>
      <c r="N26" s="120">
        <f t="shared" si="3"/>
        <v>0.8447051168</v>
      </c>
      <c r="O26" s="121">
        <f t="shared" si="4"/>
        <v>0.0128412861</v>
      </c>
      <c r="P26" s="122">
        <f t="shared" si="5"/>
        <v>0.25</v>
      </c>
      <c r="Q26" s="122">
        <f t="shared" si="6"/>
        <v>0.3391304348</v>
      </c>
      <c r="R26" s="120">
        <v>0.2875</v>
      </c>
      <c r="S26" s="120">
        <v>0.41875</v>
      </c>
      <c r="T26" s="120">
        <v>0.24375</v>
      </c>
      <c r="U26" s="120">
        <v>0.05</v>
      </c>
      <c r="V26" s="120">
        <v>4.14</v>
      </c>
      <c r="W26" s="120">
        <f t="shared" si="7"/>
        <v>0.1457643602</v>
      </c>
      <c r="X26" s="106">
        <f t="shared" si="8"/>
        <v>0.1376663401</v>
      </c>
      <c r="Y26" s="123">
        <f t="shared" si="9"/>
        <v>0.01230465212</v>
      </c>
      <c r="Z26" s="120">
        <f t="shared" si="10"/>
        <v>0.29375</v>
      </c>
      <c r="AM26" s="125"/>
      <c r="AZ26" s="125"/>
    </row>
    <row r="27" ht="9.75" customHeight="1">
      <c r="A27" s="119">
        <v>280280.0</v>
      </c>
      <c r="B27" s="110" t="s">
        <v>45</v>
      </c>
      <c r="C27" s="106" t="s">
        <v>163</v>
      </c>
      <c r="D27" s="120">
        <v>0.2522522522522522</v>
      </c>
      <c r="E27" s="120">
        <v>0.4774774774774775</v>
      </c>
      <c r="F27" s="120">
        <v>0.2252252252252252</v>
      </c>
      <c r="G27" s="120">
        <v>0.04504504504504504</v>
      </c>
      <c r="H27" s="120">
        <v>0.2222222222222222</v>
      </c>
      <c r="I27" s="120">
        <v>0.4888888888888889</v>
      </c>
      <c r="J27" s="120">
        <v>0.2311111111111111</v>
      </c>
      <c r="K27" s="120">
        <v>0.05777777777777778</v>
      </c>
      <c r="L27" s="120">
        <f t="shared" si="1"/>
        <v>0.1443847905</v>
      </c>
      <c r="M27" s="120">
        <f t="shared" si="2"/>
        <v>0.1548329888</v>
      </c>
      <c r="N27" s="120">
        <f t="shared" si="3"/>
        <v>0.9325195594</v>
      </c>
      <c r="O27" s="121">
        <f t="shared" si="4"/>
        <v>0.01417624946</v>
      </c>
      <c r="P27" s="122">
        <f t="shared" si="5"/>
        <v>0.2702702703</v>
      </c>
      <c r="Q27" s="122">
        <f t="shared" si="6"/>
        <v>0.2888888889</v>
      </c>
      <c r="R27" s="120">
        <v>0.25</v>
      </c>
      <c r="S27" s="120">
        <v>0.5</v>
      </c>
      <c r="T27" s="120">
        <v>0.2019230769230769</v>
      </c>
      <c r="U27" s="120">
        <v>0.04807692307692308</v>
      </c>
      <c r="V27" s="120">
        <v>4.06</v>
      </c>
      <c r="W27" s="120">
        <f t="shared" si="7"/>
        <v>0.1408288765</v>
      </c>
      <c r="X27" s="106">
        <f t="shared" si="8"/>
        <v>0.1356258392</v>
      </c>
      <c r="Y27" s="123">
        <f t="shared" si="9"/>
        <v>0.01212227163</v>
      </c>
      <c r="Z27" s="120">
        <f t="shared" si="10"/>
        <v>0.25</v>
      </c>
      <c r="AM27" s="125"/>
      <c r="AZ27" s="125"/>
    </row>
    <row r="28" ht="9.75" customHeight="1">
      <c r="A28" s="119">
        <v>280290.0</v>
      </c>
      <c r="B28" s="110" t="s">
        <v>46</v>
      </c>
      <c r="C28" s="106" t="s">
        <v>167</v>
      </c>
      <c r="D28" s="120">
        <v>0.2627737226277372</v>
      </c>
      <c r="E28" s="120">
        <v>0.4963503649635037</v>
      </c>
      <c r="F28" s="120">
        <v>0.2116788321167883</v>
      </c>
      <c r="G28" s="120">
        <v>0.0291970802919708</v>
      </c>
      <c r="H28" s="120">
        <v>0.1586452762923351</v>
      </c>
      <c r="I28" s="120">
        <v>0.4545454545454545</v>
      </c>
      <c r="J28" s="120">
        <v>0.3262032085561498</v>
      </c>
      <c r="K28" s="120">
        <v>0.06060606060606061</v>
      </c>
      <c r="L28" s="120">
        <f t="shared" si="1"/>
        <v>0.134474598</v>
      </c>
      <c r="M28" s="120">
        <f t="shared" si="2"/>
        <v>0.1909985207</v>
      </c>
      <c r="N28" s="120">
        <f t="shared" si="3"/>
        <v>0.7040609399</v>
      </c>
      <c r="O28" s="121">
        <f t="shared" si="4"/>
        <v>0.01070320018</v>
      </c>
      <c r="P28" s="122">
        <f t="shared" si="5"/>
        <v>0.2408759124</v>
      </c>
      <c r="Q28" s="122">
        <f t="shared" si="6"/>
        <v>0.3868092692</v>
      </c>
      <c r="R28" s="120">
        <v>0.182010582010582</v>
      </c>
      <c r="S28" s="120">
        <v>0.4645502645502645</v>
      </c>
      <c r="T28" s="120">
        <v>0.2931216931216931</v>
      </c>
      <c r="U28" s="120">
        <v>0.06031746031746032</v>
      </c>
      <c r="V28" s="120">
        <v>4.47</v>
      </c>
      <c r="W28" s="120">
        <f t="shared" si="7"/>
        <v>0.1776250533</v>
      </c>
      <c r="X28" s="106">
        <f t="shared" si="8"/>
        <v>0.1553722502</v>
      </c>
      <c r="Y28" s="123">
        <f t="shared" si="9"/>
        <v>0.01388721081</v>
      </c>
      <c r="Z28" s="120">
        <f t="shared" si="10"/>
        <v>0.3534391534</v>
      </c>
      <c r="AM28" s="125"/>
      <c r="AZ28" s="125"/>
    </row>
    <row r="29" ht="9.75" customHeight="1">
      <c r="A29" s="119">
        <v>280300.0</v>
      </c>
      <c r="B29" s="110" t="s">
        <v>47</v>
      </c>
      <c r="C29" s="106" t="s">
        <v>233</v>
      </c>
      <c r="D29" s="120">
        <v>0.1153846153846154</v>
      </c>
      <c r="E29" s="120">
        <v>0.3846153846153846</v>
      </c>
      <c r="F29" s="120">
        <v>0.3846153846153846</v>
      </c>
      <c r="G29" s="120">
        <v>0.1153846153846154</v>
      </c>
      <c r="H29" s="120">
        <v>0.1047008547008547</v>
      </c>
      <c r="I29" s="120">
        <v>0.3376068376068376</v>
      </c>
      <c r="J29" s="120">
        <v>0.4038461538461539</v>
      </c>
      <c r="K29" s="120">
        <v>0.1538461538461539</v>
      </c>
      <c r="L29" s="120">
        <f t="shared" si="1"/>
        <v>0.25</v>
      </c>
      <c r="M29" s="120">
        <f t="shared" si="2"/>
        <v>0.286244716</v>
      </c>
      <c r="N29" s="120">
        <f t="shared" si="3"/>
        <v>0.8733785674</v>
      </c>
      <c r="O29" s="121">
        <f t="shared" si="4"/>
        <v>0.01327718258</v>
      </c>
      <c r="P29" s="122">
        <f t="shared" si="5"/>
        <v>0.5</v>
      </c>
      <c r="Q29" s="122">
        <f t="shared" si="6"/>
        <v>0.5576923077</v>
      </c>
      <c r="R29" s="120">
        <v>0.1327014218009479</v>
      </c>
      <c r="S29" s="120">
        <v>0.3507109004739337</v>
      </c>
      <c r="T29" s="120">
        <v>0.3696682464454976</v>
      </c>
      <c r="U29" s="120">
        <v>0.1469194312796208</v>
      </c>
      <c r="V29" s="120">
        <v>4.24</v>
      </c>
      <c r="W29" s="120">
        <f t="shared" si="7"/>
        <v>0.2599129518</v>
      </c>
      <c r="X29" s="106">
        <f t="shared" si="8"/>
        <v>0.2396838777</v>
      </c>
      <c r="Y29" s="123">
        <f t="shared" si="9"/>
        <v>0.02142300529</v>
      </c>
      <c r="Z29" s="120">
        <f t="shared" si="10"/>
        <v>0.5165876777</v>
      </c>
      <c r="AM29" s="125"/>
      <c r="AZ29" s="125"/>
    </row>
    <row r="30" ht="9.75" customHeight="1">
      <c r="A30" s="119">
        <v>280310.0</v>
      </c>
      <c r="B30" s="110" t="s">
        <v>48</v>
      </c>
      <c r="C30" s="106" t="s">
        <v>234</v>
      </c>
      <c r="D30" s="120">
        <v>0.5</v>
      </c>
      <c r="E30" s="120">
        <v>0.2222222222222222</v>
      </c>
      <c r="F30" s="120">
        <v>0.2222222222222222</v>
      </c>
      <c r="G30" s="120">
        <v>0.05555555555555555</v>
      </c>
      <c r="H30" s="120">
        <v>0.3611111111111111</v>
      </c>
      <c r="I30" s="120">
        <v>0.1944444444444444</v>
      </c>
      <c r="J30" s="120">
        <v>0.3888888888888889</v>
      </c>
      <c r="K30" s="120">
        <v>0.05555555555555555</v>
      </c>
      <c r="L30" s="120">
        <f t="shared" si="1"/>
        <v>0.1237997257</v>
      </c>
      <c r="M30" s="120">
        <f t="shared" si="2"/>
        <v>0.1748302548</v>
      </c>
      <c r="N30" s="120">
        <f t="shared" si="3"/>
        <v>0.7081138546</v>
      </c>
      <c r="O30" s="121">
        <f t="shared" si="4"/>
        <v>0.01076481297</v>
      </c>
      <c r="P30" s="122">
        <f t="shared" si="5"/>
        <v>0.2777777778</v>
      </c>
      <c r="Q30" s="122">
        <f t="shared" si="6"/>
        <v>0.4444444444</v>
      </c>
      <c r="R30" s="120">
        <v>0.3859649122807017</v>
      </c>
      <c r="S30" s="120">
        <v>0.2982456140350877</v>
      </c>
      <c r="T30" s="120">
        <v>0.2807017543859649</v>
      </c>
      <c r="U30" s="120">
        <v>0.03508771929824561</v>
      </c>
      <c r="V30" s="120">
        <v>4.25</v>
      </c>
      <c r="W30" s="120">
        <f t="shared" si="7"/>
        <v>0.1375564597</v>
      </c>
      <c r="X30" s="106">
        <f t="shared" si="8"/>
        <v>0.1265519429</v>
      </c>
      <c r="Y30" s="123">
        <f t="shared" si="9"/>
        <v>0.01131124449</v>
      </c>
      <c r="Z30" s="120">
        <f t="shared" si="10"/>
        <v>0.3157894737</v>
      </c>
      <c r="AM30" s="125"/>
      <c r="AZ30" s="125"/>
    </row>
    <row r="31" ht="9.75" customHeight="1">
      <c r="A31" s="119">
        <v>280320.0</v>
      </c>
      <c r="B31" s="110" t="s">
        <v>49</v>
      </c>
      <c r="C31" s="106" t="s">
        <v>173</v>
      </c>
      <c r="D31" s="120">
        <v>0.2173913043478261</v>
      </c>
      <c r="E31" s="120">
        <v>0.515527950310559</v>
      </c>
      <c r="F31" s="120">
        <v>0.2484472049689441</v>
      </c>
      <c r="G31" s="120">
        <v>0.01863354037267081</v>
      </c>
      <c r="H31" s="120">
        <v>0.1721698113207547</v>
      </c>
      <c r="I31" s="120">
        <v>0.5235849056603774</v>
      </c>
      <c r="J31" s="120">
        <v>0.2665094339622642</v>
      </c>
      <c r="K31" s="120">
        <v>0.03773584905660377</v>
      </c>
      <c r="L31" s="120">
        <f t="shared" si="1"/>
        <v>0.1441855682</v>
      </c>
      <c r="M31" s="120">
        <f t="shared" si="2"/>
        <v>0.162882472</v>
      </c>
      <c r="N31" s="120">
        <f t="shared" si="3"/>
        <v>0.8852123029</v>
      </c>
      <c r="O31" s="121">
        <f t="shared" si="4"/>
        <v>0.01345708013</v>
      </c>
      <c r="P31" s="122">
        <f t="shared" si="5"/>
        <v>0.2670807453</v>
      </c>
      <c r="Q31" s="122">
        <f t="shared" si="6"/>
        <v>0.304245283</v>
      </c>
      <c r="R31" s="120">
        <v>0.2166934189406099</v>
      </c>
      <c r="S31" s="120">
        <v>0.4991974317817015</v>
      </c>
      <c r="T31" s="120">
        <v>0.245585874799358</v>
      </c>
      <c r="U31" s="120">
        <v>0.03852327447833066</v>
      </c>
      <c r="V31" s="120">
        <v>4.25</v>
      </c>
      <c r="W31" s="120">
        <f t="shared" si="7"/>
        <v>0.1513299901</v>
      </c>
      <c r="X31" s="106">
        <f t="shared" si="8"/>
        <v>0.1392235909</v>
      </c>
      <c r="Y31" s="123">
        <f t="shared" si="9"/>
        <v>0.01244383958</v>
      </c>
      <c r="Z31" s="120">
        <f t="shared" si="10"/>
        <v>0.2841091493</v>
      </c>
      <c r="AM31" s="125"/>
      <c r="AZ31" s="125"/>
    </row>
    <row r="32" ht="9.75" customHeight="1">
      <c r="A32" s="119">
        <v>280330.0</v>
      </c>
      <c r="B32" s="110" t="s">
        <v>50</v>
      </c>
      <c r="C32" s="106" t="s">
        <v>175</v>
      </c>
      <c r="D32" s="120">
        <v>0.1111111111111111</v>
      </c>
      <c r="E32" s="120">
        <v>0.5679012345679012</v>
      </c>
      <c r="F32" s="120">
        <v>0.2839506172839506</v>
      </c>
      <c r="G32" s="120">
        <v>0.03703703703703703</v>
      </c>
      <c r="H32" s="120">
        <v>0.125</v>
      </c>
      <c r="I32" s="120">
        <v>0.4768518518518519</v>
      </c>
      <c r="J32" s="120">
        <v>0.3333333333333333</v>
      </c>
      <c r="K32" s="120">
        <v>0.06481481481481481</v>
      </c>
      <c r="L32" s="120">
        <f t="shared" si="1"/>
        <v>0.1783377078</v>
      </c>
      <c r="M32" s="120">
        <f t="shared" si="2"/>
        <v>0.2022017631</v>
      </c>
      <c r="N32" s="120">
        <f t="shared" si="3"/>
        <v>0.8819789947</v>
      </c>
      <c r="O32" s="121">
        <f t="shared" si="4"/>
        <v>0.01340792707</v>
      </c>
      <c r="P32" s="122">
        <f t="shared" si="5"/>
        <v>0.3209876543</v>
      </c>
      <c r="Q32" s="122">
        <f t="shared" si="6"/>
        <v>0.3981481481</v>
      </c>
      <c r="R32" s="120">
        <v>0.1383647798742138</v>
      </c>
      <c r="S32" s="120">
        <v>0.4874213836477987</v>
      </c>
      <c r="T32" s="120">
        <v>0.2987421383647799</v>
      </c>
      <c r="U32" s="120">
        <v>0.07547169811320754</v>
      </c>
      <c r="V32" s="120">
        <v>4.35</v>
      </c>
      <c r="W32" s="120">
        <f t="shared" si="7"/>
        <v>0.1948336608</v>
      </c>
      <c r="X32" s="106">
        <f t="shared" si="8"/>
        <v>0.175126348</v>
      </c>
      <c r="Y32" s="123">
        <f t="shared" si="9"/>
        <v>0.01565283704</v>
      </c>
      <c r="Z32" s="120">
        <f t="shared" si="10"/>
        <v>0.3742138365</v>
      </c>
      <c r="AM32" s="125"/>
      <c r="AZ32" s="125"/>
    </row>
    <row r="33" ht="9.75" customHeight="1">
      <c r="A33" s="119">
        <v>280340.0</v>
      </c>
      <c r="B33" s="110" t="s">
        <v>51</v>
      </c>
      <c r="C33" s="106" t="s">
        <v>193</v>
      </c>
      <c r="D33" s="120">
        <v>0.22</v>
      </c>
      <c r="E33" s="120">
        <v>0.58</v>
      </c>
      <c r="F33" s="120">
        <v>0.18</v>
      </c>
      <c r="G33" s="120">
        <v>0.02</v>
      </c>
      <c r="H33" s="120">
        <v>0.2142857142857143</v>
      </c>
      <c r="I33" s="120">
        <v>0.5317460317460317</v>
      </c>
      <c r="J33" s="120">
        <v>0.2301587301587301</v>
      </c>
      <c r="K33" s="120">
        <v>0.02380952380952381</v>
      </c>
      <c r="L33" s="120">
        <f t="shared" si="1"/>
        <v>0.1305105474</v>
      </c>
      <c r="M33" s="120">
        <f t="shared" si="2"/>
        <v>0.1427285839</v>
      </c>
      <c r="N33" s="120">
        <f t="shared" si="3"/>
        <v>0.9143967092</v>
      </c>
      <c r="O33" s="121">
        <f t="shared" si="4"/>
        <v>0.0139007442</v>
      </c>
      <c r="P33" s="122">
        <f t="shared" si="5"/>
        <v>0.2</v>
      </c>
      <c r="Q33" s="122">
        <f t="shared" si="6"/>
        <v>0.253968254</v>
      </c>
      <c r="R33" s="120">
        <v>0.2448979591836735</v>
      </c>
      <c r="S33" s="120">
        <v>0.4897959183673469</v>
      </c>
      <c r="T33" s="120">
        <v>0.2397959183673469</v>
      </c>
      <c r="U33" s="120">
        <v>0.02551020408163265</v>
      </c>
      <c r="V33" s="120">
        <v>4.33</v>
      </c>
      <c r="W33" s="120">
        <f t="shared" si="7"/>
        <v>0.1411808827</v>
      </c>
      <c r="X33" s="106">
        <f t="shared" si="8"/>
        <v>0.1274866632</v>
      </c>
      <c r="Y33" s="123">
        <f t="shared" si="9"/>
        <v>0.01139479003</v>
      </c>
      <c r="Z33" s="120">
        <f t="shared" si="10"/>
        <v>0.2653061224</v>
      </c>
      <c r="AM33" s="125"/>
      <c r="AZ33" s="125"/>
    </row>
    <row r="34" ht="9.75" customHeight="1">
      <c r="A34" s="119">
        <v>280350.0</v>
      </c>
      <c r="B34" s="110" t="s">
        <v>52</v>
      </c>
      <c r="C34" s="106" t="s">
        <v>176</v>
      </c>
      <c r="D34" s="120">
        <v>0.1890243902439024</v>
      </c>
      <c r="E34" s="120">
        <v>0.5</v>
      </c>
      <c r="F34" s="120">
        <v>0.25</v>
      </c>
      <c r="G34" s="120">
        <v>0.06097560975609756</v>
      </c>
      <c r="H34" s="120">
        <v>0.1708029197080292</v>
      </c>
      <c r="I34" s="120">
        <v>0.4233576642335766</v>
      </c>
      <c r="J34" s="120">
        <v>0.2978102189781022</v>
      </c>
      <c r="K34" s="120">
        <v>0.108029197080292</v>
      </c>
      <c r="L34" s="120">
        <f t="shared" si="1"/>
        <v>0.165877712</v>
      </c>
      <c r="M34" s="120">
        <f t="shared" si="2"/>
        <v>0.2041606168</v>
      </c>
      <c r="N34" s="120">
        <f t="shared" si="3"/>
        <v>0.8124863385</v>
      </c>
      <c r="O34" s="121">
        <f t="shared" si="4"/>
        <v>0.01235149322</v>
      </c>
      <c r="P34" s="122">
        <f t="shared" si="5"/>
        <v>0.3109756098</v>
      </c>
      <c r="Q34" s="122">
        <f t="shared" si="6"/>
        <v>0.4058394161</v>
      </c>
      <c r="R34" s="120">
        <v>0.2072072072072072</v>
      </c>
      <c r="S34" s="120">
        <v>0.4234234234234234</v>
      </c>
      <c r="T34" s="120">
        <v>0.2702702702702703</v>
      </c>
      <c r="U34" s="120">
        <v>0.0990990990990991</v>
      </c>
      <c r="V34" s="120">
        <v>4.47</v>
      </c>
      <c r="W34" s="120">
        <f t="shared" si="7"/>
        <v>0.1849320138</v>
      </c>
      <c r="X34" s="106">
        <f t="shared" si="8"/>
        <v>0.1617637973</v>
      </c>
      <c r="Y34" s="123">
        <f t="shared" si="9"/>
        <v>0.0144584889</v>
      </c>
      <c r="Z34" s="120">
        <f t="shared" si="10"/>
        <v>0.3693693694</v>
      </c>
      <c r="AM34" s="125"/>
      <c r="AZ34" s="125"/>
    </row>
    <row r="35" ht="9.75" customHeight="1">
      <c r="A35" s="119">
        <v>280360.0</v>
      </c>
      <c r="B35" s="110" t="s">
        <v>53</v>
      </c>
      <c r="C35" s="106" t="s">
        <v>172</v>
      </c>
      <c r="D35" s="120">
        <v>0.2359550561797753</v>
      </c>
      <c r="E35" s="120">
        <v>0.4943820224719101</v>
      </c>
      <c r="F35" s="120">
        <v>0.2584269662921349</v>
      </c>
      <c r="G35" s="120">
        <v>0.01123595505617977</v>
      </c>
      <c r="H35" s="120">
        <v>0.1972477064220184</v>
      </c>
      <c r="I35" s="120">
        <v>0.5275229357798165</v>
      </c>
      <c r="J35" s="120">
        <v>0.2477064220183486</v>
      </c>
      <c r="K35" s="120">
        <v>0.02752293577981652</v>
      </c>
      <c r="L35" s="120">
        <f t="shared" si="1"/>
        <v>0.1409308395</v>
      </c>
      <c r="M35" s="120">
        <f t="shared" si="2"/>
        <v>0.1504110355</v>
      </c>
      <c r="N35" s="120">
        <f t="shared" si="3"/>
        <v>0.9369714065</v>
      </c>
      <c r="O35" s="121">
        <f t="shared" si="4"/>
        <v>0.01424392686</v>
      </c>
      <c r="P35" s="122">
        <f t="shared" si="5"/>
        <v>0.2696629213</v>
      </c>
      <c r="Q35" s="122">
        <f t="shared" si="6"/>
        <v>0.2752293578</v>
      </c>
      <c r="R35" s="120">
        <v>0.260586319218241</v>
      </c>
      <c r="S35" s="120">
        <v>0.504885993485342</v>
      </c>
      <c r="T35" s="120">
        <v>0.2149837133550489</v>
      </c>
      <c r="U35" s="120">
        <v>0.01954397394136808</v>
      </c>
      <c r="V35" s="120">
        <v>4.25</v>
      </c>
      <c r="W35" s="120">
        <f t="shared" si="7"/>
        <v>0.1320303</v>
      </c>
      <c r="X35" s="106">
        <f t="shared" si="8"/>
        <v>0.121467876</v>
      </c>
      <c r="Y35" s="123">
        <f t="shared" si="9"/>
        <v>0.01085682931</v>
      </c>
      <c r="Z35" s="120">
        <f t="shared" si="10"/>
        <v>0.2345276873</v>
      </c>
      <c r="AM35" s="125"/>
      <c r="AZ35" s="125"/>
    </row>
    <row r="36" ht="9.75" customHeight="1">
      <c r="A36" s="119">
        <v>280370.0</v>
      </c>
      <c r="B36" s="110" t="s">
        <v>54</v>
      </c>
      <c r="C36" s="106" t="s">
        <v>190</v>
      </c>
      <c r="D36" s="120">
        <v>0.1333333333333333</v>
      </c>
      <c r="E36" s="120">
        <v>0.5333333333333333</v>
      </c>
      <c r="F36" s="120">
        <v>0.2</v>
      </c>
      <c r="G36" s="120">
        <v>0.1333333333333333</v>
      </c>
      <c r="H36" s="120">
        <v>0.1904761904761905</v>
      </c>
      <c r="I36" s="120">
        <v>0.3809523809523809</v>
      </c>
      <c r="J36" s="120">
        <v>0.2857142857142857</v>
      </c>
      <c r="K36" s="120">
        <v>0.1428571428571428</v>
      </c>
      <c r="L36" s="120">
        <f t="shared" si="1"/>
        <v>0.1956521739</v>
      </c>
      <c r="M36" s="120">
        <f t="shared" si="2"/>
        <v>0.2145103448</v>
      </c>
      <c r="N36" s="120">
        <f t="shared" si="3"/>
        <v>0.9120873591</v>
      </c>
      <c r="O36" s="121">
        <f t="shared" si="4"/>
        <v>0.01386563724</v>
      </c>
      <c r="P36" s="122">
        <f t="shared" si="5"/>
        <v>0.3333333333</v>
      </c>
      <c r="Q36" s="122">
        <f t="shared" si="6"/>
        <v>0.4285714286</v>
      </c>
      <c r="R36" s="120">
        <v>0.2388059701492537</v>
      </c>
      <c r="S36" s="120">
        <v>0.3432835820895522</v>
      </c>
      <c r="T36" s="120">
        <v>0.3134328358208955</v>
      </c>
      <c r="U36" s="120">
        <v>0.1044776119402985</v>
      </c>
      <c r="V36" s="120">
        <v>4.53</v>
      </c>
      <c r="W36" s="120">
        <f t="shared" si="7"/>
        <v>0.1943065434</v>
      </c>
      <c r="X36" s="106">
        <f t="shared" si="8"/>
        <v>0.1677127119</v>
      </c>
      <c r="Y36" s="123">
        <f t="shared" si="9"/>
        <v>0.01499020438</v>
      </c>
      <c r="Z36" s="120">
        <f t="shared" si="10"/>
        <v>0.4179104478</v>
      </c>
      <c r="AM36" s="125"/>
      <c r="AZ36" s="125"/>
    </row>
    <row r="37" ht="9.75" customHeight="1">
      <c r="A37" s="119">
        <v>280380.0</v>
      </c>
      <c r="B37" s="110" t="s">
        <v>55</v>
      </c>
      <c r="C37" s="106" t="s">
        <v>235</v>
      </c>
      <c r="D37" s="120">
        <v>0.0</v>
      </c>
      <c r="E37" s="120">
        <v>0.6</v>
      </c>
      <c r="F37" s="120">
        <v>0.4</v>
      </c>
      <c r="G37" s="120">
        <v>0.0</v>
      </c>
      <c r="H37" s="120">
        <v>0.1621621621621622</v>
      </c>
      <c r="I37" s="120">
        <v>0.3783783783783784</v>
      </c>
      <c r="J37" s="120">
        <v>0.2162162162162162</v>
      </c>
      <c r="K37" s="120">
        <v>0.2432432432432433</v>
      </c>
      <c r="L37" s="120">
        <f t="shared" si="1"/>
        <v>0.21875</v>
      </c>
      <c r="M37" s="120">
        <f t="shared" si="2"/>
        <v>0.2524417014</v>
      </c>
      <c r="N37" s="120">
        <f t="shared" si="3"/>
        <v>0.8665367045</v>
      </c>
      <c r="O37" s="121">
        <f t="shared" si="4"/>
        <v>0.01317317194</v>
      </c>
      <c r="P37" s="122">
        <f t="shared" si="5"/>
        <v>0.4</v>
      </c>
      <c r="Q37" s="122">
        <f t="shared" si="6"/>
        <v>0.4594594595</v>
      </c>
      <c r="R37" s="120">
        <v>0.203125</v>
      </c>
      <c r="S37" s="120">
        <v>0.375</v>
      </c>
      <c r="T37" s="120">
        <v>0.25</v>
      </c>
      <c r="U37" s="120">
        <v>0.171875</v>
      </c>
      <c r="V37" s="120">
        <v>4.44</v>
      </c>
      <c r="W37" s="120">
        <f t="shared" si="7"/>
        <v>0.2156196814</v>
      </c>
      <c r="X37" s="106">
        <f t="shared" si="8"/>
        <v>0.189881296</v>
      </c>
      <c r="Y37" s="123">
        <f t="shared" si="9"/>
        <v>0.016971638</v>
      </c>
      <c r="Z37" s="120">
        <f t="shared" si="10"/>
        <v>0.421875</v>
      </c>
      <c r="AM37" s="125"/>
      <c r="AZ37" s="125"/>
    </row>
    <row r="38" ht="9.75" customHeight="1">
      <c r="A38" s="119">
        <v>280390.0</v>
      </c>
      <c r="B38" s="110" t="s">
        <v>56</v>
      </c>
      <c r="C38" s="106" t="s">
        <v>170</v>
      </c>
      <c r="D38" s="120">
        <v>0.1794871794871795</v>
      </c>
      <c r="E38" s="120">
        <v>0.4102564102564102</v>
      </c>
      <c r="F38" s="120">
        <v>0.3076923076923077</v>
      </c>
      <c r="G38" s="120">
        <v>0.1025641025641026</v>
      </c>
      <c r="H38" s="120">
        <v>0.1391304347826087</v>
      </c>
      <c r="I38" s="120">
        <v>0.4956521739130435</v>
      </c>
      <c r="J38" s="120">
        <v>0.2869565217391304</v>
      </c>
      <c r="K38" s="120">
        <v>0.0782608695652174</v>
      </c>
      <c r="L38" s="120">
        <f t="shared" si="1"/>
        <v>0.2025670218</v>
      </c>
      <c r="M38" s="120">
        <f t="shared" si="2"/>
        <v>0.192740977</v>
      </c>
      <c r="N38" s="120">
        <f t="shared" si="3"/>
        <v>1.05098057</v>
      </c>
      <c r="O38" s="121">
        <f t="shared" si="4"/>
        <v>0.0159771048</v>
      </c>
      <c r="P38" s="122">
        <f t="shared" si="5"/>
        <v>0.4102564103</v>
      </c>
      <c r="Q38" s="122">
        <f t="shared" si="6"/>
        <v>0.3652173913</v>
      </c>
      <c r="R38" s="120">
        <v>0.2085561497326203</v>
      </c>
      <c r="S38" s="120">
        <v>0.4545454545454545</v>
      </c>
      <c r="T38" s="120">
        <v>0.2727272727272727</v>
      </c>
      <c r="U38" s="120">
        <v>0.06417112299465241</v>
      </c>
      <c r="V38" s="120">
        <v>4.35</v>
      </c>
      <c r="W38" s="120">
        <f t="shared" si="7"/>
        <v>0.1696044865</v>
      </c>
      <c r="X38" s="106">
        <f t="shared" si="8"/>
        <v>0.1524490901</v>
      </c>
      <c r="Y38" s="123">
        <f t="shared" si="9"/>
        <v>0.01362593803</v>
      </c>
      <c r="Z38" s="120">
        <f t="shared" si="10"/>
        <v>0.3368983957</v>
      </c>
      <c r="AM38" s="125"/>
      <c r="AZ38" s="125"/>
    </row>
    <row r="39" ht="9.75" customHeight="1">
      <c r="A39" s="119">
        <v>280400.0</v>
      </c>
      <c r="B39" s="110" t="s">
        <v>57</v>
      </c>
      <c r="C39" s="106" t="s">
        <v>236</v>
      </c>
      <c r="D39" s="120">
        <v>0.3137254901960784</v>
      </c>
      <c r="E39" s="120">
        <v>0.5294117647058824</v>
      </c>
      <c r="F39" s="120">
        <v>0.1372549019607843</v>
      </c>
      <c r="G39" s="120">
        <v>0.0196078431372549</v>
      </c>
      <c r="H39" s="120">
        <v>0.3503649635036497</v>
      </c>
      <c r="I39" s="120">
        <v>0.4452554744525548</v>
      </c>
      <c r="J39" s="120">
        <v>0.1897810218978102</v>
      </c>
      <c r="K39" s="120">
        <v>0.0145985401459854</v>
      </c>
      <c r="L39" s="120">
        <f t="shared" si="1"/>
        <v>0.1119774263</v>
      </c>
      <c r="M39" s="120">
        <f t="shared" si="2"/>
        <v>0.1161845998</v>
      </c>
      <c r="N39" s="120">
        <f t="shared" si="3"/>
        <v>0.9637888882</v>
      </c>
      <c r="O39" s="121">
        <f t="shared" si="4"/>
        <v>0.01465160872</v>
      </c>
      <c r="P39" s="122">
        <f t="shared" si="5"/>
        <v>0.1568627451</v>
      </c>
      <c r="Q39" s="122">
        <f t="shared" si="6"/>
        <v>0.204379562</v>
      </c>
      <c r="R39" s="120">
        <v>0.389344262295082</v>
      </c>
      <c r="S39" s="120">
        <v>0.430327868852459</v>
      </c>
      <c r="T39" s="120">
        <v>0.1639344262295082</v>
      </c>
      <c r="U39" s="120">
        <v>0.01639344262295082</v>
      </c>
      <c r="V39" s="120">
        <v>4.4</v>
      </c>
      <c r="W39" s="120">
        <f t="shared" si="7"/>
        <v>0.1088771858</v>
      </c>
      <c r="X39" s="106">
        <f t="shared" si="8"/>
        <v>0.09675222649</v>
      </c>
      <c r="Y39" s="123">
        <f t="shared" si="9"/>
        <v>0.008647738344</v>
      </c>
      <c r="Z39" s="120">
        <f t="shared" si="10"/>
        <v>0.1803278689</v>
      </c>
      <c r="AM39" s="125"/>
      <c r="AZ39" s="125"/>
    </row>
    <row r="40" ht="9.75" customHeight="1">
      <c r="A40" s="119">
        <v>280410.0</v>
      </c>
      <c r="B40" s="110" t="s">
        <v>58</v>
      </c>
      <c r="C40" s="106" t="s">
        <v>237</v>
      </c>
      <c r="D40" s="120">
        <v>0.2941176470588235</v>
      </c>
      <c r="E40" s="120">
        <v>0.3823529411764706</v>
      </c>
      <c r="F40" s="120">
        <v>0.2941176470588235</v>
      </c>
      <c r="G40" s="120">
        <v>0.02941176470588235</v>
      </c>
      <c r="H40" s="120">
        <v>0.2142857142857143</v>
      </c>
      <c r="I40" s="120">
        <v>0.3877551020408163</v>
      </c>
      <c r="J40" s="120">
        <v>0.3061224489795918</v>
      </c>
      <c r="K40" s="120">
        <v>0.09183673469387756</v>
      </c>
      <c r="L40" s="120">
        <f t="shared" si="1"/>
        <v>0.148089942</v>
      </c>
      <c r="M40" s="120">
        <f t="shared" si="2"/>
        <v>0.1902324944</v>
      </c>
      <c r="N40" s="120">
        <f t="shared" si="3"/>
        <v>0.778468171</v>
      </c>
      <c r="O40" s="121">
        <f t="shared" si="4"/>
        <v>0.01183434586</v>
      </c>
      <c r="P40" s="122">
        <f t="shared" si="5"/>
        <v>0.3235294118</v>
      </c>
      <c r="Q40" s="122">
        <f t="shared" si="6"/>
        <v>0.3979591837</v>
      </c>
      <c r="R40" s="120">
        <v>0.2482269503546099</v>
      </c>
      <c r="S40" s="120">
        <v>0.3617021276595745</v>
      </c>
      <c r="T40" s="120">
        <v>0.2978723404255319</v>
      </c>
      <c r="U40" s="120">
        <v>0.09219858156028368</v>
      </c>
      <c r="V40" s="120">
        <v>4.45</v>
      </c>
      <c r="W40" s="120">
        <f t="shared" si="7"/>
        <v>0.182434082</v>
      </c>
      <c r="X40" s="106">
        <f t="shared" si="8"/>
        <v>0.1602960136</v>
      </c>
      <c r="Y40" s="123">
        <f t="shared" si="9"/>
        <v>0.01432729803</v>
      </c>
      <c r="Z40" s="120">
        <f t="shared" si="10"/>
        <v>0.390070922</v>
      </c>
      <c r="AM40" s="125"/>
      <c r="AZ40" s="125"/>
    </row>
    <row r="41" ht="9.75" customHeight="1">
      <c r="A41" s="119">
        <v>280420.0</v>
      </c>
      <c r="B41" s="110" t="s">
        <v>59</v>
      </c>
      <c r="C41" s="106" t="s">
        <v>183</v>
      </c>
      <c r="D41" s="120">
        <v>0.3442622950819672</v>
      </c>
      <c r="E41" s="120">
        <v>0.3934426229508197</v>
      </c>
      <c r="F41" s="120">
        <v>0.2622950819672131</v>
      </c>
      <c r="G41" s="120">
        <v>0.0</v>
      </c>
      <c r="H41" s="120">
        <v>0.2767295597484277</v>
      </c>
      <c r="I41" s="120">
        <v>0.4213836477987422</v>
      </c>
      <c r="J41" s="120">
        <v>0.2641509433962264</v>
      </c>
      <c r="K41" s="120">
        <v>0.03773584905660377</v>
      </c>
      <c r="L41" s="120">
        <f t="shared" si="1"/>
        <v>0.1253267488</v>
      </c>
      <c r="M41" s="120">
        <f t="shared" si="2"/>
        <v>0.1468937911</v>
      </c>
      <c r="N41" s="120">
        <f t="shared" si="3"/>
        <v>0.8531793469</v>
      </c>
      <c r="O41" s="121">
        <f t="shared" si="4"/>
        <v>0.01297011214</v>
      </c>
      <c r="P41" s="122">
        <f t="shared" si="5"/>
        <v>0.262295082</v>
      </c>
      <c r="Q41" s="122">
        <f t="shared" si="6"/>
        <v>0.3018867925</v>
      </c>
      <c r="R41" s="120">
        <v>0.2916666666666667</v>
      </c>
      <c r="S41" s="120">
        <v>0.4291666666666666</v>
      </c>
      <c r="T41" s="120">
        <v>0.2291666666666667</v>
      </c>
      <c r="U41" s="120">
        <v>0.05</v>
      </c>
      <c r="V41" s="120">
        <v>4.21</v>
      </c>
      <c r="W41" s="120">
        <f t="shared" si="7"/>
        <v>0.1420841385</v>
      </c>
      <c r="X41" s="106">
        <f t="shared" si="8"/>
        <v>0.1319593781</v>
      </c>
      <c r="Y41" s="123">
        <f t="shared" si="9"/>
        <v>0.01179456241</v>
      </c>
      <c r="Z41" s="120">
        <f t="shared" si="10"/>
        <v>0.2791666667</v>
      </c>
      <c r="AM41" s="125"/>
      <c r="AZ41" s="125"/>
    </row>
    <row r="42" ht="9.75" customHeight="1">
      <c r="A42" s="119">
        <v>280430.0</v>
      </c>
      <c r="B42" s="110" t="s">
        <v>60</v>
      </c>
      <c r="C42" s="106" t="s">
        <v>238</v>
      </c>
      <c r="D42" s="120">
        <v>0.2142857142857143</v>
      </c>
      <c r="E42" s="120">
        <v>0.5</v>
      </c>
      <c r="F42" s="120">
        <v>0.2142857142857143</v>
      </c>
      <c r="G42" s="120">
        <v>0.07142857142857142</v>
      </c>
      <c r="H42" s="120">
        <v>0.2</v>
      </c>
      <c r="I42" s="120">
        <v>0.4857142857142857</v>
      </c>
      <c r="J42" s="120">
        <v>0.2285714285714286</v>
      </c>
      <c r="K42" s="120">
        <v>0.08571428571428572</v>
      </c>
      <c r="L42" s="120">
        <f t="shared" si="1"/>
        <v>0.1575630252</v>
      </c>
      <c r="M42" s="120">
        <f t="shared" si="2"/>
        <v>0.1692285889</v>
      </c>
      <c r="N42" s="120">
        <f t="shared" si="3"/>
        <v>0.9310662357</v>
      </c>
      <c r="O42" s="121">
        <f t="shared" si="4"/>
        <v>0.0141541559</v>
      </c>
      <c r="P42" s="122">
        <f t="shared" si="5"/>
        <v>0.2857142857</v>
      </c>
      <c r="Q42" s="122">
        <f t="shared" si="6"/>
        <v>0.3142857143</v>
      </c>
      <c r="R42" s="120">
        <v>0.2340425531914894</v>
      </c>
      <c r="S42" s="120">
        <v>0.5106382978723404</v>
      </c>
      <c r="T42" s="120">
        <v>0.1914893617021277</v>
      </c>
      <c r="U42" s="120">
        <v>0.06382978723404255</v>
      </c>
      <c r="V42" s="120">
        <v>4.25</v>
      </c>
      <c r="W42" s="120">
        <f t="shared" si="7"/>
        <v>0.1465391636</v>
      </c>
      <c r="X42" s="106">
        <f t="shared" si="8"/>
        <v>0.1348160305</v>
      </c>
      <c r="Y42" s="123">
        <f t="shared" si="9"/>
        <v>0.01204989073</v>
      </c>
      <c r="Z42" s="120">
        <f t="shared" si="10"/>
        <v>0.2553191489</v>
      </c>
      <c r="AM42" s="125"/>
      <c r="AZ42" s="125"/>
    </row>
    <row r="43" ht="9.75" customHeight="1">
      <c r="A43" s="119">
        <v>280440.0</v>
      </c>
      <c r="B43" s="110" t="s">
        <v>61</v>
      </c>
      <c r="C43" s="106" t="s">
        <v>181</v>
      </c>
      <c r="D43" s="120">
        <v>0.1764705882352941</v>
      </c>
      <c r="E43" s="120">
        <v>0.6235294117647059</v>
      </c>
      <c r="F43" s="120">
        <v>0.1647058823529412</v>
      </c>
      <c r="G43" s="120">
        <v>0.03529411764705882</v>
      </c>
      <c r="H43" s="120">
        <v>0.2097560975609756</v>
      </c>
      <c r="I43" s="120">
        <v>0.5121951219512195</v>
      </c>
      <c r="J43" s="120">
        <v>0.2146341463414634</v>
      </c>
      <c r="K43" s="120">
        <v>0.06341463414634146</v>
      </c>
      <c r="L43" s="120">
        <f t="shared" si="1"/>
        <v>0.1388869565</v>
      </c>
      <c r="M43" s="120">
        <f t="shared" si="2"/>
        <v>0.1551626855</v>
      </c>
      <c r="N43" s="120">
        <f t="shared" si="3"/>
        <v>0.8951053928</v>
      </c>
      <c r="O43" s="121">
        <f t="shared" si="4"/>
        <v>0.0136074758</v>
      </c>
      <c r="P43" s="122">
        <f t="shared" si="5"/>
        <v>0.2</v>
      </c>
      <c r="Q43" s="122">
        <f t="shared" si="6"/>
        <v>0.2780487805</v>
      </c>
      <c r="R43" s="120">
        <v>0.2202797202797203</v>
      </c>
      <c r="S43" s="120">
        <v>0.4895104895104895</v>
      </c>
      <c r="T43" s="120">
        <v>0.2237762237762238</v>
      </c>
      <c r="U43" s="120">
        <v>0.06643356643356643</v>
      </c>
      <c r="V43" s="120">
        <v>4.19</v>
      </c>
      <c r="W43" s="120">
        <f t="shared" si="7"/>
        <v>0.1568726665</v>
      </c>
      <c r="X43" s="106">
        <f t="shared" si="8"/>
        <v>0.1463895289</v>
      </c>
      <c r="Y43" s="123">
        <f t="shared" si="9"/>
        <v>0.01308433292</v>
      </c>
      <c r="Z43" s="120">
        <f t="shared" si="10"/>
        <v>0.2902097902</v>
      </c>
      <c r="AM43" s="125"/>
      <c r="AZ43" s="125"/>
    </row>
    <row r="44" ht="9.75" customHeight="1">
      <c r="A44" s="119">
        <v>280445.0</v>
      </c>
      <c r="B44" s="110" t="s">
        <v>62</v>
      </c>
      <c r="C44" s="106" t="s">
        <v>239</v>
      </c>
      <c r="D44" s="120">
        <v>0.2352941176470588</v>
      </c>
      <c r="E44" s="120">
        <v>0.5294117647058824</v>
      </c>
      <c r="F44" s="120">
        <v>0.1764705882352941</v>
      </c>
      <c r="G44" s="120">
        <v>0.05882352941176471</v>
      </c>
      <c r="H44" s="120">
        <v>0.2068965517241379</v>
      </c>
      <c r="I44" s="120">
        <v>0.4482758620689655</v>
      </c>
      <c r="J44" s="120">
        <v>0.2586206896551724</v>
      </c>
      <c r="K44" s="120">
        <v>0.08620689655172414</v>
      </c>
      <c r="L44" s="120">
        <f t="shared" si="1"/>
        <v>0.1412872841</v>
      </c>
      <c r="M44" s="120">
        <f t="shared" si="2"/>
        <v>0.1759821429</v>
      </c>
      <c r="N44" s="120">
        <f t="shared" si="3"/>
        <v>0.8028501179</v>
      </c>
      <c r="O44" s="121">
        <f t="shared" si="4"/>
        <v>0.0122050025</v>
      </c>
      <c r="P44" s="122">
        <f t="shared" si="5"/>
        <v>0.2352941176</v>
      </c>
      <c r="Q44" s="122">
        <f t="shared" si="6"/>
        <v>0.3448275862</v>
      </c>
      <c r="R44" s="120">
        <v>0.1829268292682927</v>
      </c>
      <c r="S44" s="120">
        <v>0.5</v>
      </c>
      <c r="T44" s="120">
        <v>0.2560975609756098</v>
      </c>
      <c r="U44" s="120">
        <v>0.06097560975609756</v>
      </c>
      <c r="V44" s="120">
        <v>4.34</v>
      </c>
      <c r="W44" s="120">
        <f t="shared" si="7"/>
        <v>0.1684097219</v>
      </c>
      <c r="X44" s="106">
        <f t="shared" si="8"/>
        <v>0.151723966</v>
      </c>
      <c r="Y44" s="123">
        <f t="shared" si="9"/>
        <v>0.01356112625</v>
      </c>
      <c r="Z44" s="120">
        <f t="shared" si="10"/>
        <v>0.3170731707</v>
      </c>
      <c r="AM44" s="125"/>
      <c r="AZ44" s="125"/>
    </row>
    <row r="45" ht="9.75" customHeight="1">
      <c r="A45" s="119">
        <v>280450.0</v>
      </c>
      <c r="B45" s="110" t="s">
        <v>63</v>
      </c>
      <c r="C45" s="106" t="s">
        <v>184</v>
      </c>
      <c r="D45" s="120">
        <v>0.1754385964912281</v>
      </c>
      <c r="E45" s="120">
        <v>0.4912280701754386</v>
      </c>
      <c r="F45" s="120">
        <v>0.2894736842105263</v>
      </c>
      <c r="G45" s="120">
        <v>0.04385964912280702</v>
      </c>
      <c r="H45" s="120">
        <v>0.1580381471389646</v>
      </c>
      <c r="I45" s="120">
        <v>0.4523160762942779</v>
      </c>
      <c r="J45" s="120">
        <v>0.3215258855585831</v>
      </c>
      <c r="K45" s="120">
        <v>0.0681198910081744</v>
      </c>
      <c r="L45" s="120">
        <f t="shared" si="1"/>
        <v>0.1704875808</v>
      </c>
      <c r="M45" s="120">
        <f t="shared" si="2"/>
        <v>0.1935302297</v>
      </c>
      <c r="N45" s="120">
        <f t="shared" si="3"/>
        <v>0.8809351437</v>
      </c>
      <c r="O45" s="121">
        <f t="shared" si="4"/>
        <v>0.01339205835</v>
      </c>
      <c r="P45" s="122">
        <f t="shared" si="5"/>
        <v>0.3333333333</v>
      </c>
      <c r="Q45" s="122">
        <f t="shared" si="6"/>
        <v>0.3896457766</v>
      </c>
      <c r="R45" s="120">
        <v>0.1757246376811594</v>
      </c>
      <c r="S45" s="120">
        <v>0.447463768115942</v>
      </c>
      <c r="T45" s="120">
        <v>0.2989130434782609</v>
      </c>
      <c r="U45" s="120">
        <v>0.07789855072463768</v>
      </c>
      <c r="V45" s="120">
        <v>4.4</v>
      </c>
      <c r="W45" s="120">
        <f t="shared" si="7"/>
        <v>0.1885631927</v>
      </c>
      <c r="X45" s="106">
        <f t="shared" si="8"/>
        <v>0.1675641099</v>
      </c>
      <c r="Y45" s="123">
        <f t="shared" si="9"/>
        <v>0.01497692229</v>
      </c>
      <c r="Z45" s="120">
        <f t="shared" si="10"/>
        <v>0.3768115942</v>
      </c>
      <c r="AM45" s="125"/>
      <c r="AZ45" s="125"/>
    </row>
    <row r="46" ht="9.75" customHeight="1">
      <c r="A46" s="119">
        <v>280460.0</v>
      </c>
      <c r="B46" s="110" t="s">
        <v>64</v>
      </c>
      <c r="C46" s="106" t="s">
        <v>186</v>
      </c>
      <c r="D46" s="120">
        <v>0.2151898734177215</v>
      </c>
      <c r="E46" s="120">
        <v>0.5063291139240507</v>
      </c>
      <c r="F46" s="120">
        <v>0.2784810126582278</v>
      </c>
      <c r="G46" s="120">
        <v>0.0</v>
      </c>
      <c r="H46" s="120">
        <v>0.2026431718061674</v>
      </c>
      <c r="I46" s="120">
        <v>0.4933920704845815</v>
      </c>
      <c r="J46" s="120">
        <v>0.2775330396475771</v>
      </c>
      <c r="K46" s="120">
        <v>0.02643171806167401</v>
      </c>
      <c r="L46" s="120">
        <f t="shared" si="1"/>
        <v>0.1436898653</v>
      </c>
      <c r="M46" s="120">
        <f t="shared" si="2"/>
        <v>0.1557847194</v>
      </c>
      <c r="N46" s="120">
        <f t="shared" si="3"/>
        <v>0.9223617428</v>
      </c>
      <c r="O46" s="121">
        <f t="shared" si="4"/>
        <v>0.01402182938</v>
      </c>
      <c r="P46" s="122">
        <f t="shared" si="5"/>
        <v>0.2784810127</v>
      </c>
      <c r="Q46" s="122">
        <f t="shared" si="6"/>
        <v>0.3039647577</v>
      </c>
      <c r="R46" s="120">
        <v>0.2048929663608563</v>
      </c>
      <c r="S46" s="120">
        <v>0.4740061162079511</v>
      </c>
      <c r="T46" s="120">
        <v>0.2844036697247707</v>
      </c>
      <c r="U46" s="120">
        <v>0.03669724770642202</v>
      </c>
      <c r="V46" s="120">
        <v>4.21</v>
      </c>
      <c r="W46" s="120">
        <f t="shared" si="7"/>
        <v>0.1612683764</v>
      </c>
      <c r="X46" s="106">
        <f t="shared" si="8"/>
        <v>0.1497765681</v>
      </c>
      <c r="Y46" s="123">
        <f t="shared" si="9"/>
        <v>0.01338706734</v>
      </c>
      <c r="Z46" s="120">
        <f t="shared" si="10"/>
        <v>0.3211009174</v>
      </c>
      <c r="AM46" s="125"/>
      <c r="AZ46" s="125"/>
    </row>
    <row r="47" ht="9.75" customHeight="1">
      <c r="A47" s="119">
        <v>280470.0</v>
      </c>
      <c r="B47" s="110" t="s">
        <v>65</v>
      </c>
      <c r="C47" s="106" t="s">
        <v>166</v>
      </c>
      <c r="D47" s="120">
        <v>0.3333333333333333</v>
      </c>
      <c r="E47" s="120">
        <v>0.4</v>
      </c>
      <c r="F47" s="120">
        <v>0.2666666666666667</v>
      </c>
      <c r="G47" s="120">
        <v>0.0</v>
      </c>
      <c r="H47" s="120">
        <v>0.2857142857142857</v>
      </c>
      <c r="I47" s="120">
        <v>0.4642857142857143</v>
      </c>
      <c r="J47" s="120">
        <v>0.25</v>
      </c>
      <c r="K47" s="120">
        <v>0.0</v>
      </c>
      <c r="L47" s="120">
        <f t="shared" si="1"/>
        <v>0.1272321429</v>
      </c>
      <c r="M47" s="120">
        <f t="shared" si="2"/>
        <v>0.1291026799</v>
      </c>
      <c r="N47" s="120">
        <f t="shared" si="3"/>
        <v>0.9855112453</v>
      </c>
      <c r="O47" s="121">
        <f t="shared" si="4"/>
        <v>0.01498183402</v>
      </c>
      <c r="P47" s="122">
        <f t="shared" si="5"/>
        <v>0.2666666667</v>
      </c>
      <c r="Q47" s="122">
        <f t="shared" si="6"/>
        <v>0.25</v>
      </c>
      <c r="R47" s="120">
        <v>0.2972972972972973</v>
      </c>
      <c r="S47" s="120">
        <v>0.4594594594594595</v>
      </c>
      <c r="T47" s="120">
        <v>0.2297297297297297</v>
      </c>
      <c r="U47" s="120">
        <v>0.01351351351351351</v>
      </c>
      <c r="V47" s="120">
        <v>4.2</v>
      </c>
      <c r="W47" s="120">
        <f t="shared" si="7"/>
        <v>0.1285694264</v>
      </c>
      <c r="X47" s="106">
        <f t="shared" si="8"/>
        <v>0.1196920136</v>
      </c>
      <c r="Y47" s="123">
        <f t="shared" si="9"/>
        <v>0.01069810229</v>
      </c>
      <c r="Z47" s="120">
        <f t="shared" si="10"/>
        <v>0.2432432432</v>
      </c>
      <c r="AM47" s="125"/>
      <c r="AZ47" s="125"/>
    </row>
    <row r="48" ht="9.75" customHeight="1">
      <c r="A48" s="119">
        <v>280480.0</v>
      </c>
      <c r="B48" s="110" t="s">
        <v>66</v>
      </c>
      <c r="C48" s="106" t="s">
        <v>188</v>
      </c>
      <c r="D48" s="120">
        <v>0.1485714285714286</v>
      </c>
      <c r="E48" s="120">
        <v>0.5028571428571429</v>
      </c>
      <c r="F48" s="120">
        <v>0.2828571428571429</v>
      </c>
      <c r="G48" s="120">
        <v>0.06571428571428571</v>
      </c>
      <c r="H48" s="120">
        <v>0.1353159851301115</v>
      </c>
      <c r="I48" s="120">
        <v>0.4535315985130112</v>
      </c>
      <c r="J48" s="120">
        <v>0.3211895910780669</v>
      </c>
      <c r="K48" s="120">
        <v>0.08996282527881042</v>
      </c>
      <c r="L48" s="120">
        <f t="shared" si="1"/>
        <v>0.1837241145</v>
      </c>
      <c r="M48" s="120">
        <f t="shared" si="2"/>
        <v>0.2094452624</v>
      </c>
      <c r="N48" s="120">
        <f t="shared" si="3"/>
        <v>0.877193938</v>
      </c>
      <c r="O48" s="121">
        <f t="shared" si="4"/>
        <v>0.01333518419</v>
      </c>
      <c r="P48" s="122">
        <f t="shared" si="5"/>
        <v>0.3485714286</v>
      </c>
      <c r="Q48" s="122">
        <f t="shared" si="6"/>
        <v>0.4111524164</v>
      </c>
      <c r="R48" s="120">
        <v>0.1709401709401709</v>
      </c>
      <c r="S48" s="120">
        <v>0.4583895636527215</v>
      </c>
      <c r="T48" s="120">
        <v>0.2937471884840306</v>
      </c>
      <c r="U48" s="120">
        <v>0.07692307692307693</v>
      </c>
      <c r="V48" s="120">
        <v>4.63</v>
      </c>
      <c r="W48" s="120">
        <f t="shared" si="7"/>
        <v>0.1875926575</v>
      </c>
      <c r="X48" s="106">
        <f t="shared" si="8"/>
        <v>0.1584205812</v>
      </c>
      <c r="Y48" s="123">
        <f t="shared" si="9"/>
        <v>0.0141596714</v>
      </c>
      <c r="Z48" s="120">
        <f t="shared" si="10"/>
        <v>0.3706702654</v>
      </c>
      <c r="AM48" s="125"/>
      <c r="AZ48" s="125"/>
    </row>
    <row r="49" ht="9.75" customHeight="1">
      <c r="A49" s="119">
        <v>280490.0</v>
      </c>
      <c r="B49" s="110" t="s">
        <v>67</v>
      </c>
      <c r="C49" s="106" t="s">
        <v>240</v>
      </c>
      <c r="D49" s="120">
        <v>0.25</v>
      </c>
      <c r="E49" s="120">
        <v>0.5277777777777778</v>
      </c>
      <c r="F49" s="120">
        <v>0.2222222222222222</v>
      </c>
      <c r="G49" s="120">
        <v>0.0</v>
      </c>
      <c r="H49" s="120">
        <v>0.2142857142857143</v>
      </c>
      <c r="I49" s="120">
        <v>0.5</v>
      </c>
      <c r="J49" s="120">
        <v>0.2619047619047619</v>
      </c>
      <c r="K49" s="120">
        <v>0.02380952380952381</v>
      </c>
      <c r="L49" s="120">
        <f t="shared" si="1"/>
        <v>0.128</v>
      </c>
      <c r="M49" s="120">
        <f t="shared" si="2"/>
        <v>0.1495105668</v>
      </c>
      <c r="N49" s="120">
        <f t="shared" si="3"/>
        <v>0.8561267794</v>
      </c>
      <c r="O49" s="121">
        <f t="shared" si="4"/>
        <v>0.01301491928</v>
      </c>
      <c r="P49" s="122">
        <f t="shared" si="5"/>
        <v>0.2222222222</v>
      </c>
      <c r="Q49" s="122">
        <f t="shared" si="6"/>
        <v>0.2857142857</v>
      </c>
      <c r="R49" s="120">
        <v>0.2347826086956522</v>
      </c>
      <c r="S49" s="120">
        <v>0.5130434782608696</v>
      </c>
      <c r="T49" s="120">
        <v>0.2173913043478261</v>
      </c>
      <c r="U49" s="120">
        <v>0.03478260869565217</v>
      </c>
      <c r="V49" s="120">
        <v>4.02</v>
      </c>
      <c r="W49" s="120">
        <f t="shared" si="7"/>
        <v>0.1412654737</v>
      </c>
      <c r="X49" s="106">
        <f t="shared" si="8"/>
        <v>0.1374000005</v>
      </c>
      <c r="Y49" s="123">
        <f t="shared" si="9"/>
        <v>0.01228084661</v>
      </c>
      <c r="Z49" s="120">
        <f t="shared" si="10"/>
        <v>0.252173913</v>
      </c>
      <c r="AM49" s="125"/>
      <c r="AZ49" s="125"/>
    </row>
    <row r="50" ht="9.75" customHeight="1">
      <c r="A50" s="119">
        <v>280500.0</v>
      </c>
      <c r="B50" s="110" t="s">
        <v>68</v>
      </c>
      <c r="C50" s="106" t="s">
        <v>241</v>
      </c>
      <c r="D50" s="120">
        <v>0.4210526315789473</v>
      </c>
      <c r="E50" s="120">
        <v>0.3684210526315789</v>
      </c>
      <c r="F50" s="120">
        <v>0.2105263157894737</v>
      </c>
      <c r="G50" s="120">
        <v>0.0</v>
      </c>
      <c r="H50" s="120">
        <v>0.2894736842105263</v>
      </c>
      <c r="I50" s="120">
        <v>0.5</v>
      </c>
      <c r="J50" s="120">
        <v>0.2105263157894737</v>
      </c>
      <c r="K50" s="120">
        <v>0.0</v>
      </c>
      <c r="L50" s="120">
        <f t="shared" si="1"/>
        <v>0.1095151419</v>
      </c>
      <c r="M50" s="120">
        <f t="shared" si="2"/>
        <v>0.1213383313</v>
      </c>
      <c r="N50" s="120">
        <f t="shared" si="3"/>
        <v>0.9025601456</v>
      </c>
      <c r="O50" s="121">
        <f t="shared" si="4"/>
        <v>0.01372080365</v>
      </c>
      <c r="P50" s="122">
        <f t="shared" si="5"/>
        <v>0.2105263158</v>
      </c>
      <c r="Q50" s="122">
        <f t="shared" si="6"/>
        <v>0.2105263158</v>
      </c>
      <c r="R50" s="120">
        <v>0.3333333333333333</v>
      </c>
      <c r="S50" s="120">
        <v>0.4736842105263158</v>
      </c>
      <c r="T50" s="120">
        <v>0.1929824561403509</v>
      </c>
      <c r="U50" s="120">
        <v>0.0</v>
      </c>
      <c r="V50" s="120">
        <v>4.29</v>
      </c>
      <c r="W50" s="120">
        <f t="shared" si="7"/>
        <v>0.1138392857</v>
      </c>
      <c r="X50" s="106">
        <f t="shared" si="8"/>
        <v>0.1037556194</v>
      </c>
      <c r="Y50" s="123">
        <f t="shared" si="9"/>
        <v>0.009273703362</v>
      </c>
      <c r="Z50" s="120">
        <f t="shared" si="10"/>
        <v>0.1929824561</v>
      </c>
      <c r="AM50" s="125"/>
      <c r="AZ50" s="125"/>
    </row>
    <row r="51" ht="9.75" customHeight="1">
      <c r="A51" s="119">
        <v>280510.0</v>
      </c>
      <c r="B51" s="110" t="s">
        <v>69</v>
      </c>
      <c r="C51" s="106" t="s">
        <v>160</v>
      </c>
      <c r="D51" s="120">
        <v>0.1333333333333333</v>
      </c>
      <c r="E51" s="120">
        <v>0.6</v>
      </c>
      <c r="F51" s="120">
        <v>0.1333333333333333</v>
      </c>
      <c r="G51" s="120">
        <v>0.1333333333333333</v>
      </c>
      <c r="H51" s="120">
        <v>0.1777777777777778</v>
      </c>
      <c r="I51" s="120">
        <v>0.6</v>
      </c>
      <c r="J51" s="120">
        <v>0.1555555555555556</v>
      </c>
      <c r="K51" s="120">
        <v>0.06666666666666667</v>
      </c>
      <c r="L51" s="120">
        <f t="shared" si="1"/>
        <v>0.1770833333</v>
      </c>
      <c r="M51" s="120">
        <f t="shared" si="2"/>
        <v>0.1480954076</v>
      </c>
      <c r="N51" s="120">
        <f t="shared" si="3"/>
        <v>1.195738181</v>
      </c>
      <c r="O51" s="121">
        <f t="shared" si="4"/>
        <v>0.01817772354</v>
      </c>
      <c r="P51" s="122">
        <f t="shared" si="5"/>
        <v>0.2666666667</v>
      </c>
      <c r="Q51" s="122">
        <f t="shared" si="6"/>
        <v>0.2222222222</v>
      </c>
      <c r="R51" s="120">
        <v>0.2151898734177215</v>
      </c>
      <c r="S51" s="120">
        <v>0.5822784810126582</v>
      </c>
      <c r="T51" s="120">
        <v>0.1392405063291139</v>
      </c>
      <c r="U51" s="120">
        <v>0.06329113924050633</v>
      </c>
      <c r="V51" s="120">
        <v>4.08</v>
      </c>
      <c r="W51" s="120">
        <f t="shared" si="7"/>
        <v>0.1378125</v>
      </c>
      <c r="X51" s="106">
        <f t="shared" si="8"/>
        <v>0.1320703125</v>
      </c>
      <c r="Y51" s="123">
        <f t="shared" si="9"/>
        <v>0.01180447776</v>
      </c>
      <c r="Z51" s="120">
        <f t="shared" si="10"/>
        <v>0.2025316456</v>
      </c>
      <c r="AM51" s="125"/>
      <c r="AZ51" s="125"/>
    </row>
    <row r="52" ht="9.75" customHeight="1">
      <c r="A52" s="119">
        <v>280520.0</v>
      </c>
      <c r="B52" s="110" t="s">
        <v>70</v>
      </c>
      <c r="C52" s="106" t="s">
        <v>242</v>
      </c>
      <c r="D52" s="120">
        <v>0.1818181818181818</v>
      </c>
      <c r="E52" s="120">
        <v>0.6818181818181818</v>
      </c>
      <c r="F52" s="120">
        <v>0.1363636363636364</v>
      </c>
      <c r="G52" s="120">
        <v>0.0</v>
      </c>
      <c r="H52" s="120">
        <v>0.1739130434782609</v>
      </c>
      <c r="I52" s="120">
        <v>0.6376811594202898</v>
      </c>
      <c r="J52" s="120">
        <v>0.1594202898550725</v>
      </c>
      <c r="K52" s="120">
        <v>0.02898550724637681</v>
      </c>
      <c r="L52" s="120">
        <f t="shared" si="1"/>
        <v>0.1209419479</v>
      </c>
      <c r="M52" s="120">
        <f t="shared" si="2"/>
        <v>0.1359872564</v>
      </c>
      <c r="N52" s="120">
        <f t="shared" si="3"/>
        <v>0.8893623641</v>
      </c>
      <c r="O52" s="121">
        <f t="shared" si="4"/>
        <v>0.01352016975</v>
      </c>
      <c r="P52" s="122">
        <f t="shared" si="5"/>
        <v>0.1363636364</v>
      </c>
      <c r="Q52" s="122">
        <f t="shared" si="6"/>
        <v>0.1884057971</v>
      </c>
      <c r="R52" s="120">
        <v>0.1704545454545454</v>
      </c>
      <c r="S52" s="120">
        <v>0.6477272727272727</v>
      </c>
      <c r="T52" s="120">
        <v>0.1590909090909091</v>
      </c>
      <c r="U52" s="120">
        <v>0.02272727272727273</v>
      </c>
      <c r="V52" s="120">
        <v>4.23</v>
      </c>
      <c r="W52" s="120">
        <f t="shared" si="7"/>
        <v>0.1342711621</v>
      </c>
      <c r="X52" s="106">
        <f t="shared" si="8"/>
        <v>0.1241135328</v>
      </c>
      <c r="Y52" s="123">
        <f t="shared" si="9"/>
        <v>0.01109329879</v>
      </c>
      <c r="Z52" s="120">
        <f t="shared" si="10"/>
        <v>0.1818181818</v>
      </c>
      <c r="AM52" s="125"/>
      <c r="AZ52" s="125"/>
    </row>
    <row r="53" ht="9.75" customHeight="1">
      <c r="A53" s="119">
        <v>280530.0</v>
      </c>
      <c r="B53" s="110" t="s">
        <v>71</v>
      </c>
      <c r="C53" s="106" t="s">
        <v>243</v>
      </c>
      <c r="D53" s="120">
        <v>0.2</v>
      </c>
      <c r="E53" s="120">
        <v>0.5333333333333333</v>
      </c>
      <c r="F53" s="120">
        <v>0.2</v>
      </c>
      <c r="G53" s="120">
        <v>0.06666666666666667</v>
      </c>
      <c r="H53" s="120">
        <v>0.1428571428571428</v>
      </c>
      <c r="I53" s="120">
        <v>0.5</v>
      </c>
      <c r="J53" s="120">
        <v>0.3</v>
      </c>
      <c r="K53" s="120">
        <v>0.05714285714285714</v>
      </c>
      <c r="L53" s="120">
        <f t="shared" si="1"/>
        <v>0.154589372</v>
      </c>
      <c r="M53" s="120">
        <f t="shared" si="2"/>
        <v>0.1853854167</v>
      </c>
      <c r="N53" s="120">
        <f t="shared" si="3"/>
        <v>0.8338809749</v>
      </c>
      <c r="O53" s="121">
        <f t="shared" si="4"/>
        <v>0.01267673648</v>
      </c>
      <c r="P53" s="122">
        <f t="shared" si="5"/>
        <v>0.2666666667</v>
      </c>
      <c r="Q53" s="122">
        <f t="shared" si="6"/>
        <v>0.3571428571</v>
      </c>
      <c r="R53" s="120">
        <v>0.2222222222222222</v>
      </c>
      <c r="S53" s="120">
        <v>0.4871794871794872</v>
      </c>
      <c r="T53" s="120">
        <v>0.2478632478632479</v>
      </c>
      <c r="U53" s="120">
        <v>0.04273504273504274</v>
      </c>
      <c r="V53" s="120">
        <v>4.32</v>
      </c>
      <c r="W53" s="120">
        <f t="shared" si="7"/>
        <v>0.1526831821</v>
      </c>
      <c r="X53" s="106">
        <f t="shared" si="8"/>
        <v>0.1381924171</v>
      </c>
      <c r="Y53" s="123">
        <f t="shared" si="9"/>
        <v>0.01235167301</v>
      </c>
      <c r="Z53" s="120">
        <f t="shared" si="10"/>
        <v>0.2905982906</v>
      </c>
      <c r="AM53" s="125"/>
      <c r="AZ53" s="125"/>
    </row>
    <row r="54" ht="9.75" customHeight="1">
      <c r="A54" s="119">
        <v>280540.0</v>
      </c>
      <c r="B54" s="110" t="s">
        <v>72</v>
      </c>
      <c r="C54" s="106" t="s">
        <v>159</v>
      </c>
      <c r="D54" s="120">
        <v>0.3099415204678362</v>
      </c>
      <c r="E54" s="120">
        <v>0.4853801169590643</v>
      </c>
      <c r="F54" s="120">
        <v>0.1754385964912281</v>
      </c>
      <c r="G54" s="120">
        <v>0.02923976608187134</v>
      </c>
      <c r="H54" s="120">
        <v>0.2747875354107649</v>
      </c>
      <c r="I54" s="120">
        <v>0.4787535410764873</v>
      </c>
      <c r="J54" s="120">
        <v>0.2152974504249292</v>
      </c>
      <c r="K54" s="120">
        <v>0.0311614730878187</v>
      </c>
      <c r="L54" s="120">
        <f t="shared" si="1"/>
        <v>0.1221326129</v>
      </c>
      <c r="M54" s="120">
        <f t="shared" si="2"/>
        <v>0.1344325812</v>
      </c>
      <c r="N54" s="120">
        <f t="shared" si="3"/>
        <v>0.9085045586</v>
      </c>
      <c r="O54" s="121">
        <f t="shared" si="4"/>
        <v>0.01381117118</v>
      </c>
      <c r="P54" s="122">
        <f t="shared" si="5"/>
        <v>0.2046783626</v>
      </c>
      <c r="Q54" s="122">
        <f t="shared" si="6"/>
        <v>0.2464589235</v>
      </c>
      <c r="R54" s="120">
        <v>0.3192660550458716</v>
      </c>
      <c r="S54" s="120">
        <v>0.4642201834862386</v>
      </c>
      <c r="T54" s="120">
        <v>0.181651376146789</v>
      </c>
      <c r="U54" s="120">
        <v>0.03486238532110092</v>
      </c>
      <c r="V54" s="120">
        <v>4.32</v>
      </c>
      <c r="W54" s="120">
        <f t="shared" si="7"/>
        <v>0.1241433361</v>
      </c>
      <c r="X54" s="106">
        <f t="shared" si="8"/>
        <v>0.1123612139</v>
      </c>
      <c r="Y54" s="123">
        <f t="shared" si="9"/>
        <v>0.01004287356</v>
      </c>
      <c r="Z54" s="120">
        <f t="shared" si="10"/>
        <v>0.2165137615</v>
      </c>
      <c r="AM54" s="125"/>
      <c r="AZ54" s="125"/>
    </row>
    <row r="55" ht="9.75" customHeight="1">
      <c r="A55" s="119">
        <v>280550.0</v>
      </c>
      <c r="B55" s="110" t="s">
        <v>73</v>
      </c>
      <c r="C55" s="106" t="s">
        <v>197</v>
      </c>
      <c r="D55" s="120">
        <v>0.2173913043478261</v>
      </c>
      <c r="E55" s="120">
        <v>0.4492753623188406</v>
      </c>
      <c r="F55" s="120">
        <v>0.2608695652173913</v>
      </c>
      <c r="G55" s="120">
        <v>0.07246376811594203</v>
      </c>
      <c r="H55" s="120">
        <v>0.1516587677725119</v>
      </c>
      <c r="I55" s="120">
        <v>0.4075829383886256</v>
      </c>
      <c r="J55" s="120">
        <v>0.3364928909952606</v>
      </c>
      <c r="K55" s="120">
        <v>0.1042654028436019</v>
      </c>
      <c r="L55" s="120">
        <f t="shared" si="1"/>
        <v>0.1687967687</v>
      </c>
      <c r="M55" s="120">
        <f t="shared" si="2"/>
        <v>0.2182387988</v>
      </c>
      <c r="N55" s="120">
        <f t="shared" si="3"/>
        <v>0.7734498616</v>
      </c>
      <c r="O55" s="121">
        <f t="shared" si="4"/>
        <v>0.01175805705</v>
      </c>
      <c r="P55" s="122">
        <f t="shared" si="5"/>
        <v>0.3333333333</v>
      </c>
      <c r="Q55" s="122">
        <f t="shared" si="6"/>
        <v>0.4407582938</v>
      </c>
      <c r="R55" s="120">
        <v>0.1968253968253968</v>
      </c>
      <c r="S55" s="120">
        <v>0.4190476190476191</v>
      </c>
      <c r="T55" s="120">
        <v>0.3047619047619048</v>
      </c>
      <c r="U55" s="120">
        <v>0.07936507936507936</v>
      </c>
      <c r="V55" s="120">
        <v>4.24</v>
      </c>
      <c r="W55" s="120">
        <f t="shared" si="7"/>
        <v>0.1869603193</v>
      </c>
      <c r="X55" s="106">
        <f t="shared" si="8"/>
        <v>0.1724091624</v>
      </c>
      <c r="Y55" s="123">
        <f t="shared" si="9"/>
        <v>0.01540997431</v>
      </c>
      <c r="Z55" s="120">
        <f t="shared" si="10"/>
        <v>0.3841269841</v>
      </c>
      <c r="AM55" s="125"/>
      <c r="AZ55" s="125"/>
    </row>
    <row r="56" ht="9.75" customHeight="1">
      <c r="A56" s="119">
        <v>280560.0</v>
      </c>
      <c r="B56" s="110" t="s">
        <v>74</v>
      </c>
      <c r="C56" s="106" t="s">
        <v>165</v>
      </c>
      <c r="D56" s="120">
        <v>0.25</v>
      </c>
      <c r="E56" s="120">
        <v>0.5365853658536586</v>
      </c>
      <c r="F56" s="120">
        <v>0.1829268292682927</v>
      </c>
      <c r="G56" s="120">
        <v>0.03048780487804878</v>
      </c>
      <c r="H56" s="120">
        <v>0.2543352601156069</v>
      </c>
      <c r="I56" s="120">
        <v>0.5028901734104047</v>
      </c>
      <c r="J56" s="120">
        <v>0.2052023121387283</v>
      </c>
      <c r="K56" s="120">
        <v>0.03757225433526012</v>
      </c>
      <c r="L56" s="120">
        <f t="shared" si="1"/>
        <v>0.1307997413</v>
      </c>
      <c r="M56" s="120">
        <f t="shared" si="2"/>
        <v>0.1371772708</v>
      </c>
      <c r="N56" s="120">
        <f t="shared" si="3"/>
        <v>0.9535088467</v>
      </c>
      <c r="O56" s="121">
        <f t="shared" si="4"/>
        <v>0.01449533057</v>
      </c>
      <c r="P56" s="122">
        <f t="shared" si="5"/>
        <v>0.2134146341</v>
      </c>
      <c r="Q56" s="122">
        <f t="shared" si="6"/>
        <v>0.2427745665</v>
      </c>
      <c r="R56" s="120">
        <v>0.271889400921659</v>
      </c>
      <c r="S56" s="120">
        <v>0.5092165898617511</v>
      </c>
      <c r="T56" s="120">
        <v>0.1866359447004608</v>
      </c>
      <c r="U56" s="120">
        <v>0.03225806451612903</v>
      </c>
      <c r="V56" s="120">
        <v>4.07</v>
      </c>
      <c r="W56" s="120">
        <f t="shared" si="7"/>
        <v>0.1294743711</v>
      </c>
      <c r="X56" s="106">
        <f t="shared" si="8"/>
        <v>0.1243844696</v>
      </c>
      <c r="Y56" s="123">
        <f t="shared" si="9"/>
        <v>0.01111751518</v>
      </c>
      <c r="Z56" s="120">
        <f t="shared" si="10"/>
        <v>0.2188940092</v>
      </c>
      <c r="AM56" s="125"/>
      <c r="AZ56" s="125"/>
    </row>
    <row r="57" ht="9.75" customHeight="1">
      <c r="A57" s="119">
        <v>280570.0</v>
      </c>
      <c r="B57" s="110" t="s">
        <v>75</v>
      </c>
      <c r="C57" s="106" t="s">
        <v>192</v>
      </c>
      <c r="D57" s="120">
        <v>0.2162162162162162</v>
      </c>
      <c r="E57" s="120">
        <v>0.527027027027027</v>
      </c>
      <c r="F57" s="120">
        <v>0.2027027027027027</v>
      </c>
      <c r="G57" s="120">
        <v>0.05405405405405406</v>
      </c>
      <c r="H57" s="120">
        <v>0.1862745098039216</v>
      </c>
      <c r="I57" s="120">
        <v>0.5</v>
      </c>
      <c r="J57" s="120">
        <v>0.2696078431372549</v>
      </c>
      <c r="K57" s="120">
        <v>0.04411764705882353</v>
      </c>
      <c r="L57" s="120">
        <f t="shared" si="1"/>
        <v>0.1478957719</v>
      </c>
      <c r="M57" s="120">
        <f t="shared" si="2"/>
        <v>0.1639256148</v>
      </c>
      <c r="N57" s="120">
        <f t="shared" si="3"/>
        <v>0.9022127021</v>
      </c>
      <c r="O57" s="121">
        <f t="shared" si="4"/>
        <v>0.01371552178</v>
      </c>
      <c r="P57" s="122">
        <f t="shared" si="5"/>
        <v>0.2567567568</v>
      </c>
      <c r="Q57" s="122">
        <f t="shared" si="6"/>
        <v>0.3137254902</v>
      </c>
      <c r="R57" s="120">
        <v>0.2124542124542124</v>
      </c>
      <c r="S57" s="120">
        <v>0.4835164835164835</v>
      </c>
      <c r="T57" s="120">
        <v>0.2564102564102564</v>
      </c>
      <c r="U57" s="120">
        <v>0.04761904761904762</v>
      </c>
      <c r="V57" s="120">
        <v>4.2</v>
      </c>
      <c r="W57" s="120">
        <f t="shared" si="7"/>
        <v>0.1580720859</v>
      </c>
      <c r="X57" s="106">
        <f t="shared" si="8"/>
        <v>0.1471575847</v>
      </c>
      <c r="Y57" s="123">
        <f t="shared" si="9"/>
        <v>0.01315298194</v>
      </c>
      <c r="Z57" s="120">
        <f t="shared" si="10"/>
        <v>0.304029304</v>
      </c>
      <c r="AM57" s="125"/>
      <c r="AZ57" s="125"/>
    </row>
    <row r="58" ht="9.75" customHeight="1">
      <c r="A58" s="119">
        <v>280580.0</v>
      </c>
      <c r="B58" s="110" t="s">
        <v>76</v>
      </c>
      <c r="C58" s="106" t="s">
        <v>200</v>
      </c>
      <c r="D58" s="120">
        <v>0.2519685039370079</v>
      </c>
      <c r="E58" s="120">
        <v>0.4803149606299212</v>
      </c>
      <c r="F58" s="120">
        <v>0.2677165354330709</v>
      </c>
      <c r="G58" s="120">
        <v>0.0</v>
      </c>
      <c r="H58" s="120">
        <v>0.2018348623853211</v>
      </c>
      <c r="I58" s="120">
        <v>0.4724770642201835</v>
      </c>
      <c r="J58" s="120">
        <v>0.3073394495412844</v>
      </c>
      <c r="K58" s="120">
        <v>0.01834862385321101</v>
      </c>
      <c r="L58" s="120">
        <f t="shared" si="1"/>
        <v>0.1365907308</v>
      </c>
      <c r="M58" s="120">
        <f t="shared" si="2"/>
        <v>0.1593614243</v>
      </c>
      <c r="N58" s="120">
        <f t="shared" si="3"/>
        <v>0.8571128895</v>
      </c>
      <c r="O58" s="121">
        <f t="shared" si="4"/>
        <v>0.01302991022</v>
      </c>
      <c r="P58" s="122">
        <f t="shared" si="5"/>
        <v>0.2677165354</v>
      </c>
      <c r="Q58" s="122">
        <f t="shared" si="6"/>
        <v>0.3256880734</v>
      </c>
      <c r="R58" s="120">
        <v>0.2608695652173913</v>
      </c>
      <c r="S58" s="120">
        <v>0.4280936454849498</v>
      </c>
      <c r="T58" s="120">
        <v>0.2909698996655518</v>
      </c>
      <c r="U58" s="120">
        <v>0.02006688963210702</v>
      </c>
      <c r="V58" s="120">
        <v>4.02</v>
      </c>
      <c r="W58" s="120">
        <f t="shared" si="7"/>
        <v>0.14791643</v>
      </c>
      <c r="X58" s="106">
        <f t="shared" si="8"/>
        <v>0.1438689655</v>
      </c>
      <c r="Y58" s="123">
        <f t="shared" si="9"/>
        <v>0.01285904433</v>
      </c>
      <c r="Z58" s="120">
        <f t="shared" si="10"/>
        <v>0.3110367893</v>
      </c>
      <c r="AM58" s="125"/>
      <c r="AZ58" s="125"/>
    </row>
    <row r="59" ht="9.75" customHeight="1">
      <c r="A59" s="119">
        <v>280590.0</v>
      </c>
      <c r="B59" s="110" t="s">
        <v>77</v>
      </c>
      <c r="C59" s="106" t="s">
        <v>244</v>
      </c>
      <c r="D59" s="120">
        <v>0.2926829268292683</v>
      </c>
      <c r="E59" s="120">
        <v>0.5609756097560976</v>
      </c>
      <c r="F59" s="120">
        <v>0.1219512195121951</v>
      </c>
      <c r="G59" s="120">
        <v>0.02439024390243903</v>
      </c>
      <c r="H59" s="120">
        <v>0.2568807339449541</v>
      </c>
      <c r="I59" s="120">
        <v>0.5229357798165137</v>
      </c>
      <c r="J59" s="120">
        <v>0.1743119266055046</v>
      </c>
      <c r="K59" s="120">
        <v>0.04587155963302753</v>
      </c>
      <c r="L59" s="120">
        <f t="shared" si="1"/>
        <v>0.1128404236</v>
      </c>
      <c r="M59" s="120">
        <f t="shared" si="2"/>
        <v>0.133478236</v>
      </c>
      <c r="N59" s="120">
        <f t="shared" si="3"/>
        <v>0.8453844387</v>
      </c>
      <c r="O59" s="121">
        <f t="shared" si="4"/>
        <v>0.01285161321</v>
      </c>
      <c r="P59" s="122">
        <f t="shared" si="5"/>
        <v>0.1463414634</v>
      </c>
      <c r="Q59" s="122">
        <f t="shared" si="6"/>
        <v>0.2201834862</v>
      </c>
      <c r="R59" s="120">
        <v>0.2716049382716049</v>
      </c>
      <c r="S59" s="120">
        <v>0.5493827160493827</v>
      </c>
      <c r="T59" s="120">
        <v>0.1481481481481481</v>
      </c>
      <c r="U59" s="120">
        <v>0.0308641975308642</v>
      </c>
      <c r="V59" s="120">
        <v>4.4</v>
      </c>
      <c r="W59" s="120">
        <f t="shared" si="7"/>
        <v>0.1217524567</v>
      </c>
      <c r="X59" s="106">
        <f t="shared" si="8"/>
        <v>0.1081936604</v>
      </c>
      <c r="Y59" s="123">
        <f t="shared" si="9"/>
        <v>0.009670376581</v>
      </c>
      <c r="Z59" s="120">
        <f t="shared" si="10"/>
        <v>0.1790123457</v>
      </c>
      <c r="AM59" s="125"/>
      <c r="AZ59" s="125"/>
    </row>
    <row r="60" ht="9.75" customHeight="1">
      <c r="A60" s="119">
        <v>280600.0</v>
      </c>
      <c r="B60" s="110" t="s">
        <v>78</v>
      </c>
      <c r="C60" s="106" t="s">
        <v>168</v>
      </c>
      <c r="D60" s="120">
        <v>0.36</v>
      </c>
      <c r="E60" s="120">
        <v>0.24</v>
      </c>
      <c r="F60" s="120">
        <v>0.32</v>
      </c>
      <c r="G60" s="120">
        <v>0.08</v>
      </c>
      <c r="H60" s="120">
        <v>0.1938775510204082</v>
      </c>
      <c r="I60" s="120">
        <v>0.4183673469387755</v>
      </c>
      <c r="J60" s="120">
        <v>0.3265306122448979</v>
      </c>
      <c r="K60" s="120">
        <v>0.06122448979591837</v>
      </c>
      <c r="L60" s="120">
        <f t="shared" si="1"/>
        <v>0.1678270454</v>
      </c>
      <c r="M60" s="120">
        <f t="shared" si="2"/>
        <v>0.184741096</v>
      </c>
      <c r="N60" s="120">
        <f t="shared" si="3"/>
        <v>0.9084445695</v>
      </c>
      <c r="O60" s="121">
        <f t="shared" si="4"/>
        <v>0.01381025921</v>
      </c>
      <c r="P60" s="122">
        <f t="shared" si="5"/>
        <v>0.4</v>
      </c>
      <c r="Q60" s="122">
        <f t="shared" si="6"/>
        <v>0.387755102</v>
      </c>
      <c r="R60" s="120">
        <v>0.2114285714285714</v>
      </c>
      <c r="S60" s="120">
        <v>0.4457142857142857</v>
      </c>
      <c r="T60" s="120">
        <v>0.2857142857142857</v>
      </c>
      <c r="U60" s="120">
        <v>0.05714285714285714</v>
      </c>
      <c r="V60" s="120">
        <v>4.49</v>
      </c>
      <c r="W60" s="120">
        <f t="shared" si="7"/>
        <v>0.1693065424</v>
      </c>
      <c r="X60" s="106">
        <f t="shared" si="8"/>
        <v>0.1474362095</v>
      </c>
      <c r="Y60" s="123">
        <f t="shared" si="9"/>
        <v>0.0131778855</v>
      </c>
      <c r="Z60" s="120">
        <f t="shared" si="10"/>
        <v>0.3428571429</v>
      </c>
      <c r="AM60" s="125"/>
      <c r="AZ60" s="125"/>
    </row>
    <row r="61" ht="9.75" customHeight="1">
      <c r="A61" s="119">
        <v>280610.0</v>
      </c>
      <c r="B61" s="110" t="s">
        <v>79</v>
      </c>
      <c r="C61" s="106" t="s">
        <v>245</v>
      </c>
      <c r="D61" s="120">
        <v>0.2222222222222222</v>
      </c>
      <c r="E61" s="120">
        <v>0.7777777777777778</v>
      </c>
      <c r="F61" s="120">
        <v>0.0</v>
      </c>
      <c r="G61" s="120">
        <v>0.0</v>
      </c>
      <c r="H61" s="120">
        <v>0.1727272727272727</v>
      </c>
      <c r="I61" s="120">
        <v>0.5363636363636364</v>
      </c>
      <c r="J61" s="120">
        <v>0.2090909090909091</v>
      </c>
      <c r="K61" s="120">
        <v>0.08181818181818182</v>
      </c>
      <c r="L61" s="120">
        <f t="shared" si="1"/>
        <v>0.09413739669</v>
      </c>
      <c r="M61" s="120">
        <f t="shared" si="2"/>
        <v>0.1674246683</v>
      </c>
      <c r="N61" s="120">
        <f t="shared" si="3"/>
        <v>0.5622671835</v>
      </c>
      <c r="O61" s="121">
        <f t="shared" si="4"/>
        <v>0.008547638252</v>
      </c>
      <c r="P61" s="122">
        <f t="shared" si="5"/>
        <v>0</v>
      </c>
      <c r="Q61" s="122">
        <f t="shared" si="6"/>
        <v>0.2909090909</v>
      </c>
      <c r="R61" s="120">
        <v>0.2409638554216867</v>
      </c>
      <c r="S61" s="120">
        <v>0.4819277108433735</v>
      </c>
      <c r="T61" s="120">
        <v>0.2228915662650602</v>
      </c>
      <c r="U61" s="120">
        <v>0.05421686746987952</v>
      </c>
      <c r="V61" s="120">
        <v>4.49</v>
      </c>
      <c r="W61" s="120">
        <f t="shared" si="7"/>
        <v>0.1488821378</v>
      </c>
      <c r="X61" s="106">
        <f t="shared" si="8"/>
        <v>0.1296501467</v>
      </c>
      <c r="Y61" s="123">
        <f t="shared" si="9"/>
        <v>0.01158816273</v>
      </c>
      <c r="Z61" s="120">
        <f t="shared" si="10"/>
        <v>0.2771084337</v>
      </c>
      <c r="AM61" s="125"/>
      <c r="AZ61" s="125"/>
    </row>
    <row r="62" ht="9.75" customHeight="1">
      <c r="A62" s="119">
        <v>280620.0</v>
      </c>
      <c r="B62" s="110" t="s">
        <v>80</v>
      </c>
      <c r="C62" s="106" t="s">
        <v>178</v>
      </c>
      <c r="D62" s="120">
        <v>0.22</v>
      </c>
      <c r="E62" s="120">
        <v>0.46</v>
      </c>
      <c r="F62" s="120">
        <v>0.22</v>
      </c>
      <c r="G62" s="120">
        <v>0.1</v>
      </c>
      <c r="H62" s="120">
        <v>0.1716417910447761</v>
      </c>
      <c r="I62" s="120">
        <v>0.4402985074626866</v>
      </c>
      <c r="J62" s="120">
        <v>0.2686567164179104</v>
      </c>
      <c r="K62" s="120">
        <v>0.1194029850746269</v>
      </c>
      <c r="L62" s="120">
        <f t="shared" si="1"/>
        <v>0.1698293285</v>
      </c>
      <c r="M62" s="120">
        <f t="shared" si="2"/>
        <v>0.2010086905</v>
      </c>
      <c r="N62" s="120">
        <f t="shared" si="3"/>
        <v>0.8448855028</v>
      </c>
      <c r="O62" s="121">
        <f t="shared" si="4"/>
        <v>0.01284402834</v>
      </c>
      <c r="P62" s="122">
        <f t="shared" si="5"/>
        <v>0.32</v>
      </c>
      <c r="Q62" s="122">
        <f t="shared" si="6"/>
        <v>0.3880597015</v>
      </c>
      <c r="R62" s="120">
        <v>0.2063492063492063</v>
      </c>
      <c r="S62" s="120">
        <v>0.455026455026455</v>
      </c>
      <c r="T62" s="120">
        <v>0.2380952380952381</v>
      </c>
      <c r="U62" s="120">
        <v>0.1005291005291005</v>
      </c>
      <c r="V62" s="120">
        <v>4.28</v>
      </c>
      <c r="W62" s="120">
        <f t="shared" si="7"/>
        <v>0.1770435659</v>
      </c>
      <c r="X62" s="106">
        <f t="shared" si="8"/>
        <v>0.1617383978</v>
      </c>
      <c r="Y62" s="123">
        <f t="shared" si="9"/>
        <v>0.01445621868</v>
      </c>
      <c r="Z62" s="120">
        <f t="shared" si="10"/>
        <v>0.3386243386</v>
      </c>
      <c r="AM62" s="125"/>
      <c r="AZ62" s="125"/>
    </row>
    <row r="63" ht="9.75" customHeight="1">
      <c r="A63" s="119">
        <v>280630.0</v>
      </c>
      <c r="B63" s="110" t="s">
        <v>81</v>
      </c>
      <c r="C63" s="106" t="s">
        <v>246</v>
      </c>
      <c r="D63" s="120">
        <v>0.351063829787234</v>
      </c>
      <c r="E63" s="120">
        <v>0.4893617021276596</v>
      </c>
      <c r="F63" s="120">
        <v>0.148936170212766</v>
      </c>
      <c r="G63" s="120">
        <v>0.01063829787234043</v>
      </c>
      <c r="H63" s="120">
        <v>0.2921348314606741</v>
      </c>
      <c r="I63" s="120">
        <v>0.4831460674157304</v>
      </c>
      <c r="J63" s="120">
        <v>0.1910112359550562</v>
      </c>
      <c r="K63" s="120">
        <v>0.03370786516853932</v>
      </c>
      <c r="L63" s="120">
        <f t="shared" si="1"/>
        <v>0.1079134301</v>
      </c>
      <c r="M63" s="120">
        <f t="shared" si="2"/>
        <v>0.1284848485</v>
      </c>
      <c r="N63" s="120">
        <f t="shared" si="3"/>
        <v>0.8398922627</v>
      </c>
      <c r="O63" s="121">
        <f t="shared" si="4"/>
        <v>0.01276812064</v>
      </c>
      <c r="P63" s="122">
        <f t="shared" si="5"/>
        <v>0.1595744681</v>
      </c>
      <c r="Q63" s="122">
        <f t="shared" si="6"/>
        <v>0.2247191011</v>
      </c>
      <c r="R63" s="120">
        <v>0.324</v>
      </c>
      <c r="S63" s="120">
        <v>0.452</v>
      </c>
      <c r="T63" s="120">
        <v>0.18</v>
      </c>
      <c r="U63" s="120">
        <v>0.044</v>
      </c>
      <c r="V63" s="120">
        <v>4.1</v>
      </c>
      <c r="W63" s="120">
        <f t="shared" si="7"/>
        <v>0.126322417</v>
      </c>
      <c r="X63" s="106">
        <f t="shared" si="8"/>
        <v>0.1204684513</v>
      </c>
      <c r="Y63" s="123">
        <f t="shared" si="9"/>
        <v>0.01076750049</v>
      </c>
      <c r="Z63" s="120">
        <f t="shared" si="10"/>
        <v>0.224</v>
      </c>
      <c r="AM63" s="125"/>
      <c r="AZ63" s="125"/>
    </row>
    <row r="64" ht="9.75" customHeight="1">
      <c r="A64" s="119">
        <v>280640.0</v>
      </c>
      <c r="B64" s="110" t="s">
        <v>82</v>
      </c>
      <c r="C64" s="106" t="s">
        <v>195</v>
      </c>
      <c r="D64" s="120">
        <v>0.5384615384615384</v>
      </c>
      <c r="E64" s="120">
        <v>0.3846153846153846</v>
      </c>
      <c r="F64" s="120">
        <v>0.07692307692307693</v>
      </c>
      <c r="G64" s="120">
        <v>0.0</v>
      </c>
      <c r="H64" s="120">
        <v>0.3125</v>
      </c>
      <c r="I64" s="120">
        <v>0.5</v>
      </c>
      <c r="J64" s="120">
        <v>0.1666666666666667</v>
      </c>
      <c r="K64" s="120">
        <v>0.02083333333333333</v>
      </c>
      <c r="L64" s="120">
        <f t="shared" si="1"/>
        <v>0.08215277778</v>
      </c>
      <c r="M64" s="120">
        <f t="shared" si="2"/>
        <v>0.1176268861</v>
      </c>
      <c r="N64" s="120">
        <f t="shared" si="3"/>
        <v>0.6984183673</v>
      </c>
      <c r="O64" s="121">
        <f t="shared" si="4"/>
        <v>0.01061742127</v>
      </c>
      <c r="P64" s="122">
        <f t="shared" si="5"/>
        <v>0.07692307692</v>
      </c>
      <c r="Q64" s="122">
        <f t="shared" si="6"/>
        <v>0.1875</v>
      </c>
      <c r="R64" s="120">
        <v>0.2727272727272727</v>
      </c>
      <c r="S64" s="120">
        <v>0.4848484848484849</v>
      </c>
      <c r="T64" s="120">
        <v>0.1666666666666667</v>
      </c>
      <c r="U64" s="120">
        <v>0.07575757575757576</v>
      </c>
      <c r="V64" s="120">
        <v>4.34</v>
      </c>
      <c r="W64" s="120">
        <f t="shared" si="7"/>
        <v>0.140333961</v>
      </c>
      <c r="X64" s="106">
        <f t="shared" si="8"/>
        <v>0.1264299049</v>
      </c>
      <c r="Y64" s="123">
        <f t="shared" si="9"/>
        <v>0.01130033671</v>
      </c>
      <c r="Z64" s="120">
        <f t="shared" si="10"/>
        <v>0.2424242424</v>
      </c>
      <c r="AM64" s="125"/>
      <c r="AZ64" s="125"/>
    </row>
    <row r="65" ht="9.75" customHeight="1">
      <c r="A65" s="119">
        <v>280650.0</v>
      </c>
      <c r="B65" s="110" t="s">
        <v>83</v>
      </c>
      <c r="C65" s="106" t="s">
        <v>247</v>
      </c>
      <c r="D65" s="120">
        <v>0.2333333333333333</v>
      </c>
      <c r="E65" s="120">
        <v>0.5</v>
      </c>
      <c r="F65" s="120">
        <v>0.2666666666666667</v>
      </c>
      <c r="G65" s="120">
        <v>0.0</v>
      </c>
      <c r="H65" s="120">
        <v>0.24</v>
      </c>
      <c r="I65" s="120">
        <v>0.4</v>
      </c>
      <c r="J65" s="120">
        <v>0.3333333333333333</v>
      </c>
      <c r="K65" s="120">
        <v>0.02666666666666667</v>
      </c>
      <c r="L65" s="120">
        <f t="shared" si="1"/>
        <v>0.1387874361</v>
      </c>
      <c r="M65" s="120">
        <f t="shared" si="2"/>
        <v>0.1632173276</v>
      </c>
      <c r="N65" s="120">
        <f t="shared" si="3"/>
        <v>0.8503229289</v>
      </c>
      <c r="O65" s="121">
        <f t="shared" si="4"/>
        <v>0.01292668861</v>
      </c>
      <c r="P65" s="122">
        <f t="shared" si="5"/>
        <v>0.2666666667</v>
      </c>
      <c r="Q65" s="122">
        <f t="shared" si="6"/>
        <v>0.36</v>
      </c>
      <c r="R65" s="120">
        <v>0.3333333333333333</v>
      </c>
      <c r="S65" s="120">
        <v>0.4146341463414634</v>
      </c>
      <c r="T65" s="120">
        <v>0.2276422764227642</v>
      </c>
      <c r="U65" s="120">
        <v>0.02439024390243903</v>
      </c>
      <c r="V65" s="120">
        <v>4.37</v>
      </c>
      <c r="W65" s="120">
        <f t="shared" si="7"/>
        <v>0.1280622423</v>
      </c>
      <c r="X65" s="106">
        <f t="shared" si="8"/>
        <v>0.1145820063</v>
      </c>
      <c r="Y65" s="123">
        <f t="shared" si="9"/>
        <v>0.01024136855</v>
      </c>
      <c r="Z65" s="120">
        <f t="shared" si="10"/>
        <v>0.2520325203</v>
      </c>
      <c r="AM65" s="125"/>
      <c r="AZ65" s="125"/>
    </row>
    <row r="66" ht="9.75" customHeight="1">
      <c r="A66" s="119">
        <v>280660.0</v>
      </c>
      <c r="B66" s="110" t="s">
        <v>84</v>
      </c>
      <c r="C66" s="106" t="s">
        <v>174</v>
      </c>
      <c r="D66" s="120">
        <v>0.1764705882352941</v>
      </c>
      <c r="E66" s="120">
        <v>0.5294117647058824</v>
      </c>
      <c r="F66" s="120">
        <v>0.2156862745098039</v>
      </c>
      <c r="G66" s="120">
        <v>0.0784313725490196</v>
      </c>
      <c r="H66" s="120">
        <v>0.1854304635761589</v>
      </c>
      <c r="I66" s="120">
        <v>0.4437086092715232</v>
      </c>
      <c r="J66" s="120">
        <v>0.2847682119205298</v>
      </c>
      <c r="K66" s="120">
        <v>0.08609271523178808</v>
      </c>
      <c r="L66" s="120">
        <f t="shared" si="1"/>
        <v>0.1669782764</v>
      </c>
      <c r="M66" s="120">
        <f t="shared" si="2"/>
        <v>0.1867526956</v>
      </c>
      <c r="N66" s="120">
        <f t="shared" si="3"/>
        <v>0.8941144107</v>
      </c>
      <c r="O66" s="121">
        <f t="shared" si="4"/>
        <v>0.0135924108</v>
      </c>
      <c r="P66" s="122">
        <f t="shared" si="5"/>
        <v>0.2941176471</v>
      </c>
      <c r="Q66" s="122">
        <f t="shared" si="6"/>
        <v>0.3708609272</v>
      </c>
      <c r="R66" s="120">
        <v>0.1835748792270532</v>
      </c>
      <c r="S66" s="120">
        <v>0.4541062801932367</v>
      </c>
      <c r="T66" s="120">
        <v>0.2753623188405797</v>
      </c>
      <c r="U66" s="120">
        <v>0.08695652173913043</v>
      </c>
      <c r="V66" s="120">
        <v>4.28</v>
      </c>
      <c r="W66" s="120">
        <f t="shared" si="7"/>
        <v>0.184931251</v>
      </c>
      <c r="X66" s="106">
        <f t="shared" si="8"/>
        <v>0.1689442036</v>
      </c>
      <c r="Y66" s="123">
        <f t="shared" si="9"/>
        <v>0.01510027542</v>
      </c>
      <c r="Z66" s="120">
        <f t="shared" si="10"/>
        <v>0.3623188406</v>
      </c>
      <c r="AM66" s="125"/>
      <c r="AZ66" s="125"/>
    </row>
    <row r="67" ht="9.75" customHeight="1">
      <c r="A67" s="119">
        <v>280670.0</v>
      </c>
      <c r="B67" s="110" t="s">
        <v>85</v>
      </c>
      <c r="C67" s="106" t="s">
        <v>196</v>
      </c>
      <c r="D67" s="120">
        <v>0.1457286432160804</v>
      </c>
      <c r="E67" s="120">
        <v>0.3718592964824121</v>
      </c>
      <c r="F67" s="120">
        <v>0.4020100502512563</v>
      </c>
      <c r="G67" s="120">
        <v>0.08040201005025126</v>
      </c>
      <c r="H67" s="120">
        <v>0.1185064935064935</v>
      </c>
      <c r="I67" s="120">
        <v>0.3717532467532468</v>
      </c>
      <c r="J67" s="120">
        <v>0.4042207792207792</v>
      </c>
      <c r="K67" s="120">
        <v>0.1055194805194805</v>
      </c>
      <c r="L67" s="120">
        <f t="shared" si="1"/>
        <v>0.2271897799</v>
      </c>
      <c r="M67" s="120">
        <f t="shared" si="2"/>
        <v>0.2500087376</v>
      </c>
      <c r="N67" s="120">
        <f t="shared" si="3"/>
        <v>0.908727359</v>
      </c>
      <c r="O67" s="121">
        <f t="shared" si="4"/>
        <v>0.01381455821</v>
      </c>
      <c r="P67" s="122">
        <f t="shared" si="5"/>
        <v>0.4824120603</v>
      </c>
      <c r="Q67" s="122">
        <f t="shared" si="6"/>
        <v>0.5097402597</v>
      </c>
      <c r="R67" s="120">
        <v>0.1412935323383085</v>
      </c>
      <c r="S67" s="120">
        <v>0.391044776119403</v>
      </c>
      <c r="T67" s="120">
        <v>0.3582089552238806</v>
      </c>
      <c r="U67" s="120">
        <v>0.109452736318408</v>
      </c>
      <c r="V67" s="120">
        <v>4.4</v>
      </c>
      <c r="W67" s="120">
        <f t="shared" si="7"/>
        <v>0.2306685511</v>
      </c>
      <c r="X67" s="106">
        <f t="shared" si="8"/>
        <v>0.2049804624</v>
      </c>
      <c r="Y67" s="123">
        <f t="shared" si="9"/>
        <v>0.0183212053</v>
      </c>
      <c r="Z67" s="120">
        <f t="shared" si="10"/>
        <v>0.4676616915</v>
      </c>
      <c r="AM67" s="125"/>
      <c r="AZ67" s="125"/>
    </row>
    <row r="68" ht="9.75" customHeight="1">
      <c r="A68" s="119">
        <v>280680.0</v>
      </c>
      <c r="B68" s="110" t="s">
        <v>86</v>
      </c>
      <c r="C68" s="106" t="s">
        <v>248</v>
      </c>
      <c r="D68" s="120">
        <v>0.2666666666666667</v>
      </c>
      <c r="E68" s="120">
        <v>0.3333333333333333</v>
      </c>
      <c r="F68" s="120">
        <v>0.3333333333333333</v>
      </c>
      <c r="G68" s="120">
        <v>0.06666666666666667</v>
      </c>
      <c r="H68" s="120">
        <v>0.1733333333333333</v>
      </c>
      <c r="I68" s="120">
        <v>0.3733333333333334</v>
      </c>
      <c r="J68" s="120">
        <v>0.36</v>
      </c>
      <c r="K68" s="120">
        <v>0.09333333333333334</v>
      </c>
      <c r="L68" s="120">
        <f t="shared" si="1"/>
        <v>0.1772853186</v>
      </c>
      <c r="M68" s="120">
        <f t="shared" si="2"/>
        <v>0.2149637928</v>
      </c>
      <c r="N68" s="120">
        <f t="shared" si="3"/>
        <v>0.8247217647</v>
      </c>
      <c r="O68" s="121">
        <f t="shared" si="4"/>
        <v>0.01253749731</v>
      </c>
      <c r="P68" s="122">
        <f t="shared" si="5"/>
        <v>0.4</v>
      </c>
      <c r="Q68" s="122">
        <f t="shared" si="6"/>
        <v>0.4533333333</v>
      </c>
      <c r="R68" s="120">
        <v>0.168141592920354</v>
      </c>
      <c r="S68" s="120">
        <v>0.3893805309734513</v>
      </c>
      <c r="T68" s="120">
        <v>0.3539823008849557</v>
      </c>
      <c r="U68" s="120">
        <v>0.08849557522123894</v>
      </c>
      <c r="V68" s="120">
        <v>4.46</v>
      </c>
      <c r="W68" s="120">
        <f t="shared" si="7"/>
        <v>0.2115408025</v>
      </c>
      <c r="X68" s="106">
        <f t="shared" si="8"/>
        <v>0.1854539322</v>
      </c>
      <c r="Y68" s="123">
        <f t="shared" si="9"/>
        <v>0.01657591912</v>
      </c>
      <c r="Z68" s="120">
        <f t="shared" si="10"/>
        <v>0.4424778761</v>
      </c>
      <c r="AM68" s="125"/>
      <c r="AZ68" s="125"/>
    </row>
    <row r="69" ht="9.75" customHeight="1">
      <c r="A69" s="119">
        <v>280690.0</v>
      </c>
      <c r="B69" s="110" t="s">
        <v>87</v>
      </c>
      <c r="C69" s="106" t="s">
        <v>249</v>
      </c>
      <c r="D69" s="120">
        <v>0.4545454545454545</v>
      </c>
      <c r="E69" s="120">
        <v>0.3636363636363636</v>
      </c>
      <c r="F69" s="120">
        <v>0.1818181818181818</v>
      </c>
      <c r="G69" s="120">
        <v>0.0</v>
      </c>
      <c r="H69" s="120">
        <v>0.3043478260869565</v>
      </c>
      <c r="I69" s="120">
        <v>0.391304347826087</v>
      </c>
      <c r="J69" s="120">
        <v>0.2608695652173913</v>
      </c>
      <c r="K69" s="120">
        <v>0.04347826086956522</v>
      </c>
      <c r="L69" s="120">
        <f t="shared" si="1"/>
        <v>0.1024088542</v>
      </c>
      <c r="M69" s="120">
        <f t="shared" si="2"/>
        <v>0.145</v>
      </c>
      <c r="N69" s="120">
        <f t="shared" si="3"/>
        <v>0.7062679598</v>
      </c>
      <c r="O69" s="121">
        <f t="shared" si="4"/>
        <v>0.01073675151</v>
      </c>
      <c r="P69" s="122">
        <f t="shared" si="5"/>
        <v>0.1818181818</v>
      </c>
      <c r="Q69" s="122">
        <f t="shared" si="6"/>
        <v>0.3043478261</v>
      </c>
      <c r="R69" s="120">
        <v>0.2894736842105263</v>
      </c>
      <c r="S69" s="120">
        <v>0.2894736842105263</v>
      </c>
      <c r="T69" s="120">
        <v>0.2894736842105263</v>
      </c>
      <c r="U69" s="120">
        <v>0.131578947368421</v>
      </c>
      <c r="V69" s="120">
        <v>4.4</v>
      </c>
      <c r="W69" s="120">
        <f t="shared" si="7"/>
        <v>0.1925239484</v>
      </c>
      <c r="X69" s="106">
        <f t="shared" si="8"/>
        <v>0.1710837814</v>
      </c>
      <c r="Y69" s="123">
        <f t="shared" si="9"/>
        <v>0.01529151142</v>
      </c>
      <c r="Z69" s="120">
        <f t="shared" si="10"/>
        <v>0.4210526316</v>
      </c>
      <c r="AM69" s="125"/>
      <c r="AZ69" s="125"/>
    </row>
    <row r="70" ht="9.75" customHeight="1">
      <c r="A70" s="119">
        <v>280700.0</v>
      </c>
      <c r="B70" s="110" t="s">
        <v>88</v>
      </c>
      <c r="C70" s="106" t="s">
        <v>250</v>
      </c>
      <c r="D70" s="120">
        <v>0.1875</v>
      </c>
      <c r="E70" s="120">
        <v>0.3125</v>
      </c>
      <c r="F70" s="120">
        <v>0.375</v>
      </c>
      <c r="G70" s="120">
        <v>0.125</v>
      </c>
      <c r="H70" s="120">
        <v>0.2045454545454546</v>
      </c>
      <c r="I70" s="120">
        <v>0.4090909090909091</v>
      </c>
      <c r="J70" s="120">
        <v>0.2954545454545455</v>
      </c>
      <c r="K70" s="120">
        <v>0.09090909090909091</v>
      </c>
      <c r="L70" s="120">
        <f t="shared" si="1"/>
        <v>0.2350613376</v>
      </c>
      <c r="M70" s="120">
        <f t="shared" si="2"/>
        <v>0.1885184717</v>
      </c>
      <c r="N70" s="120">
        <f t="shared" si="3"/>
        <v>1.246887562</v>
      </c>
      <c r="O70" s="121">
        <f t="shared" si="4"/>
        <v>0.0189553012</v>
      </c>
      <c r="P70" s="122">
        <f t="shared" si="5"/>
        <v>0.5</v>
      </c>
      <c r="Q70" s="122">
        <f t="shared" si="6"/>
        <v>0.3863636364</v>
      </c>
      <c r="R70" s="120">
        <v>0.3043478260869565</v>
      </c>
      <c r="S70" s="120">
        <v>0.4057971014492754</v>
      </c>
      <c r="T70" s="120">
        <v>0.2318840579710145</v>
      </c>
      <c r="U70" s="120">
        <v>0.05797101449275362</v>
      </c>
      <c r="V70" s="120">
        <v>4.28</v>
      </c>
      <c r="W70" s="120">
        <f t="shared" si="7"/>
        <v>0.1441278478</v>
      </c>
      <c r="X70" s="106">
        <f t="shared" si="8"/>
        <v>0.1316681974</v>
      </c>
      <c r="Y70" s="123">
        <f t="shared" si="9"/>
        <v>0.01176853661</v>
      </c>
      <c r="Z70" s="120">
        <f t="shared" si="10"/>
        <v>0.2898550725</v>
      </c>
      <c r="AM70" s="125"/>
      <c r="AZ70" s="125"/>
    </row>
    <row r="71" ht="9.75" customHeight="1">
      <c r="A71" s="119">
        <v>280710.0</v>
      </c>
      <c r="B71" s="110" t="s">
        <v>89</v>
      </c>
      <c r="C71" s="106" t="s">
        <v>198</v>
      </c>
      <c r="D71" s="120">
        <v>0.175</v>
      </c>
      <c r="E71" s="120">
        <v>0.51875</v>
      </c>
      <c r="F71" s="120">
        <v>0.2375</v>
      </c>
      <c r="G71" s="120">
        <v>0.06875</v>
      </c>
      <c r="H71" s="120">
        <v>0.1538461538461539</v>
      </c>
      <c r="I71" s="120">
        <v>0.3990384615384616</v>
      </c>
      <c r="J71" s="120">
        <v>0.34375</v>
      </c>
      <c r="K71" s="120">
        <v>0.1033653846153846</v>
      </c>
      <c r="L71" s="120">
        <f t="shared" si="1"/>
        <v>0.1685293119</v>
      </c>
      <c r="M71" s="120">
        <f t="shared" si="2"/>
        <v>0.2195693561</v>
      </c>
      <c r="N71" s="120">
        <f t="shared" si="3"/>
        <v>0.7675447746</v>
      </c>
      <c r="O71" s="121">
        <f t="shared" si="4"/>
        <v>0.01166828737</v>
      </c>
      <c r="P71" s="122">
        <f t="shared" si="5"/>
        <v>0.30625</v>
      </c>
      <c r="Q71" s="122">
        <f t="shared" si="6"/>
        <v>0.4471153846</v>
      </c>
      <c r="R71" s="120">
        <v>0.1850594227504244</v>
      </c>
      <c r="S71" s="120">
        <v>0.4057724957555178</v>
      </c>
      <c r="T71" s="120">
        <v>0.3191850594227504</v>
      </c>
      <c r="U71" s="120">
        <v>0.0899830220713073</v>
      </c>
      <c r="V71" s="120">
        <v>4.19</v>
      </c>
      <c r="W71" s="120">
        <f t="shared" si="7"/>
        <v>0.1984677296</v>
      </c>
      <c r="X71" s="106">
        <f t="shared" si="8"/>
        <v>0.1852049696</v>
      </c>
      <c r="Y71" s="123">
        <f t="shared" si="9"/>
        <v>0.01655366678</v>
      </c>
      <c r="Z71" s="120">
        <f t="shared" si="10"/>
        <v>0.4091680815</v>
      </c>
      <c r="AM71" s="125"/>
      <c r="AZ71" s="125"/>
    </row>
    <row r="72" ht="9.75" customHeight="1">
      <c r="A72" s="119">
        <v>280720.0</v>
      </c>
      <c r="B72" s="110" t="s">
        <v>90</v>
      </c>
      <c r="C72" s="106" t="s">
        <v>251</v>
      </c>
      <c r="D72" s="120">
        <v>0.131578947368421</v>
      </c>
      <c r="E72" s="120">
        <v>0.4736842105263158</v>
      </c>
      <c r="F72" s="120">
        <v>0.2894736842105263</v>
      </c>
      <c r="G72" s="120">
        <v>0.1052631578947368</v>
      </c>
      <c r="H72" s="120">
        <v>0.1505376344086022</v>
      </c>
      <c r="I72" s="120">
        <v>0.4731182795698925</v>
      </c>
      <c r="J72" s="120">
        <v>0.2795698924731183</v>
      </c>
      <c r="K72" s="120">
        <v>0.0967741935483871</v>
      </c>
      <c r="L72" s="120">
        <f t="shared" si="1"/>
        <v>0.2086938886</v>
      </c>
      <c r="M72" s="120">
        <f t="shared" si="2"/>
        <v>0.1973327604</v>
      </c>
      <c r="N72" s="120">
        <f t="shared" si="3"/>
        <v>1.057573452</v>
      </c>
      <c r="O72" s="121">
        <f t="shared" si="4"/>
        <v>0.01607733042</v>
      </c>
      <c r="P72" s="122">
        <f t="shared" si="5"/>
        <v>0.3947368421</v>
      </c>
      <c r="Q72" s="122">
        <f t="shared" si="6"/>
        <v>0.376344086</v>
      </c>
      <c r="R72" s="120">
        <v>0.1642857142857143</v>
      </c>
      <c r="S72" s="120">
        <v>0.5142857142857142</v>
      </c>
      <c r="T72" s="120">
        <v>0.2428571428571429</v>
      </c>
      <c r="U72" s="120">
        <v>0.07857142857142857</v>
      </c>
      <c r="V72" s="120">
        <v>4.25</v>
      </c>
      <c r="W72" s="120">
        <f t="shared" si="7"/>
        <v>0.1760889411</v>
      </c>
      <c r="X72" s="106">
        <f t="shared" si="8"/>
        <v>0.1620018258</v>
      </c>
      <c r="Y72" s="123">
        <f t="shared" si="9"/>
        <v>0.01447976394</v>
      </c>
      <c r="Z72" s="120">
        <f t="shared" si="10"/>
        <v>0.3214285714</v>
      </c>
      <c r="AM72" s="125"/>
      <c r="AZ72" s="125"/>
    </row>
    <row r="73" ht="9.75" customHeight="1">
      <c r="A73" s="119">
        <v>280730.0</v>
      </c>
      <c r="B73" s="110" t="s">
        <v>91</v>
      </c>
      <c r="C73" s="106" t="s">
        <v>252</v>
      </c>
      <c r="D73" s="120">
        <v>0.3571428571428572</v>
      </c>
      <c r="E73" s="120">
        <v>0.2857142857142857</v>
      </c>
      <c r="F73" s="120">
        <v>0.3571428571428572</v>
      </c>
      <c r="G73" s="120">
        <v>0.0</v>
      </c>
      <c r="H73" s="120">
        <v>0.2051282051282051</v>
      </c>
      <c r="I73" s="120">
        <v>0.4871794871794872</v>
      </c>
      <c r="J73" s="120">
        <v>0.3076923076923077</v>
      </c>
      <c r="K73" s="120">
        <v>0.0</v>
      </c>
      <c r="L73" s="120">
        <f t="shared" si="1"/>
        <v>0.1432748538</v>
      </c>
      <c r="M73" s="120">
        <f t="shared" si="2"/>
        <v>0.1513615929</v>
      </c>
      <c r="N73" s="120">
        <f t="shared" si="3"/>
        <v>0.946573375</v>
      </c>
      <c r="O73" s="121">
        <f t="shared" si="4"/>
        <v>0.01438989688</v>
      </c>
      <c r="P73" s="122">
        <f t="shared" si="5"/>
        <v>0.3571428571</v>
      </c>
      <c r="Q73" s="122">
        <f t="shared" si="6"/>
        <v>0.3076923077</v>
      </c>
      <c r="R73" s="120">
        <v>0.2321428571428572</v>
      </c>
      <c r="S73" s="120">
        <v>0.4285714285714285</v>
      </c>
      <c r="T73" s="120">
        <v>0.3214285714285715</v>
      </c>
      <c r="U73" s="120">
        <v>0.01785714285714286</v>
      </c>
      <c r="V73" s="120">
        <v>4.36</v>
      </c>
      <c r="W73" s="120">
        <f t="shared" si="7"/>
        <v>0.1578095463</v>
      </c>
      <c r="X73" s="106">
        <f t="shared" si="8"/>
        <v>0.1415218638</v>
      </c>
      <c r="Y73" s="123">
        <f t="shared" si="9"/>
        <v>0.01264925979</v>
      </c>
      <c r="Z73" s="120">
        <f t="shared" si="10"/>
        <v>0.3392857143</v>
      </c>
      <c r="AM73" s="125"/>
      <c r="AZ73" s="125"/>
    </row>
    <row r="74" ht="9.75" customHeight="1">
      <c r="A74" s="119">
        <v>280740.0</v>
      </c>
      <c r="B74" s="110" t="s">
        <v>92</v>
      </c>
      <c r="C74" s="106" t="s">
        <v>199</v>
      </c>
      <c r="D74" s="120">
        <v>0.1614583333333333</v>
      </c>
      <c r="E74" s="120">
        <v>0.46875</v>
      </c>
      <c r="F74" s="120">
        <v>0.2552083333333333</v>
      </c>
      <c r="G74" s="120">
        <v>0.1145833333333333</v>
      </c>
      <c r="H74" s="120">
        <v>0.1522633744855967</v>
      </c>
      <c r="I74" s="120">
        <v>0.4300411522633745</v>
      </c>
      <c r="J74" s="120">
        <v>0.3127572016460906</v>
      </c>
      <c r="K74" s="120">
        <v>0.1049382716049383</v>
      </c>
      <c r="L74" s="120">
        <f t="shared" si="1"/>
        <v>0.1967549936</v>
      </c>
      <c r="M74" s="120">
        <f t="shared" si="2"/>
        <v>0.2110320415</v>
      </c>
      <c r="N74" s="120">
        <f t="shared" si="3"/>
        <v>0.9323465397</v>
      </c>
      <c r="O74" s="121">
        <f t="shared" si="4"/>
        <v>0.0141736192</v>
      </c>
      <c r="P74" s="122">
        <f t="shared" si="5"/>
        <v>0.3697916667</v>
      </c>
      <c r="Q74" s="122">
        <f t="shared" si="6"/>
        <v>0.4176954733</v>
      </c>
      <c r="R74" s="120">
        <v>0.1839080459770115</v>
      </c>
      <c r="S74" s="120">
        <v>0.4367816091954023</v>
      </c>
      <c r="T74" s="120">
        <v>0.2887931034482759</v>
      </c>
      <c r="U74" s="120">
        <v>0.09051724137931035</v>
      </c>
      <c r="V74" s="120">
        <v>4.07</v>
      </c>
      <c r="W74" s="120">
        <f t="shared" si="7"/>
        <v>0.1902661718</v>
      </c>
      <c r="X74" s="106">
        <f t="shared" si="8"/>
        <v>0.1827864206</v>
      </c>
      <c r="Y74" s="123">
        <f t="shared" si="9"/>
        <v>0.01633749625</v>
      </c>
      <c r="Z74" s="120">
        <f t="shared" si="10"/>
        <v>0.3793103448</v>
      </c>
      <c r="AM74" s="125"/>
      <c r="AZ74" s="125"/>
    </row>
    <row r="75" ht="9.75" customHeight="1">
      <c r="A75" s="119">
        <v>280750.0</v>
      </c>
      <c r="B75" s="110" t="s">
        <v>93</v>
      </c>
      <c r="C75" s="106" t="s">
        <v>253</v>
      </c>
      <c r="D75" s="120">
        <v>0.108695652173913</v>
      </c>
      <c r="E75" s="120">
        <v>0.5217391304347826</v>
      </c>
      <c r="F75" s="120">
        <v>0.3043478260869565</v>
      </c>
      <c r="G75" s="120">
        <v>0.06521739130434782</v>
      </c>
      <c r="H75" s="120">
        <v>0.1475409836065574</v>
      </c>
      <c r="I75" s="120">
        <v>0.4754098360655737</v>
      </c>
      <c r="J75" s="120">
        <v>0.2950819672131147</v>
      </c>
      <c r="K75" s="120">
        <v>0.08196721311475409</v>
      </c>
      <c r="L75" s="120">
        <f t="shared" si="1"/>
        <v>0.1978085352</v>
      </c>
      <c r="M75" s="120">
        <f t="shared" si="2"/>
        <v>0.1950816327</v>
      </c>
      <c r="N75" s="120">
        <f t="shared" si="3"/>
        <v>1.013978264</v>
      </c>
      <c r="O75" s="121">
        <f t="shared" si="4"/>
        <v>0.01541459229</v>
      </c>
      <c r="P75" s="122">
        <f t="shared" si="5"/>
        <v>0.3695652174</v>
      </c>
      <c r="Q75" s="122">
        <f t="shared" si="6"/>
        <v>0.3770491803</v>
      </c>
      <c r="R75" s="120">
        <v>0.2076502732240437</v>
      </c>
      <c r="S75" s="120">
        <v>0.4918032786885246</v>
      </c>
      <c r="T75" s="120">
        <v>0.2459016393442623</v>
      </c>
      <c r="U75" s="120">
        <v>0.0546448087431694</v>
      </c>
      <c r="V75" s="120">
        <v>4.04</v>
      </c>
      <c r="W75" s="120">
        <f t="shared" si="7"/>
        <v>0.1592363739</v>
      </c>
      <c r="X75" s="106">
        <f t="shared" si="8"/>
        <v>0.1541124311</v>
      </c>
      <c r="Y75" s="123">
        <f t="shared" si="9"/>
        <v>0.01377460787</v>
      </c>
      <c r="Z75" s="120">
        <f t="shared" si="10"/>
        <v>0.3005464481</v>
      </c>
      <c r="AM75" s="125"/>
      <c r="AZ75" s="125"/>
    </row>
    <row r="76" ht="9.75" customHeight="1">
      <c r="A76" s="119">
        <v>280760.0</v>
      </c>
      <c r="B76" s="110" t="s">
        <v>94</v>
      </c>
      <c r="C76" s="106" t="s">
        <v>254</v>
      </c>
      <c r="D76" s="120">
        <v>0.2063492063492063</v>
      </c>
      <c r="E76" s="120">
        <v>0.4285714285714285</v>
      </c>
      <c r="F76" s="120">
        <v>0.3333333333333333</v>
      </c>
      <c r="G76" s="120">
        <v>0.03174603174603174</v>
      </c>
      <c r="H76" s="120">
        <v>0.1758241758241758</v>
      </c>
      <c r="I76" s="120">
        <v>0.4120879120879121</v>
      </c>
      <c r="J76" s="120">
        <v>0.3681318681318682</v>
      </c>
      <c r="K76" s="120">
        <v>0.04395604395604396</v>
      </c>
      <c r="L76" s="120">
        <f t="shared" si="1"/>
        <v>0.1706775162</v>
      </c>
      <c r="M76" s="120">
        <f t="shared" si="2"/>
        <v>0.1909351504</v>
      </c>
      <c r="N76" s="120">
        <f t="shared" si="3"/>
        <v>0.893903065</v>
      </c>
      <c r="O76" s="121">
        <f t="shared" si="4"/>
        <v>0.0135891979</v>
      </c>
      <c r="P76" s="122">
        <f t="shared" si="5"/>
        <v>0.3650793651</v>
      </c>
      <c r="Q76" s="122">
        <f t="shared" si="6"/>
        <v>0.4120879121</v>
      </c>
      <c r="R76" s="120">
        <v>0.2442244224422442</v>
      </c>
      <c r="S76" s="120">
        <v>0.4422442244224423</v>
      </c>
      <c r="T76" s="120">
        <v>0.2838283828382838</v>
      </c>
      <c r="U76" s="120">
        <v>0.0297029702970297</v>
      </c>
      <c r="V76" s="120">
        <v>4.28</v>
      </c>
      <c r="W76" s="120">
        <f t="shared" si="7"/>
        <v>0.1524174392</v>
      </c>
      <c r="X76" s="106">
        <f t="shared" si="8"/>
        <v>0.1392411652</v>
      </c>
      <c r="Y76" s="123">
        <f t="shared" si="9"/>
        <v>0.01244541038</v>
      </c>
      <c r="Z76" s="120">
        <f t="shared" si="10"/>
        <v>0.3135313531</v>
      </c>
      <c r="AM76" s="125"/>
      <c r="AZ76" s="125"/>
    </row>
    <row r="77" ht="9.75" customHeight="1">
      <c r="C77" s="106"/>
      <c r="D77" s="120"/>
      <c r="E77" s="120"/>
      <c r="F77" s="120"/>
      <c r="G77" s="120"/>
      <c r="H77" s="120"/>
      <c r="I77" s="120"/>
      <c r="J77" s="120"/>
      <c r="K77" s="120"/>
      <c r="L77" s="120"/>
      <c r="M77" s="120"/>
      <c r="N77" s="120"/>
      <c r="O77" s="123"/>
      <c r="P77" s="120"/>
      <c r="Q77" s="120"/>
      <c r="R77" s="120"/>
      <c r="S77" s="120"/>
      <c r="T77" s="120"/>
      <c r="U77" s="120"/>
      <c r="V77" s="120"/>
      <c r="W77" s="106"/>
      <c r="X77" s="106"/>
      <c r="Y77" s="128"/>
      <c r="Z77" s="106"/>
      <c r="AM77" s="125"/>
      <c r="AZ77" s="125"/>
    </row>
    <row r="78" ht="9.75" customHeight="1">
      <c r="C78" s="106"/>
      <c r="D78" s="120"/>
      <c r="E78" s="120"/>
      <c r="F78" s="120"/>
      <c r="G78" s="120"/>
      <c r="H78" s="120"/>
      <c r="I78" s="120"/>
      <c r="J78" s="120"/>
      <c r="K78" s="120"/>
      <c r="L78" s="120"/>
      <c r="M78" s="120"/>
      <c r="N78" s="120"/>
      <c r="O78" s="123"/>
      <c r="P78" s="120"/>
      <c r="Q78" s="120"/>
      <c r="R78" s="120"/>
      <c r="S78" s="120"/>
      <c r="T78" s="120"/>
      <c r="U78" s="120"/>
      <c r="V78" s="120"/>
      <c r="W78" s="106"/>
      <c r="X78" s="106"/>
      <c r="Y78" s="128"/>
      <c r="Z78" s="106"/>
      <c r="AM78" s="125"/>
      <c r="AZ78" s="125"/>
    </row>
    <row r="79" ht="9.75" customHeight="1">
      <c r="C79" s="106"/>
      <c r="D79" s="120"/>
      <c r="E79" s="120"/>
      <c r="F79" s="120"/>
      <c r="G79" s="120"/>
      <c r="H79" s="120"/>
      <c r="I79" s="120"/>
      <c r="J79" s="120"/>
      <c r="K79" s="120"/>
      <c r="L79" s="120"/>
      <c r="M79" s="120"/>
      <c r="N79" s="120"/>
      <c r="O79" s="123"/>
      <c r="P79" s="120"/>
      <c r="Q79" s="120"/>
      <c r="R79" s="120"/>
      <c r="S79" s="120"/>
      <c r="T79" s="120"/>
      <c r="U79" s="120"/>
      <c r="V79" s="120"/>
      <c r="W79" s="106"/>
      <c r="X79" s="106"/>
      <c r="Y79" s="128"/>
      <c r="Z79" s="106"/>
      <c r="AM79" s="125"/>
      <c r="AZ79" s="125"/>
    </row>
    <row r="80" ht="9.75" customHeight="1">
      <c r="C80" s="106"/>
      <c r="D80" s="120"/>
      <c r="E80" s="120"/>
      <c r="F80" s="120"/>
      <c r="G80" s="120"/>
      <c r="H80" s="120"/>
      <c r="I80" s="120"/>
      <c r="J80" s="120"/>
      <c r="K80" s="120"/>
      <c r="L80" s="120"/>
      <c r="M80" s="120"/>
      <c r="N80" s="120"/>
      <c r="O80" s="123"/>
      <c r="P80" s="120"/>
      <c r="Q80" s="120"/>
      <c r="R80" s="120"/>
      <c r="S80" s="120"/>
      <c r="T80" s="120"/>
      <c r="U80" s="120"/>
      <c r="V80" s="120"/>
      <c r="W80" s="106"/>
      <c r="X80" s="106"/>
      <c r="Y80" s="128"/>
      <c r="Z80" s="106"/>
      <c r="AM80" s="125"/>
      <c r="AZ80" s="125"/>
    </row>
    <row r="81" ht="9.75" customHeight="1">
      <c r="C81" s="106"/>
      <c r="D81" s="120"/>
      <c r="E81" s="120"/>
      <c r="F81" s="120"/>
      <c r="G81" s="120"/>
      <c r="H81" s="120"/>
      <c r="I81" s="120"/>
      <c r="J81" s="120"/>
      <c r="K81" s="120"/>
      <c r="L81" s="120"/>
      <c r="M81" s="120"/>
      <c r="N81" s="120"/>
      <c r="O81" s="123"/>
      <c r="P81" s="120"/>
      <c r="Q81" s="120"/>
      <c r="R81" s="120"/>
      <c r="S81" s="120"/>
      <c r="T81" s="120"/>
      <c r="U81" s="120"/>
      <c r="V81" s="120"/>
      <c r="W81" s="106"/>
      <c r="X81" s="106"/>
      <c r="Y81" s="128"/>
      <c r="Z81" s="106"/>
      <c r="AM81" s="125"/>
      <c r="AZ81" s="125"/>
    </row>
    <row r="82" ht="9.75" customHeight="1">
      <c r="C82" s="106"/>
      <c r="D82" s="120"/>
      <c r="E82" s="120"/>
      <c r="F82" s="120"/>
      <c r="G82" s="120"/>
      <c r="H82" s="120"/>
      <c r="I82" s="120"/>
      <c r="J82" s="120"/>
      <c r="K82" s="120"/>
      <c r="L82" s="120"/>
      <c r="M82" s="120"/>
      <c r="N82" s="120"/>
      <c r="O82" s="123"/>
      <c r="P82" s="120"/>
      <c r="Q82" s="120"/>
      <c r="R82" s="120"/>
      <c r="S82" s="120"/>
      <c r="T82" s="120"/>
      <c r="U82" s="120"/>
      <c r="V82" s="120"/>
      <c r="W82" s="106"/>
      <c r="X82" s="106"/>
      <c r="Y82" s="128"/>
      <c r="Z82" s="106"/>
      <c r="AM82" s="125"/>
      <c r="AZ82" s="125"/>
    </row>
    <row r="83" ht="9.75" customHeight="1">
      <c r="C83" s="106"/>
      <c r="D83" s="120"/>
      <c r="E83" s="120"/>
      <c r="F83" s="120"/>
      <c r="G83" s="120"/>
      <c r="H83" s="120"/>
      <c r="I83" s="120"/>
      <c r="J83" s="120"/>
      <c r="K83" s="120"/>
      <c r="L83" s="120"/>
      <c r="M83" s="120"/>
      <c r="N83" s="120"/>
      <c r="O83" s="123"/>
      <c r="P83" s="120"/>
      <c r="Q83" s="120"/>
      <c r="R83" s="120"/>
      <c r="S83" s="120"/>
      <c r="T83" s="120"/>
      <c r="U83" s="120"/>
      <c r="V83" s="120"/>
      <c r="W83" s="106"/>
      <c r="X83" s="106"/>
      <c r="Y83" s="128"/>
      <c r="Z83" s="106"/>
      <c r="AM83" s="125"/>
      <c r="AZ83" s="125"/>
    </row>
    <row r="84" ht="9.75" customHeight="1">
      <c r="C84" s="106"/>
      <c r="D84" s="120"/>
      <c r="E84" s="120"/>
      <c r="F84" s="120"/>
      <c r="G84" s="120"/>
      <c r="H84" s="120"/>
      <c r="I84" s="120"/>
      <c r="J84" s="120"/>
      <c r="K84" s="120"/>
      <c r="L84" s="120"/>
      <c r="M84" s="120"/>
      <c r="N84" s="120"/>
      <c r="O84" s="123"/>
      <c r="P84" s="120"/>
      <c r="Q84" s="120"/>
      <c r="R84" s="120"/>
      <c r="S84" s="120"/>
      <c r="T84" s="120"/>
      <c r="U84" s="120"/>
      <c r="V84" s="120"/>
      <c r="W84" s="106"/>
      <c r="X84" s="106"/>
      <c r="Y84" s="128"/>
      <c r="Z84" s="106"/>
      <c r="AM84" s="125"/>
      <c r="AZ84" s="125"/>
    </row>
    <row r="85" ht="9.75" customHeight="1">
      <c r="C85" s="106"/>
      <c r="D85" s="120"/>
      <c r="E85" s="120"/>
      <c r="F85" s="120"/>
      <c r="G85" s="120"/>
      <c r="H85" s="120"/>
      <c r="I85" s="120"/>
      <c r="J85" s="120"/>
      <c r="K85" s="120"/>
      <c r="L85" s="120"/>
      <c r="M85" s="120"/>
      <c r="N85" s="120"/>
      <c r="O85" s="123"/>
      <c r="P85" s="120"/>
      <c r="Q85" s="120"/>
      <c r="R85" s="120"/>
      <c r="S85" s="120"/>
      <c r="T85" s="120"/>
      <c r="U85" s="120"/>
      <c r="V85" s="120"/>
      <c r="W85" s="106"/>
      <c r="X85" s="106"/>
      <c r="Y85" s="128"/>
      <c r="Z85" s="106"/>
      <c r="AM85" s="125"/>
      <c r="AZ85" s="125"/>
    </row>
    <row r="86" ht="9.75" customHeight="1">
      <c r="C86" s="106"/>
      <c r="D86" s="120"/>
      <c r="E86" s="120"/>
      <c r="F86" s="120"/>
      <c r="G86" s="120"/>
      <c r="H86" s="120"/>
      <c r="I86" s="120"/>
      <c r="J86" s="120"/>
      <c r="K86" s="120"/>
      <c r="L86" s="120"/>
      <c r="M86" s="120"/>
      <c r="N86" s="120"/>
      <c r="O86" s="123"/>
      <c r="P86" s="120"/>
      <c r="Q86" s="120"/>
      <c r="R86" s="120"/>
      <c r="S86" s="120"/>
      <c r="T86" s="120"/>
      <c r="U86" s="120"/>
      <c r="V86" s="120"/>
      <c r="W86" s="106"/>
      <c r="X86" s="106"/>
      <c r="Y86" s="128"/>
      <c r="Z86" s="106"/>
      <c r="AM86" s="125"/>
      <c r="AZ86" s="125"/>
    </row>
    <row r="87" ht="9.75" customHeight="1">
      <c r="C87" s="106"/>
      <c r="D87" s="120"/>
      <c r="E87" s="120"/>
      <c r="F87" s="120"/>
      <c r="G87" s="120"/>
      <c r="H87" s="120"/>
      <c r="I87" s="120"/>
      <c r="J87" s="120"/>
      <c r="K87" s="120"/>
      <c r="L87" s="120"/>
      <c r="M87" s="120"/>
      <c r="N87" s="120"/>
      <c r="O87" s="123"/>
      <c r="P87" s="120"/>
      <c r="Q87" s="120"/>
      <c r="R87" s="120"/>
      <c r="S87" s="120"/>
      <c r="T87" s="120"/>
      <c r="U87" s="120"/>
      <c r="V87" s="120"/>
      <c r="W87" s="106"/>
      <c r="X87" s="106"/>
      <c r="Y87" s="128"/>
      <c r="Z87" s="106"/>
      <c r="AM87" s="125"/>
      <c r="AZ87" s="125"/>
    </row>
    <row r="88" ht="9.75" customHeight="1">
      <c r="C88" s="106"/>
      <c r="D88" s="120"/>
      <c r="E88" s="120"/>
      <c r="F88" s="120"/>
      <c r="G88" s="120"/>
      <c r="H88" s="120"/>
      <c r="I88" s="120"/>
      <c r="J88" s="120"/>
      <c r="K88" s="120"/>
      <c r="L88" s="120"/>
      <c r="M88" s="120"/>
      <c r="N88" s="120"/>
      <c r="O88" s="123"/>
      <c r="P88" s="120"/>
      <c r="Q88" s="120"/>
      <c r="R88" s="120"/>
      <c r="S88" s="120"/>
      <c r="T88" s="120"/>
      <c r="U88" s="120"/>
      <c r="V88" s="120"/>
      <c r="W88" s="106"/>
      <c r="X88" s="106"/>
      <c r="Y88" s="128"/>
      <c r="Z88" s="106"/>
      <c r="AM88" s="125"/>
      <c r="AZ88" s="125"/>
    </row>
    <row r="89" ht="9.75" customHeight="1">
      <c r="C89" s="106"/>
      <c r="D89" s="120"/>
      <c r="E89" s="120"/>
      <c r="F89" s="120"/>
      <c r="G89" s="120"/>
      <c r="H89" s="120"/>
      <c r="I89" s="120"/>
      <c r="J89" s="120"/>
      <c r="K89" s="120"/>
      <c r="L89" s="120"/>
      <c r="M89" s="120"/>
      <c r="N89" s="120"/>
      <c r="O89" s="123"/>
      <c r="P89" s="120"/>
      <c r="Q89" s="120"/>
      <c r="R89" s="120"/>
      <c r="S89" s="120"/>
      <c r="T89" s="120"/>
      <c r="U89" s="120"/>
      <c r="V89" s="120"/>
      <c r="W89" s="106"/>
      <c r="X89" s="106"/>
      <c r="Y89" s="128"/>
      <c r="Z89" s="106"/>
      <c r="AM89" s="125"/>
      <c r="AZ89" s="125"/>
    </row>
    <row r="90" ht="9.75" customHeight="1">
      <c r="C90" s="106"/>
      <c r="D90" s="120"/>
      <c r="E90" s="120"/>
      <c r="F90" s="120"/>
      <c r="G90" s="120"/>
      <c r="H90" s="120"/>
      <c r="I90" s="120"/>
      <c r="J90" s="120"/>
      <c r="K90" s="120"/>
      <c r="L90" s="120"/>
      <c r="M90" s="120"/>
      <c r="N90" s="120"/>
      <c r="O90" s="123"/>
      <c r="P90" s="120"/>
      <c r="Q90" s="120"/>
      <c r="R90" s="120"/>
      <c r="S90" s="120"/>
      <c r="T90" s="120"/>
      <c r="U90" s="120"/>
      <c r="V90" s="120"/>
      <c r="W90" s="106"/>
      <c r="X90" s="106"/>
      <c r="Y90" s="128"/>
      <c r="Z90" s="106"/>
      <c r="AM90" s="125"/>
      <c r="AZ90" s="125"/>
    </row>
    <row r="91" ht="9.75" customHeight="1">
      <c r="C91" s="106"/>
      <c r="D91" s="120"/>
      <c r="E91" s="120"/>
      <c r="F91" s="120"/>
      <c r="G91" s="120"/>
      <c r="H91" s="120"/>
      <c r="I91" s="120"/>
      <c r="J91" s="120"/>
      <c r="K91" s="120"/>
      <c r="L91" s="120"/>
      <c r="M91" s="120"/>
      <c r="N91" s="120"/>
      <c r="O91" s="123"/>
      <c r="P91" s="120"/>
      <c r="Q91" s="120"/>
      <c r="R91" s="120"/>
      <c r="S91" s="120"/>
      <c r="T91" s="120"/>
      <c r="U91" s="120"/>
      <c r="V91" s="120"/>
      <c r="W91" s="106"/>
      <c r="X91" s="106"/>
      <c r="Y91" s="128"/>
      <c r="Z91" s="106"/>
      <c r="AM91" s="125"/>
      <c r="AZ91" s="125"/>
    </row>
    <row r="92" ht="9.75" customHeight="1">
      <c r="C92" s="106"/>
      <c r="D92" s="120"/>
      <c r="E92" s="120"/>
      <c r="F92" s="120"/>
      <c r="G92" s="120"/>
      <c r="H92" s="120"/>
      <c r="I92" s="120"/>
      <c r="J92" s="120"/>
      <c r="K92" s="120"/>
      <c r="L92" s="120"/>
      <c r="M92" s="120"/>
      <c r="N92" s="120"/>
      <c r="O92" s="123"/>
      <c r="P92" s="120"/>
      <c r="Q92" s="120"/>
      <c r="R92" s="120"/>
      <c r="S92" s="120"/>
      <c r="T92" s="120"/>
      <c r="U92" s="120"/>
      <c r="V92" s="120"/>
      <c r="W92" s="106"/>
      <c r="X92" s="106"/>
      <c r="Y92" s="128"/>
      <c r="Z92" s="106"/>
      <c r="AM92" s="125"/>
      <c r="AZ92" s="125"/>
    </row>
    <row r="93" ht="9.75" customHeight="1">
      <c r="C93" s="106"/>
      <c r="D93" s="120"/>
      <c r="E93" s="120"/>
      <c r="F93" s="120"/>
      <c r="G93" s="120"/>
      <c r="H93" s="120"/>
      <c r="I93" s="120"/>
      <c r="J93" s="120"/>
      <c r="K93" s="120"/>
      <c r="L93" s="120"/>
      <c r="M93" s="120"/>
      <c r="N93" s="120"/>
      <c r="O93" s="123"/>
      <c r="P93" s="120"/>
      <c r="Q93" s="120"/>
      <c r="R93" s="120"/>
      <c r="S93" s="120"/>
      <c r="T93" s="120"/>
      <c r="U93" s="120"/>
      <c r="V93" s="120"/>
      <c r="W93" s="106"/>
      <c r="X93" s="106"/>
      <c r="Y93" s="128"/>
      <c r="Z93" s="106"/>
      <c r="AM93" s="125"/>
      <c r="AZ93" s="125"/>
    </row>
    <row r="94" ht="9.75" customHeight="1">
      <c r="C94" s="106"/>
      <c r="D94" s="120"/>
      <c r="E94" s="120"/>
      <c r="F94" s="120"/>
      <c r="G94" s="120"/>
      <c r="H94" s="120"/>
      <c r="I94" s="120"/>
      <c r="J94" s="120"/>
      <c r="K94" s="120"/>
      <c r="L94" s="120"/>
      <c r="M94" s="120"/>
      <c r="N94" s="120"/>
      <c r="O94" s="123"/>
      <c r="P94" s="120"/>
      <c r="Q94" s="120"/>
      <c r="R94" s="120"/>
      <c r="S94" s="120"/>
      <c r="T94" s="120"/>
      <c r="U94" s="120"/>
      <c r="V94" s="120"/>
      <c r="W94" s="106"/>
      <c r="X94" s="106"/>
      <c r="Y94" s="128"/>
      <c r="Z94" s="106"/>
      <c r="AM94" s="125"/>
      <c r="AZ94" s="125"/>
    </row>
    <row r="95" ht="9.75" customHeight="1">
      <c r="C95" s="106"/>
      <c r="D95" s="120"/>
      <c r="E95" s="120"/>
      <c r="F95" s="120"/>
      <c r="G95" s="120"/>
      <c r="H95" s="120"/>
      <c r="I95" s="120"/>
      <c r="J95" s="120"/>
      <c r="K95" s="120"/>
      <c r="L95" s="120"/>
      <c r="M95" s="120"/>
      <c r="N95" s="120"/>
      <c r="O95" s="123"/>
      <c r="P95" s="120"/>
      <c r="Q95" s="120"/>
      <c r="R95" s="120"/>
      <c r="S95" s="120"/>
      <c r="T95" s="120"/>
      <c r="U95" s="120"/>
      <c r="V95" s="120"/>
      <c r="W95" s="106"/>
      <c r="X95" s="106"/>
      <c r="Y95" s="128"/>
      <c r="Z95" s="106"/>
      <c r="AM95" s="125"/>
      <c r="AZ95" s="125"/>
    </row>
    <row r="96" ht="9.75" customHeight="1">
      <c r="C96" s="106"/>
      <c r="D96" s="120"/>
      <c r="E96" s="120"/>
      <c r="F96" s="120"/>
      <c r="G96" s="120"/>
      <c r="H96" s="120"/>
      <c r="I96" s="120"/>
      <c r="J96" s="120"/>
      <c r="K96" s="120"/>
      <c r="L96" s="120"/>
      <c r="M96" s="120"/>
      <c r="N96" s="120"/>
      <c r="O96" s="123"/>
      <c r="P96" s="120"/>
      <c r="Q96" s="120"/>
      <c r="R96" s="120"/>
      <c r="S96" s="120"/>
      <c r="T96" s="120"/>
      <c r="U96" s="120"/>
      <c r="V96" s="120"/>
      <c r="W96" s="106"/>
      <c r="X96" s="106"/>
      <c r="Y96" s="128"/>
      <c r="Z96" s="106"/>
      <c r="AM96" s="125"/>
      <c r="AZ96" s="125"/>
    </row>
    <row r="97" ht="9.75" customHeight="1">
      <c r="C97" s="106"/>
      <c r="D97" s="120"/>
      <c r="E97" s="120"/>
      <c r="F97" s="120"/>
      <c r="G97" s="120"/>
      <c r="H97" s="120"/>
      <c r="I97" s="120"/>
      <c r="J97" s="120"/>
      <c r="K97" s="120"/>
      <c r="L97" s="120"/>
      <c r="M97" s="120"/>
      <c r="N97" s="120"/>
      <c r="O97" s="123"/>
      <c r="P97" s="120"/>
      <c r="Q97" s="120"/>
      <c r="R97" s="120"/>
      <c r="S97" s="120"/>
      <c r="T97" s="120"/>
      <c r="U97" s="120"/>
      <c r="V97" s="120"/>
      <c r="W97" s="106"/>
      <c r="X97" s="106"/>
      <c r="Y97" s="128"/>
      <c r="Z97" s="106"/>
      <c r="AM97" s="125"/>
      <c r="AZ97" s="125"/>
    </row>
    <row r="98" ht="9.75" customHeight="1">
      <c r="C98" s="106"/>
      <c r="D98" s="120"/>
      <c r="E98" s="120"/>
      <c r="F98" s="120"/>
      <c r="G98" s="120"/>
      <c r="H98" s="120"/>
      <c r="I98" s="120"/>
      <c r="J98" s="120"/>
      <c r="K98" s="120"/>
      <c r="L98" s="120"/>
      <c r="M98" s="120"/>
      <c r="N98" s="120"/>
      <c r="O98" s="123"/>
      <c r="P98" s="120"/>
      <c r="Q98" s="120"/>
      <c r="R98" s="120"/>
      <c r="S98" s="120"/>
      <c r="T98" s="120"/>
      <c r="U98" s="120"/>
      <c r="V98" s="120"/>
      <c r="W98" s="106"/>
      <c r="X98" s="106"/>
      <c r="Y98" s="128"/>
      <c r="Z98" s="106"/>
      <c r="AM98" s="125"/>
      <c r="AZ98" s="125"/>
    </row>
    <row r="99" ht="9.75" customHeight="1">
      <c r="C99" s="106"/>
      <c r="D99" s="120"/>
      <c r="E99" s="120"/>
      <c r="F99" s="120"/>
      <c r="G99" s="120"/>
      <c r="H99" s="120"/>
      <c r="I99" s="120"/>
      <c r="J99" s="120"/>
      <c r="K99" s="120"/>
      <c r="L99" s="120"/>
      <c r="M99" s="120"/>
      <c r="N99" s="120"/>
      <c r="O99" s="123"/>
      <c r="P99" s="120"/>
      <c r="Q99" s="120"/>
      <c r="R99" s="120"/>
      <c r="S99" s="120"/>
      <c r="T99" s="120"/>
      <c r="U99" s="120"/>
      <c r="V99" s="120"/>
      <c r="W99" s="106"/>
      <c r="X99" s="106"/>
      <c r="Y99" s="128"/>
      <c r="Z99" s="106"/>
      <c r="AM99" s="125"/>
      <c r="AZ99" s="125"/>
    </row>
    <row r="100" ht="9.75" customHeight="1">
      <c r="C100" s="106"/>
      <c r="D100" s="120"/>
      <c r="E100" s="120"/>
      <c r="F100" s="120"/>
      <c r="G100" s="120"/>
      <c r="H100" s="120"/>
      <c r="I100" s="120"/>
      <c r="J100" s="120"/>
      <c r="K100" s="120"/>
      <c r="L100" s="120"/>
      <c r="M100" s="120"/>
      <c r="N100" s="120"/>
      <c r="O100" s="123"/>
      <c r="P100" s="120"/>
      <c r="Q100" s="120"/>
      <c r="R100" s="120"/>
      <c r="S100" s="120"/>
      <c r="T100" s="120"/>
      <c r="U100" s="120"/>
      <c r="V100" s="120"/>
      <c r="W100" s="106"/>
      <c r="X100" s="106"/>
      <c r="Y100" s="128"/>
      <c r="Z100" s="106"/>
      <c r="AM100" s="125"/>
      <c r="AZ100" s="125"/>
    </row>
    <row r="101" ht="9.75" customHeight="1">
      <c r="C101" s="106"/>
      <c r="D101" s="120"/>
      <c r="E101" s="120"/>
      <c r="F101" s="120"/>
      <c r="G101" s="120"/>
      <c r="H101" s="120"/>
      <c r="I101" s="120"/>
      <c r="J101" s="120"/>
      <c r="K101" s="120"/>
      <c r="L101" s="120"/>
      <c r="M101" s="120"/>
      <c r="N101" s="120"/>
      <c r="O101" s="123"/>
      <c r="P101" s="120"/>
      <c r="Q101" s="120"/>
      <c r="R101" s="120"/>
      <c r="S101" s="120"/>
      <c r="T101" s="120"/>
      <c r="U101" s="120"/>
      <c r="V101" s="120"/>
      <c r="W101" s="106"/>
      <c r="X101" s="106"/>
      <c r="Y101" s="128"/>
      <c r="Z101" s="106"/>
      <c r="AM101" s="125"/>
      <c r="AZ101" s="125"/>
    </row>
    <row r="102" ht="9.75" customHeight="1">
      <c r="C102" s="106"/>
      <c r="D102" s="120"/>
      <c r="E102" s="120"/>
      <c r="F102" s="120"/>
      <c r="G102" s="120"/>
      <c r="H102" s="120"/>
      <c r="I102" s="120"/>
      <c r="J102" s="120"/>
      <c r="K102" s="120"/>
      <c r="L102" s="120"/>
      <c r="M102" s="120"/>
      <c r="N102" s="120"/>
      <c r="O102" s="123"/>
      <c r="P102" s="120"/>
      <c r="Q102" s="120"/>
      <c r="R102" s="120"/>
      <c r="S102" s="120"/>
      <c r="T102" s="120"/>
      <c r="U102" s="120"/>
      <c r="V102" s="120"/>
      <c r="W102" s="106"/>
      <c r="X102" s="106"/>
      <c r="Y102" s="128"/>
      <c r="Z102" s="106"/>
      <c r="AM102" s="125"/>
      <c r="AZ102" s="125"/>
    </row>
    <row r="103" ht="9.75" customHeight="1">
      <c r="C103" s="106"/>
      <c r="D103" s="120"/>
      <c r="E103" s="120"/>
      <c r="F103" s="120"/>
      <c r="G103" s="120"/>
      <c r="H103" s="120"/>
      <c r="I103" s="120"/>
      <c r="J103" s="120"/>
      <c r="K103" s="120"/>
      <c r="L103" s="120"/>
      <c r="M103" s="120"/>
      <c r="N103" s="120"/>
      <c r="O103" s="123"/>
      <c r="P103" s="120"/>
      <c r="Q103" s="120"/>
      <c r="R103" s="120"/>
      <c r="S103" s="120"/>
      <c r="T103" s="120"/>
      <c r="U103" s="120"/>
      <c r="V103" s="120"/>
      <c r="W103" s="106"/>
      <c r="X103" s="106"/>
      <c r="Y103" s="128"/>
      <c r="Z103" s="106"/>
      <c r="AM103" s="125"/>
      <c r="AZ103" s="125"/>
    </row>
    <row r="104" ht="9.75" customHeight="1">
      <c r="C104" s="106"/>
      <c r="D104" s="120"/>
      <c r="E104" s="120"/>
      <c r="F104" s="120"/>
      <c r="G104" s="120"/>
      <c r="H104" s="120"/>
      <c r="I104" s="120"/>
      <c r="J104" s="120"/>
      <c r="K104" s="120"/>
      <c r="L104" s="120"/>
      <c r="M104" s="120"/>
      <c r="N104" s="120"/>
      <c r="O104" s="123"/>
      <c r="P104" s="120"/>
      <c r="Q104" s="120"/>
      <c r="R104" s="120"/>
      <c r="S104" s="120"/>
      <c r="T104" s="120"/>
      <c r="U104" s="120"/>
      <c r="V104" s="120"/>
      <c r="W104" s="106"/>
      <c r="X104" s="106"/>
      <c r="Y104" s="128"/>
      <c r="Z104" s="106"/>
      <c r="AM104" s="125"/>
      <c r="AZ104" s="125"/>
    </row>
    <row r="105" ht="9.75" customHeight="1">
      <c r="C105" s="106"/>
      <c r="D105" s="120"/>
      <c r="E105" s="120"/>
      <c r="F105" s="120"/>
      <c r="G105" s="120"/>
      <c r="H105" s="120"/>
      <c r="I105" s="120"/>
      <c r="J105" s="120"/>
      <c r="K105" s="120"/>
      <c r="L105" s="120"/>
      <c r="M105" s="120"/>
      <c r="N105" s="120"/>
      <c r="O105" s="123"/>
      <c r="P105" s="120"/>
      <c r="Q105" s="120"/>
      <c r="R105" s="120"/>
      <c r="S105" s="120"/>
      <c r="T105" s="120"/>
      <c r="U105" s="120"/>
      <c r="V105" s="120"/>
      <c r="W105" s="106"/>
      <c r="X105" s="106"/>
      <c r="Y105" s="128"/>
      <c r="Z105" s="106"/>
      <c r="AM105" s="125"/>
      <c r="AZ105" s="125"/>
    </row>
    <row r="106" ht="9.75" customHeight="1">
      <c r="C106" s="106"/>
      <c r="D106" s="120"/>
      <c r="E106" s="120"/>
      <c r="F106" s="120"/>
      <c r="G106" s="120"/>
      <c r="H106" s="120"/>
      <c r="I106" s="120"/>
      <c r="J106" s="120"/>
      <c r="K106" s="120"/>
      <c r="L106" s="120"/>
      <c r="M106" s="120"/>
      <c r="N106" s="120"/>
      <c r="O106" s="123"/>
      <c r="P106" s="120"/>
      <c r="Q106" s="120"/>
      <c r="R106" s="120"/>
      <c r="S106" s="120"/>
      <c r="T106" s="120"/>
      <c r="U106" s="120"/>
      <c r="V106" s="120"/>
      <c r="W106" s="106"/>
      <c r="X106" s="106"/>
      <c r="Y106" s="128"/>
      <c r="Z106" s="106"/>
      <c r="AM106" s="125"/>
      <c r="AZ106" s="125"/>
    </row>
    <row r="107" ht="9.75" customHeight="1">
      <c r="C107" s="106"/>
      <c r="D107" s="120"/>
      <c r="E107" s="120"/>
      <c r="F107" s="120"/>
      <c r="G107" s="120"/>
      <c r="H107" s="120"/>
      <c r="I107" s="120"/>
      <c r="J107" s="120"/>
      <c r="K107" s="120"/>
      <c r="L107" s="120"/>
      <c r="M107" s="120"/>
      <c r="N107" s="120"/>
      <c r="O107" s="123"/>
      <c r="P107" s="120"/>
      <c r="Q107" s="120"/>
      <c r="R107" s="120"/>
      <c r="S107" s="120"/>
      <c r="T107" s="120"/>
      <c r="U107" s="120"/>
      <c r="V107" s="120"/>
      <c r="W107" s="106"/>
      <c r="X107" s="106"/>
      <c r="Y107" s="128"/>
      <c r="Z107" s="106"/>
      <c r="AM107" s="125"/>
      <c r="AZ107" s="125"/>
    </row>
    <row r="108" ht="9.75" customHeight="1">
      <c r="C108" s="106"/>
      <c r="D108" s="120"/>
      <c r="E108" s="120"/>
      <c r="F108" s="120"/>
      <c r="G108" s="120"/>
      <c r="H108" s="120"/>
      <c r="I108" s="120"/>
      <c r="J108" s="120"/>
      <c r="K108" s="120"/>
      <c r="L108" s="120"/>
      <c r="M108" s="120"/>
      <c r="N108" s="120"/>
      <c r="O108" s="123"/>
      <c r="P108" s="120"/>
      <c r="Q108" s="120"/>
      <c r="R108" s="120"/>
      <c r="S108" s="120"/>
      <c r="T108" s="120"/>
      <c r="U108" s="120"/>
      <c r="V108" s="120"/>
      <c r="W108" s="106"/>
      <c r="X108" s="106"/>
      <c r="Y108" s="128"/>
      <c r="Z108" s="106"/>
      <c r="AM108" s="125"/>
      <c r="AZ108" s="125"/>
    </row>
    <row r="109" ht="9.75" customHeight="1">
      <c r="C109" s="106"/>
      <c r="D109" s="120"/>
      <c r="E109" s="120"/>
      <c r="F109" s="120"/>
      <c r="G109" s="120"/>
      <c r="H109" s="120"/>
      <c r="I109" s="120"/>
      <c r="J109" s="120"/>
      <c r="K109" s="120"/>
      <c r="L109" s="120"/>
      <c r="M109" s="120"/>
      <c r="N109" s="120"/>
      <c r="O109" s="123"/>
      <c r="P109" s="120"/>
      <c r="Q109" s="120"/>
      <c r="R109" s="120"/>
      <c r="S109" s="120"/>
      <c r="T109" s="120"/>
      <c r="U109" s="120"/>
      <c r="V109" s="120"/>
      <c r="W109" s="106"/>
      <c r="X109" s="106"/>
      <c r="Y109" s="128"/>
      <c r="Z109" s="106"/>
      <c r="AM109" s="125"/>
      <c r="AZ109" s="125"/>
    </row>
    <row r="110" ht="9.75" customHeight="1">
      <c r="C110" s="106"/>
      <c r="D110" s="120"/>
      <c r="E110" s="120"/>
      <c r="F110" s="120"/>
      <c r="G110" s="120"/>
      <c r="H110" s="120"/>
      <c r="I110" s="120"/>
      <c r="J110" s="120"/>
      <c r="K110" s="120"/>
      <c r="L110" s="120"/>
      <c r="M110" s="120"/>
      <c r="N110" s="120"/>
      <c r="O110" s="123"/>
      <c r="P110" s="120"/>
      <c r="Q110" s="120"/>
      <c r="R110" s="120"/>
      <c r="S110" s="120"/>
      <c r="T110" s="120"/>
      <c r="U110" s="120"/>
      <c r="V110" s="120"/>
      <c r="W110" s="106"/>
      <c r="X110" s="106"/>
      <c r="Y110" s="128"/>
      <c r="Z110" s="106"/>
      <c r="AM110" s="125"/>
      <c r="AZ110" s="125"/>
    </row>
    <row r="111" ht="9.75" customHeight="1">
      <c r="C111" s="106"/>
      <c r="D111" s="120"/>
      <c r="E111" s="120"/>
      <c r="F111" s="120"/>
      <c r="G111" s="120"/>
      <c r="H111" s="120"/>
      <c r="I111" s="120"/>
      <c r="J111" s="120"/>
      <c r="K111" s="120"/>
      <c r="L111" s="120"/>
      <c r="M111" s="120"/>
      <c r="N111" s="120"/>
      <c r="O111" s="123"/>
      <c r="P111" s="120"/>
      <c r="Q111" s="120"/>
      <c r="R111" s="120"/>
      <c r="S111" s="120"/>
      <c r="T111" s="120"/>
      <c r="U111" s="120"/>
      <c r="V111" s="120"/>
      <c r="W111" s="106"/>
      <c r="X111" s="106"/>
      <c r="Y111" s="128"/>
      <c r="Z111" s="106"/>
      <c r="AM111" s="125"/>
      <c r="AZ111" s="125"/>
    </row>
    <row r="112" ht="9.75" customHeight="1">
      <c r="C112" s="106"/>
      <c r="D112" s="120"/>
      <c r="E112" s="120"/>
      <c r="F112" s="120"/>
      <c r="G112" s="120"/>
      <c r="H112" s="120"/>
      <c r="I112" s="120"/>
      <c r="J112" s="120"/>
      <c r="K112" s="120"/>
      <c r="L112" s="120"/>
      <c r="M112" s="120"/>
      <c r="N112" s="120"/>
      <c r="O112" s="123"/>
      <c r="P112" s="120"/>
      <c r="Q112" s="120"/>
      <c r="R112" s="120"/>
      <c r="S112" s="120"/>
      <c r="T112" s="120"/>
      <c r="U112" s="120"/>
      <c r="V112" s="120"/>
      <c r="W112" s="106"/>
      <c r="X112" s="106"/>
      <c r="Y112" s="128"/>
      <c r="Z112" s="106"/>
      <c r="AM112" s="125"/>
      <c r="AZ112" s="125"/>
    </row>
    <row r="113" ht="9.75" customHeight="1">
      <c r="C113" s="106"/>
      <c r="D113" s="120"/>
      <c r="E113" s="120"/>
      <c r="F113" s="120"/>
      <c r="G113" s="120"/>
      <c r="H113" s="120"/>
      <c r="I113" s="120"/>
      <c r="J113" s="120"/>
      <c r="K113" s="120"/>
      <c r="L113" s="120"/>
      <c r="M113" s="120"/>
      <c r="N113" s="120"/>
      <c r="O113" s="123"/>
      <c r="P113" s="120"/>
      <c r="Q113" s="120"/>
      <c r="R113" s="120"/>
      <c r="S113" s="120"/>
      <c r="T113" s="120"/>
      <c r="U113" s="120"/>
      <c r="V113" s="120"/>
      <c r="W113" s="106"/>
      <c r="X113" s="106"/>
      <c r="Y113" s="128"/>
      <c r="Z113" s="106"/>
      <c r="AM113" s="125"/>
      <c r="AZ113" s="125"/>
    </row>
    <row r="114" ht="9.75" customHeight="1">
      <c r="C114" s="106"/>
      <c r="D114" s="120"/>
      <c r="E114" s="120"/>
      <c r="F114" s="120"/>
      <c r="G114" s="120"/>
      <c r="H114" s="120"/>
      <c r="I114" s="120"/>
      <c r="J114" s="120"/>
      <c r="K114" s="120"/>
      <c r="L114" s="120"/>
      <c r="M114" s="120"/>
      <c r="N114" s="120"/>
      <c r="O114" s="123"/>
      <c r="P114" s="120"/>
      <c r="Q114" s="120"/>
      <c r="R114" s="120"/>
      <c r="S114" s="120"/>
      <c r="T114" s="120"/>
      <c r="U114" s="120"/>
      <c r="V114" s="120"/>
      <c r="W114" s="106"/>
      <c r="X114" s="106"/>
      <c r="Y114" s="128"/>
      <c r="Z114" s="106"/>
      <c r="AM114" s="125"/>
      <c r="AZ114" s="125"/>
    </row>
    <row r="115" ht="9.75" customHeight="1">
      <c r="C115" s="106"/>
      <c r="D115" s="120"/>
      <c r="E115" s="120"/>
      <c r="F115" s="120"/>
      <c r="G115" s="120"/>
      <c r="H115" s="120"/>
      <c r="I115" s="120"/>
      <c r="J115" s="120"/>
      <c r="K115" s="120"/>
      <c r="L115" s="120"/>
      <c r="M115" s="120"/>
      <c r="N115" s="120"/>
      <c r="O115" s="123"/>
      <c r="P115" s="120"/>
      <c r="Q115" s="120"/>
      <c r="R115" s="120"/>
      <c r="S115" s="120"/>
      <c r="T115" s="120"/>
      <c r="U115" s="120"/>
      <c r="V115" s="120"/>
      <c r="W115" s="106"/>
      <c r="X115" s="106"/>
      <c r="Y115" s="128"/>
      <c r="Z115" s="106"/>
      <c r="AM115" s="125"/>
      <c r="AZ115" s="125"/>
    </row>
    <row r="116" ht="9.75" customHeight="1">
      <c r="C116" s="106"/>
      <c r="D116" s="120"/>
      <c r="E116" s="120"/>
      <c r="F116" s="120"/>
      <c r="G116" s="120"/>
      <c r="H116" s="120"/>
      <c r="I116" s="120"/>
      <c r="J116" s="120"/>
      <c r="K116" s="120"/>
      <c r="L116" s="120"/>
      <c r="M116" s="120"/>
      <c r="N116" s="120"/>
      <c r="O116" s="123"/>
      <c r="P116" s="120"/>
      <c r="Q116" s="120"/>
      <c r="R116" s="120"/>
      <c r="S116" s="120"/>
      <c r="T116" s="120"/>
      <c r="U116" s="120"/>
      <c r="V116" s="120"/>
      <c r="W116" s="106"/>
      <c r="X116" s="106"/>
      <c r="Y116" s="128"/>
      <c r="Z116" s="106"/>
      <c r="AM116" s="125"/>
      <c r="AZ116" s="125"/>
    </row>
    <row r="117" ht="9.75" customHeight="1">
      <c r="C117" s="106"/>
      <c r="D117" s="120"/>
      <c r="E117" s="120"/>
      <c r="F117" s="120"/>
      <c r="G117" s="120"/>
      <c r="H117" s="120"/>
      <c r="I117" s="120"/>
      <c r="J117" s="120"/>
      <c r="K117" s="120"/>
      <c r="L117" s="120"/>
      <c r="M117" s="120"/>
      <c r="N117" s="120"/>
      <c r="O117" s="123"/>
      <c r="P117" s="120"/>
      <c r="Q117" s="120"/>
      <c r="R117" s="120"/>
      <c r="S117" s="120"/>
      <c r="T117" s="120"/>
      <c r="U117" s="120"/>
      <c r="V117" s="120"/>
      <c r="W117" s="106"/>
      <c r="X117" s="106"/>
      <c r="Y117" s="128"/>
      <c r="Z117" s="106"/>
      <c r="AM117" s="125"/>
      <c r="AZ117" s="125"/>
    </row>
    <row r="118" ht="9.75" customHeight="1">
      <c r="C118" s="106"/>
      <c r="D118" s="120"/>
      <c r="E118" s="120"/>
      <c r="F118" s="120"/>
      <c r="G118" s="120"/>
      <c r="H118" s="120"/>
      <c r="I118" s="120"/>
      <c r="J118" s="120"/>
      <c r="K118" s="120"/>
      <c r="L118" s="120"/>
      <c r="M118" s="120"/>
      <c r="N118" s="120"/>
      <c r="O118" s="123"/>
      <c r="P118" s="120"/>
      <c r="Q118" s="120"/>
      <c r="R118" s="120"/>
      <c r="S118" s="120"/>
      <c r="T118" s="120"/>
      <c r="U118" s="120"/>
      <c r="V118" s="120"/>
      <c r="W118" s="106"/>
      <c r="X118" s="106"/>
      <c r="Y118" s="128"/>
      <c r="Z118" s="106"/>
      <c r="AM118" s="125"/>
      <c r="AZ118" s="125"/>
    </row>
    <row r="119" ht="9.75" customHeight="1">
      <c r="C119" s="106"/>
      <c r="D119" s="120"/>
      <c r="E119" s="120"/>
      <c r="F119" s="120"/>
      <c r="G119" s="120"/>
      <c r="H119" s="120"/>
      <c r="I119" s="120"/>
      <c r="J119" s="120"/>
      <c r="K119" s="120"/>
      <c r="L119" s="120"/>
      <c r="M119" s="120"/>
      <c r="N119" s="120"/>
      <c r="O119" s="123"/>
      <c r="P119" s="120"/>
      <c r="Q119" s="120"/>
      <c r="R119" s="120"/>
      <c r="S119" s="120"/>
      <c r="T119" s="120"/>
      <c r="U119" s="120"/>
      <c r="V119" s="120"/>
      <c r="W119" s="106"/>
      <c r="X119" s="106"/>
      <c r="Y119" s="128"/>
      <c r="Z119" s="106"/>
      <c r="AM119" s="125"/>
      <c r="AZ119" s="125"/>
    </row>
    <row r="120" ht="9.75" customHeight="1">
      <c r="C120" s="106"/>
      <c r="D120" s="120"/>
      <c r="E120" s="120"/>
      <c r="F120" s="120"/>
      <c r="G120" s="120"/>
      <c r="H120" s="120"/>
      <c r="I120" s="120"/>
      <c r="J120" s="120"/>
      <c r="K120" s="120"/>
      <c r="L120" s="120"/>
      <c r="M120" s="120"/>
      <c r="N120" s="120"/>
      <c r="O120" s="123"/>
      <c r="P120" s="120"/>
      <c r="Q120" s="120"/>
      <c r="R120" s="120"/>
      <c r="S120" s="120"/>
      <c r="T120" s="120"/>
      <c r="U120" s="120"/>
      <c r="V120" s="120"/>
      <c r="W120" s="106"/>
      <c r="X120" s="106"/>
      <c r="Y120" s="128"/>
      <c r="Z120" s="106"/>
      <c r="AM120" s="125"/>
      <c r="AZ120" s="125"/>
    </row>
    <row r="121" ht="9.75" customHeight="1">
      <c r="C121" s="106"/>
      <c r="D121" s="120"/>
      <c r="E121" s="120"/>
      <c r="F121" s="120"/>
      <c r="G121" s="120"/>
      <c r="H121" s="120"/>
      <c r="I121" s="120"/>
      <c r="J121" s="120"/>
      <c r="K121" s="120"/>
      <c r="L121" s="120"/>
      <c r="M121" s="120"/>
      <c r="N121" s="120"/>
      <c r="O121" s="123"/>
      <c r="P121" s="120"/>
      <c r="Q121" s="120"/>
      <c r="R121" s="120"/>
      <c r="S121" s="120"/>
      <c r="T121" s="120"/>
      <c r="U121" s="120"/>
      <c r="V121" s="120"/>
      <c r="W121" s="106"/>
      <c r="X121" s="106"/>
      <c r="Y121" s="128"/>
      <c r="Z121" s="106"/>
      <c r="AM121" s="125"/>
      <c r="AZ121" s="125"/>
    </row>
    <row r="122" ht="9.75" customHeight="1">
      <c r="C122" s="106"/>
      <c r="D122" s="120"/>
      <c r="E122" s="120"/>
      <c r="F122" s="120"/>
      <c r="G122" s="120"/>
      <c r="H122" s="120"/>
      <c r="I122" s="120"/>
      <c r="J122" s="120"/>
      <c r="K122" s="120"/>
      <c r="L122" s="120"/>
      <c r="M122" s="120"/>
      <c r="N122" s="120"/>
      <c r="O122" s="123"/>
      <c r="P122" s="120"/>
      <c r="Q122" s="120"/>
      <c r="R122" s="120"/>
      <c r="S122" s="120"/>
      <c r="T122" s="120"/>
      <c r="U122" s="120"/>
      <c r="V122" s="120"/>
      <c r="W122" s="106"/>
      <c r="X122" s="106"/>
      <c r="Y122" s="128"/>
      <c r="Z122" s="106"/>
      <c r="AM122" s="125"/>
      <c r="AZ122" s="125"/>
    </row>
    <row r="123" ht="9.75" customHeight="1">
      <c r="C123" s="106"/>
      <c r="D123" s="120"/>
      <c r="E123" s="120"/>
      <c r="F123" s="120"/>
      <c r="G123" s="120"/>
      <c r="H123" s="120"/>
      <c r="I123" s="120"/>
      <c r="J123" s="120"/>
      <c r="K123" s="120"/>
      <c r="L123" s="120"/>
      <c r="M123" s="120"/>
      <c r="N123" s="120"/>
      <c r="O123" s="123"/>
      <c r="P123" s="120"/>
      <c r="Q123" s="120"/>
      <c r="R123" s="120"/>
      <c r="S123" s="120"/>
      <c r="T123" s="120"/>
      <c r="U123" s="120"/>
      <c r="V123" s="120"/>
      <c r="W123" s="106"/>
      <c r="X123" s="106"/>
      <c r="Y123" s="128"/>
      <c r="Z123" s="106"/>
      <c r="AM123" s="125"/>
      <c r="AZ123" s="125"/>
    </row>
    <row r="124" ht="9.75" customHeight="1">
      <c r="C124" s="106"/>
      <c r="D124" s="120"/>
      <c r="E124" s="120"/>
      <c r="F124" s="120"/>
      <c r="G124" s="120"/>
      <c r="H124" s="120"/>
      <c r="I124" s="120"/>
      <c r="J124" s="120"/>
      <c r="K124" s="120"/>
      <c r="L124" s="120"/>
      <c r="M124" s="120"/>
      <c r="N124" s="120"/>
      <c r="O124" s="123"/>
      <c r="P124" s="120"/>
      <c r="Q124" s="120"/>
      <c r="R124" s="120"/>
      <c r="S124" s="120"/>
      <c r="T124" s="120"/>
      <c r="U124" s="120"/>
      <c r="V124" s="120"/>
      <c r="W124" s="106"/>
      <c r="X124" s="106"/>
      <c r="Y124" s="128"/>
      <c r="Z124" s="106"/>
      <c r="AM124" s="125"/>
      <c r="AZ124" s="125"/>
    </row>
    <row r="125" ht="9.75" customHeight="1">
      <c r="C125" s="106"/>
      <c r="D125" s="120"/>
      <c r="E125" s="120"/>
      <c r="F125" s="120"/>
      <c r="G125" s="120"/>
      <c r="H125" s="120"/>
      <c r="I125" s="120"/>
      <c r="J125" s="120"/>
      <c r="K125" s="120"/>
      <c r="L125" s="120"/>
      <c r="M125" s="120"/>
      <c r="N125" s="120"/>
      <c r="O125" s="123"/>
      <c r="P125" s="120"/>
      <c r="Q125" s="120"/>
      <c r="R125" s="120"/>
      <c r="S125" s="120"/>
      <c r="T125" s="120"/>
      <c r="U125" s="120"/>
      <c r="V125" s="120"/>
      <c r="W125" s="106"/>
      <c r="X125" s="106"/>
      <c r="Y125" s="128"/>
      <c r="Z125" s="106"/>
      <c r="AM125" s="125"/>
      <c r="AZ125" s="125"/>
    </row>
    <row r="126" ht="9.75" customHeight="1">
      <c r="C126" s="106"/>
      <c r="D126" s="120"/>
      <c r="E126" s="120"/>
      <c r="F126" s="120"/>
      <c r="G126" s="120"/>
      <c r="H126" s="120"/>
      <c r="I126" s="120"/>
      <c r="J126" s="120"/>
      <c r="K126" s="120"/>
      <c r="L126" s="120"/>
      <c r="M126" s="120"/>
      <c r="N126" s="120"/>
      <c r="O126" s="123"/>
      <c r="P126" s="120"/>
      <c r="Q126" s="120"/>
      <c r="R126" s="120"/>
      <c r="S126" s="120"/>
      <c r="T126" s="120"/>
      <c r="U126" s="120"/>
      <c r="V126" s="120"/>
      <c r="W126" s="106"/>
      <c r="X126" s="106"/>
      <c r="Y126" s="128"/>
      <c r="Z126" s="106"/>
      <c r="AM126" s="125"/>
      <c r="AZ126" s="125"/>
    </row>
    <row r="127" ht="9.75" customHeight="1">
      <c r="C127" s="106"/>
      <c r="D127" s="120"/>
      <c r="E127" s="120"/>
      <c r="F127" s="120"/>
      <c r="G127" s="120"/>
      <c r="H127" s="120"/>
      <c r="I127" s="120"/>
      <c r="J127" s="120"/>
      <c r="K127" s="120"/>
      <c r="L127" s="120"/>
      <c r="M127" s="120"/>
      <c r="N127" s="120"/>
      <c r="O127" s="123"/>
      <c r="P127" s="120"/>
      <c r="Q127" s="120"/>
      <c r="R127" s="120"/>
      <c r="S127" s="120"/>
      <c r="T127" s="120"/>
      <c r="U127" s="120"/>
      <c r="V127" s="120"/>
      <c r="W127" s="106"/>
      <c r="X127" s="106"/>
      <c r="Y127" s="128"/>
      <c r="Z127" s="106"/>
      <c r="AM127" s="125"/>
      <c r="AZ127" s="125"/>
    </row>
    <row r="128" ht="9.75" customHeight="1">
      <c r="C128" s="106"/>
      <c r="D128" s="120"/>
      <c r="E128" s="120"/>
      <c r="F128" s="120"/>
      <c r="G128" s="120"/>
      <c r="H128" s="120"/>
      <c r="I128" s="120"/>
      <c r="J128" s="120"/>
      <c r="K128" s="120"/>
      <c r="L128" s="120"/>
      <c r="M128" s="120"/>
      <c r="N128" s="120"/>
      <c r="O128" s="123"/>
      <c r="P128" s="120"/>
      <c r="Q128" s="120"/>
      <c r="R128" s="120"/>
      <c r="S128" s="120"/>
      <c r="T128" s="120"/>
      <c r="U128" s="120"/>
      <c r="V128" s="120"/>
      <c r="W128" s="106"/>
      <c r="X128" s="106"/>
      <c r="Y128" s="128"/>
      <c r="Z128" s="106"/>
      <c r="AM128" s="125"/>
      <c r="AZ128" s="125"/>
    </row>
    <row r="129" ht="9.75" customHeight="1">
      <c r="C129" s="106"/>
      <c r="D129" s="120"/>
      <c r="E129" s="120"/>
      <c r="F129" s="120"/>
      <c r="G129" s="120"/>
      <c r="H129" s="120"/>
      <c r="I129" s="120"/>
      <c r="J129" s="120"/>
      <c r="K129" s="120"/>
      <c r="L129" s="120"/>
      <c r="M129" s="120"/>
      <c r="N129" s="120"/>
      <c r="O129" s="123"/>
      <c r="P129" s="120"/>
      <c r="Q129" s="120"/>
      <c r="R129" s="120"/>
      <c r="S129" s="120"/>
      <c r="T129" s="120"/>
      <c r="U129" s="120"/>
      <c r="V129" s="120"/>
      <c r="W129" s="106"/>
      <c r="X129" s="106"/>
      <c r="Y129" s="128"/>
      <c r="Z129" s="106"/>
      <c r="AM129" s="125"/>
      <c r="AZ129" s="125"/>
    </row>
    <row r="130" ht="9.75" customHeight="1">
      <c r="C130" s="106"/>
      <c r="D130" s="120"/>
      <c r="E130" s="120"/>
      <c r="F130" s="120"/>
      <c r="G130" s="120"/>
      <c r="H130" s="120"/>
      <c r="I130" s="120"/>
      <c r="J130" s="120"/>
      <c r="K130" s="120"/>
      <c r="L130" s="120"/>
      <c r="M130" s="120"/>
      <c r="N130" s="120"/>
      <c r="O130" s="123"/>
      <c r="P130" s="120"/>
      <c r="Q130" s="120"/>
      <c r="R130" s="120"/>
      <c r="S130" s="120"/>
      <c r="T130" s="120"/>
      <c r="U130" s="120"/>
      <c r="V130" s="120"/>
      <c r="W130" s="106"/>
      <c r="X130" s="106"/>
      <c r="Y130" s="128"/>
      <c r="Z130" s="106"/>
      <c r="AM130" s="125"/>
      <c r="AZ130" s="125"/>
    </row>
    <row r="131" ht="9.75" customHeight="1">
      <c r="C131" s="106"/>
      <c r="D131" s="120"/>
      <c r="E131" s="120"/>
      <c r="F131" s="120"/>
      <c r="G131" s="120"/>
      <c r="H131" s="120"/>
      <c r="I131" s="120"/>
      <c r="J131" s="120"/>
      <c r="K131" s="120"/>
      <c r="L131" s="120"/>
      <c r="M131" s="120"/>
      <c r="N131" s="120"/>
      <c r="O131" s="123"/>
      <c r="P131" s="120"/>
      <c r="Q131" s="120"/>
      <c r="R131" s="120"/>
      <c r="S131" s="120"/>
      <c r="T131" s="120"/>
      <c r="U131" s="120"/>
      <c r="V131" s="120"/>
      <c r="W131" s="106"/>
      <c r="X131" s="106"/>
      <c r="Y131" s="128"/>
      <c r="Z131" s="106"/>
      <c r="AM131" s="125"/>
      <c r="AZ131" s="125"/>
    </row>
    <row r="132" ht="9.75" customHeight="1">
      <c r="C132" s="106"/>
      <c r="D132" s="120"/>
      <c r="E132" s="120"/>
      <c r="F132" s="120"/>
      <c r="G132" s="120"/>
      <c r="H132" s="120"/>
      <c r="I132" s="120"/>
      <c r="J132" s="120"/>
      <c r="K132" s="120"/>
      <c r="L132" s="120"/>
      <c r="M132" s="120"/>
      <c r="N132" s="120"/>
      <c r="O132" s="123"/>
      <c r="P132" s="120"/>
      <c r="Q132" s="120"/>
      <c r="R132" s="120"/>
      <c r="S132" s="120"/>
      <c r="T132" s="120"/>
      <c r="U132" s="120"/>
      <c r="V132" s="120"/>
      <c r="W132" s="106"/>
      <c r="X132" s="106"/>
      <c r="Y132" s="128"/>
      <c r="Z132" s="106"/>
      <c r="AM132" s="125"/>
      <c r="AZ132" s="125"/>
    </row>
    <row r="133" ht="9.75" customHeight="1">
      <c r="C133" s="106"/>
      <c r="D133" s="120"/>
      <c r="E133" s="120"/>
      <c r="F133" s="120"/>
      <c r="G133" s="120"/>
      <c r="H133" s="120"/>
      <c r="I133" s="120"/>
      <c r="J133" s="120"/>
      <c r="K133" s="120"/>
      <c r="L133" s="120"/>
      <c r="M133" s="120"/>
      <c r="N133" s="120"/>
      <c r="O133" s="123"/>
      <c r="P133" s="120"/>
      <c r="Q133" s="120"/>
      <c r="R133" s="120"/>
      <c r="S133" s="120"/>
      <c r="T133" s="120"/>
      <c r="U133" s="120"/>
      <c r="V133" s="120"/>
      <c r="W133" s="106"/>
      <c r="X133" s="106"/>
      <c r="Y133" s="128"/>
      <c r="Z133" s="106"/>
      <c r="AM133" s="125"/>
      <c r="AZ133" s="125"/>
    </row>
    <row r="134" ht="9.75" customHeight="1">
      <c r="C134" s="106"/>
      <c r="D134" s="120"/>
      <c r="E134" s="120"/>
      <c r="F134" s="120"/>
      <c r="G134" s="120"/>
      <c r="H134" s="120"/>
      <c r="I134" s="120"/>
      <c r="J134" s="120"/>
      <c r="K134" s="120"/>
      <c r="L134" s="120"/>
      <c r="M134" s="120"/>
      <c r="N134" s="120"/>
      <c r="O134" s="123"/>
      <c r="P134" s="120"/>
      <c r="Q134" s="120"/>
      <c r="R134" s="120"/>
      <c r="S134" s="120"/>
      <c r="T134" s="120"/>
      <c r="U134" s="120"/>
      <c r="V134" s="120"/>
      <c r="W134" s="106"/>
      <c r="X134" s="106"/>
      <c r="Y134" s="128"/>
      <c r="Z134" s="106"/>
      <c r="AM134" s="125"/>
      <c r="AZ134" s="125"/>
    </row>
    <row r="135" ht="9.75" customHeight="1">
      <c r="C135" s="106"/>
      <c r="D135" s="120"/>
      <c r="E135" s="120"/>
      <c r="F135" s="120"/>
      <c r="G135" s="120"/>
      <c r="H135" s="120"/>
      <c r="I135" s="120"/>
      <c r="J135" s="120"/>
      <c r="K135" s="120"/>
      <c r="L135" s="120"/>
      <c r="M135" s="120"/>
      <c r="N135" s="120"/>
      <c r="O135" s="123"/>
      <c r="P135" s="120"/>
      <c r="Q135" s="120"/>
      <c r="R135" s="120"/>
      <c r="S135" s="120"/>
      <c r="T135" s="120"/>
      <c r="U135" s="120"/>
      <c r="V135" s="120"/>
      <c r="W135" s="106"/>
      <c r="X135" s="106"/>
      <c r="Y135" s="128"/>
      <c r="Z135" s="106"/>
      <c r="AM135" s="125"/>
      <c r="AZ135" s="125"/>
    </row>
    <row r="136" ht="9.75" customHeight="1">
      <c r="C136" s="106"/>
      <c r="D136" s="120"/>
      <c r="E136" s="120"/>
      <c r="F136" s="120"/>
      <c r="G136" s="120"/>
      <c r="H136" s="120"/>
      <c r="I136" s="120"/>
      <c r="J136" s="120"/>
      <c r="K136" s="120"/>
      <c r="L136" s="120"/>
      <c r="M136" s="120"/>
      <c r="N136" s="120"/>
      <c r="O136" s="123"/>
      <c r="P136" s="120"/>
      <c r="Q136" s="120"/>
      <c r="R136" s="120"/>
      <c r="S136" s="120"/>
      <c r="T136" s="120"/>
      <c r="U136" s="120"/>
      <c r="V136" s="120"/>
      <c r="W136" s="106"/>
      <c r="X136" s="106"/>
      <c r="Y136" s="128"/>
      <c r="Z136" s="106"/>
      <c r="AM136" s="125"/>
      <c r="AZ136" s="125"/>
    </row>
    <row r="137" ht="9.75" customHeight="1">
      <c r="C137" s="106"/>
      <c r="D137" s="120"/>
      <c r="E137" s="120"/>
      <c r="F137" s="120"/>
      <c r="G137" s="120"/>
      <c r="H137" s="120"/>
      <c r="I137" s="120"/>
      <c r="J137" s="120"/>
      <c r="K137" s="120"/>
      <c r="L137" s="120"/>
      <c r="M137" s="120"/>
      <c r="N137" s="120"/>
      <c r="O137" s="123"/>
      <c r="P137" s="120"/>
      <c r="Q137" s="120"/>
      <c r="R137" s="120"/>
      <c r="S137" s="120"/>
      <c r="T137" s="120"/>
      <c r="U137" s="120"/>
      <c r="V137" s="120"/>
      <c r="W137" s="106"/>
      <c r="X137" s="106"/>
      <c r="Y137" s="128"/>
      <c r="Z137" s="106"/>
      <c r="AM137" s="125"/>
      <c r="AZ137" s="125"/>
    </row>
    <row r="138" ht="9.75" customHeight="1">
      <c r="C138" s="106"/>
      <c r="D138" s="120"/>
      <c r="E138" s="120"/>
      <c r="F138" s="120"/>
      <c r="G138" s="120"/>
      <c r="H138" s="120"/>
      <c r="I138" s="120"/>
      <c r="J138" s="120"/>
      <c r="K138" s="120"/>
      <c r="L138" s="120"/>
      <c r="M138" s="120"/>
      <c r="N138" s="120"/>
      <c r="O138" s="123"/>
      <c r="P138" s="120"/>
      <c r="Q138" s="120"/>
      <c r="R138" s="120"/>
      <c r="S138" s="120"/>
      <c r="T138" s="120"/>
      <c r="U138" s="120"/>
      <c r="V138" s="120"/>
      <c r="W138" s="106"/>
      <c r="X138" s="106"/>
      <c r="Y138" s="128"/>
      <c r="Z138" s="106"/>
      <c r="AM138" s="125"/>
      <c r="AZ138" s="125"/>
    </row>
    <row r="139" ht="9.75" customHeight="1">
      <c r="C139" s="106"/>
      <c r="D139" s="120"/>
      <c r="E139" s="120"/>
      <c r="F139" s="120"/>
      <c r="G139" s="120"/>
      <c r="H139" s="120"/>
      <c r="I139" s="120"/>
      <c r="J139" s="120"/>
      <c r="K139" s="120"/>
      <c r="L139" s="120"/>
      <c r="M139" s="120"/>
      <c r="N139" s="120"/>
      <c r="O139" s="123"/>
      <c r="P139" s="120"/>
      <c r="Q139" s="120"/>
      <c r="R139" s="120"/>
      <c r="S139" s="120"/>
      <c r="T139" s="120"/>
      <c r="U139" s="120"/>
      <c r="V139" s="120"/>
      <c r="W139" s="106"/>
      <c r="X139" s="106"/>
      <c r="Y139" s="128"/>
      <c r="Z139" s="106"/>
      <c r="AM139" s="125"/>
      <c r="AZ139" s="125"/>
    </row>
    <row r="140" ht="9.75" customHeight="1">
      <c r="C140" s="106"/>
      <c r="D140" s="120"/>
      <c r="E140" s="120"/>
      <c r="F140" s="120"/>
      <c r="G140" s="120"/>
      <c r="H140" s="120"/>
      <c r="I140" s="120"/>
      <c r="J140" s="120"/>
      <c r="K140" s="120"/>
      <c r="L140" s="120"/>
      <c r="M140" s="120"/>
      <c r="N140" s="120"/>
      <c r="O140" s="123"/>
      <c r="P140" s="120"/>
      <c r="Q140" s="120"/>
      <c r="R140" s="120"/>
      <c r="S140" s="120"/>
      <c r="T140" s="120"/>
      <c r="U140" s="120"/>
      <c r="V140" s="120"/>
      <c r="W140" s="106"/>
      <c r="X140" s="106"/>
      <c r="Y140" s="128"/>
      <c r="Z140" s="106"/>
      <c r="AM140" s="125"/>
      <c r="AZ140" s="125"/>
    </row>
    <row r="141" ht="9.75" customHeight="1">
      <c r="C141" s="106"/>
      <c r="D141" s="120"/>
      <c r="E141" s="120"/>
      <c r="F141" s="120"/>
      <c r="G141" s="120"/>
      <c r="H141" s="120"/>
      <c r="I141" s="120"/>
      <c r="J141" s="120"/>
      <c r="K141" s="120"/>
      <c r="L141" s="120"/>
      <c r="M141" s="120"/>
      <c r="N141" s="120"/>
      <c r="O141" s="123"/>
      <c r="P141" s="120"/>
      <c r="Q141" s="120"/>
      <c r="R141" s="120"/>
      <c r="S141" s="120"/>
      <c r="T141" s="120"/>
      <c r="U141" s="120"/>
      <c r="V141" s="120"/>
      <c r="W141" s="106"/>
      <c r="X141" s="106"/>
      <c r="Y141" s="128"/>
      <c r="Z141" s="106"/>
      <c r="AM141" s="125"/>
      <c r="AZ141" s="125"/>
    </row>
    <row r="142" ht="9.75" customHeight="1">
      <c r="C142" s="106"/>
      <c r="D142" s="120"/>
      <c r="E142" s="120"/>
      <c r="F142" s="120"/>
      <c r="G142" s="120"/>
      <c r="H142" s="120"/>
      <c r="I142" s="120"/>
      <c r="J142" s="120"/>
      <c r="K142" s="120"/>
      <c r="L142" s="120"/>
      <c r="M142" s="120"/>
      <c r="N142" s="120"/>
      <c r="O142" s="123"/>
      <c r="P142" s="120"/>
      <c r="Q142" s="120"/>
      <c r="R142" s="120"/>
      <c r="S142" s="120"/>
      <c r="T142" s="120"/>
      <c r="U142" s="120"/>
      <c r="V142" s="120"/>
      <c r="W142" s="106"/>
      <c r="X142" s="106"/>
      <c r="Y142" s="128"/>
      <c r="Z142" s="106"/>
      <c r="AM142" s="125"/>
      <c r="AZ142" s="125"/>
    </row>
    <row r="143" ht="9.75" customHeight="1">
      <c r="C143" s="106"/>
      <c r="D143" s="120"/>
      <c r="E143" s="120"/>
      <c r="F143" s="120"/>
      <c r="G143" s="120"/>
      <c r="H143" s="120"/>
      <c r="I143" s="120"/>
      <c r="J143" s="120"/>
      <c r="K143" s="120"/>
      <c r="L143" s="120"/>
      <c r="M143" s="120"/>
      <c r="N143" s="120"/>
      <c r="O143" s="123"/>
      <c r="P143" s="120"/>
      <c r="Q143" s="120"/>
      <c r="R143" s="120"/>
      <c r="S143" s="120"/>
      <c r="T143" s="120"/>
      <c r="U143" s="120"/>
      <c r="V143" s="120"/>
      <c r="W143" s="106"/>
      <c r="X143" s="106"/>
      <c r="Y143" s="128"/>
      <c r="Z143" s="106"/>
      <c r="AM143" s="125"/>
      <c r="AZ143" s="125"/>
    </row>
    <row r="144" ht="9.75" customHeight="1">
      <c r="C144" s="106"/>
      <c r="D144" s="120"/>
      <c r="E144" s="120"/>
      <c r="F144" s="120"/>
      <c r="G144" s="120"/>
      <c r="H144" s="120"/>
      <c r="I144" s="120"/>
      <c r="J144" s="120"/>
      <c r="K144" s="120"/>
      <c r="L144" s="120"/>
      <c r="M144" s="120"/>
      <c r="N144" s="120"/>
      <c r="O144" s="123"/>
      <c r="P144" s="120"/>
      <c r="Q144" s="120"/>
      <c r="R144" s="120"/>
      <c r="S144" s="120"/>
      <c r="T144" s="120"/>
      <c r="U144" s="120"/>
      <c r="V144" s="120"/>
      <c r="W144" s="106"/>
      <c r="X144" s="106"/>
      <c r="Y144" s="128"/>
      <c r="Z144" s="106"/>
      <c r="AM144" s="125"/>
      <c r="AZ144" s="125"/>
    </row>
    <row r="145" ht="9.75" customHeight="1">
      <c r="C145" s="106"/>
      <c r="D145" s="120"/>
      <c r="E145" s="120"/>
      <c r="F145" s="120"/>
      <c r="G145" s="120"/>
      <c r="H145" s="120"/>
      <c r="I145" s="120"/>
      <c r="J145" s="120"/>
      <c r="K145" s="120"/>
      <c r="L145" s="120"/>
      <c r="M145" s="120"/>
      <c r="N145" s="120"/>
      <c r="O145" s="123"/>
      <c r="P145" s="120"/>
      <c r="Q145" s="120"/>
      <c r="R145" s="120"/>
      <c r="S145" s="120"/>
      <c r="T145" s="120"/>
      <c r="U145" s="120"/>
      <c r="V145" s="120"/>
      <c r="W145" s="106"/>
      <c r="X145" s="106"/>
      <c r="Y145" s="128"/>
      <c r="Z145" s="106"/>
      <c r="AM145" s="125"/>
      <c r="AZ145" s="125"/>
    </row>
    <row r="146" ht="9.75" customHeight="1">
      <c r="C146" s="106"/>
      <c r="D146" s="120"/>
      <c r="E146" s="120"/>
      <c r="F146" s="120"/>
      <c r="G146" s="120"/>
      <c r="H146" s="120"/>
      <c r="I146" s="120"/>
      <c r="J146" s="120"/>
      <c r="K146" s="120"/>
      <c r="L146" s="120"/>
      <c r="M146" s="120"/>
      <c r="N146" s="120"/>
      <c r="O146" s="123"/>
      <c r="P146" s="120"/>
      <c r="Q146" s="120"/>
      <c r="R146" s="120"/>
      <c r="S146" s="120"/>
      <c r="T146" s="120"/>
      <c r="U146" s="120"/>
      <c r="V146" s="120"/>
      <c r="W146" s="106"/>
      <c r="X146" s="106"/>
      <c r="Y146" s="128"/>
      <c r="Z146" s="106"/>
      <c r="AM146" s="125"/>
      <c r="AZ146" s="125"/>
    </row>
    <row r="147" ht="9.75" customHeight="1">
      <c r="C147" s="106"/>
      <c r="D147" s="120"/>
      <c r="E147" s="120"/>
      <c r="F147" s="120"/>
      <c r="G147" s="120"/>
      <c r="H147" s="120"/>
      <c r="I147" s="120"/>
      <c r="J147" s="120"/>
      <c r="K147" s="120"/>
      <c r="L147" s="120"/>
      <c r="M147" s="120"/>
      <c r="N147" s="120"/>
      <c r="O147" s="123"/>
      <c r="P147" s="120"/>
      <c r="Q147" s="120"/>
      <c r="R147" s="120"/>
      <c r="S147" s="120"/>
      <c r="T147" s="120"/>
      <c r="U147" s="120"/>
      <c r="V147" s="120"/>
      <c r="W147" s="106"/>
      <c r="X147" s="106"/>
      <c r="Y147" s="128"/>
      <c r="Z147" s="106"/>
      <c r="AM147" s="125"/>
      <c r="AZ147" s="125"/>
    </row>
    <row r="148" ht="9.75" customHeight="1">
      <c r="C148" s="106"/>
      <c r="D148" s="120"/>
      <c r="E148" s="120"/>
      <c r="F148" s="120"/>
      <c r="G148" s="120"/>
      <c r="H148" s="120"/>
      <c r="I148" s="120"/>
      <c r="J148" s="120"/>
      <c r="K148" s="120"/>
      <c r="L148" s="120"/>
      <c r="M148" s="120"/>
      <c r="N148" s="120"/>
      <c r="O148" s="123"/>
      <c r="P148" s="120"/>
      <c r="Q148" s="120"/>
      <c r="R148" s="120"/>
      <c r="S148" s="120"/>
      <c r="T148" s="120"/>
      <c r="U148" s="120"/>
      <c r="V148" s="120"/>
      <c r="W148" s="106"/>
      <c r="X148" s="106"/>
      <c r="Y148" s="128"/>
      <c r="Z148" s="106"/>
      <c r="AM148" s="125"/>
      <c r="AZ148" s="125"/>
    </row>
    <row r="149" ht="9.75" customHeight="1">
      <c r="C149" s="106"/>
      <c r="D149" s="120"/>
      <c r="E149" s="120"/>
      <c r="F149" s="120"/>
      <c r="G149" s="120"/>
      <c r="H149" s="120"/>
      <c r="I149" s="120"/>
      <c r="J149" s="120"/>
      <c r="K149" s="120"/>
      <c r="L149" s="120"/>
      <c r="M149" s="120"/>
      <c r="N149" s="120"/>
      <c r="O149" s="123"/>
      <c r="P149" s="120"/>
      <c r="Q149" s="120"/>
      <c r="R149" s="120"/>
      <c r="S149" s="120"/>
      <c r="T149" s="120"/>
      <c r="U149" s="120"/>
      <c r="V149" s="120"/>
      <c r="W149" s="106"/>
      <c r="X149" s="106"/>
      <c r="Y149" s="128"/>
      <c r="Z149" s="106"/>
      <c r="AM149" s="125"/>
      <c r="AZ149" s="125"/>
    </row>
    <row r="150" ht="9.75" customHeight="1">
      <c r="C150" s="106"/>
      <c r="D150" s="120"/>
      <c r="E150" s="120"/>
      <c r="F150" s="120"/>
      <c r="G150" s="120"/>
      <c r="H150" s="120"/>
      <c r="I150" s="120"/>
      <c r="J150" s="120"/>
      <c r="K150" s="120"/>
      <c r="L150" s="120"/>
      <c r="M150" s="120"/>
      <c r="N150" s="120"/>
      <c r="O150" s="123"/>
      <c r="P150" s="120"/>
      <c r="Q150" s="120"/>
      <c r="R150" s="120"/>
      <c r="S150" s="120"/>
      <c r="T150" s="120"/>
      <c r="U150" s="120"/>
      <c r="V150" s="120"/>
      <c r="W150" s="106"/>
      <c r="X150" s="106"/>
      <c r="Y150" s="128"/>
      <c r="Z150" s="106"/>
      <c r="AM150" s="125"/>
      <c r="AZ150" s="125"/>
    </row>
    <row r="151" ht="9.75" customHeight="1">
      <c r="C151" s="106"/>
      <c r="D151" s="120"/>
      <c r="E151" s="120"/>
      <c r="F151" s="120"/>
      <c r="G151" s="120"/>
      <c r="H151" s="120"/>
      <c r="I151" s="120"/>
      <c r="J151" s="120"/>
      <c r="K151" s="120"/>
      <c r="L151" s="120"/>
      <c r="M151" s="120"/>
      <c r="N151" s="120"/>
      <c r="O151" s="123"/>
      <c r="P151" s="120"/>
      <c r="Q151" s="120"/>
      <c r="R151" s="120"/>
      <c r="S151" s="120"/>
      <c r="T151" s="120"/>
      <c r="U151" s="120"/>
      <c r="V151" s="120"/>
      <c r="W151" s="106"/>
      <c r="X151" s="106"/>
      <c r="Y151" s="128"/>
      <c r="Z151" s="106"/>
      <c r="AM151" s="125"/>
      <c r="AZ151" s="125"/>
    </row>
    <row r="152" ht="9.75" customHeight="1">
      <c r="C152" s="106"/>
      <c r="D152" s="120"/>
      <c r="E152" s="120"/>
      <c r="F152" s="120"/>
      <c r="G152" s="120"/>
      <c r="H152" s="120"/>
      <c r="I152" s="120"/>
      <c r="J152" s="120"/>
      <c r="K152" s="120"/>
      <c r="L152" s="120"/>
      <c r="M152" s="120"/>
      <c r="N152" s="120"/>
      <c r="O152" s="123"/>
      <c r="P152" s="120"/>
      <c r="Q152" s="120"/>
      <c r="R152" s="120"/>
      <c r="S152" s="120"/>
      <c r="T152" s="120"/>
      <c r="U152" s="120"/>
      <c r="V152" s="120"/>
      <c r="W152" s="106"/>
      <c r="X152" s="106"/>
      <c r="Y152" s="128"/>
      <c r="Z152" s="106"/>
      <c r="AM152" s="125"/>
      <c r="AZ152" s="125"/>
    </row>
    <row r="153" ht="9.75" customHeight="1">
      <c r="C153" s="106"/>
      <c r="D153" s="120"/>
      <c r="E153" s="120"/>
      <c r="F153" s="120"/>
      <c r="G153" s="120"/>
      <c r="H153" s="120"/>
      <c r="I153" s="120"/>
      <c r="J153" s="120"/>
      <c r="K153" s="120"/>
      <c r="L153" s="120"/>
      <c r="M153" s="120"/>
      <c r="N153" s="120"/>
      <c r="O153" s="123"/>
      <c r="P153" s="120"/>
      <c r="Q153" s="120"/>
      <c r="R153" s="120"/>
      <c r="S153" s="120"/>
      <c r="T153" s="120"/>
      <c r="U153" s="120"/>
      <c r="V153" s="120"/>
      <c r="W153" s="106"/>
      <c r="X153" s="106"/>
      <c r="Y153" s="128"/>
      <c r="Z153" s="106"/>
      <c r="AM153" s="125"/>
      <c r="AZ153" s="125"/>
    </row>
    <row r="154" ht="9.75" customHeight="1">
      <c r="C154" s="106"/>
      <c r="D154" s="120"/>
      <c r="E154" s="120"/>
      <c r="F154" s="120"/>
      <c r="G154" s="120"/>
      <c r="H154" s="120"/>
      <c r="I154" s="120"/>
      <c r="J154" s="120"/>
      <c r="K154" s="120"/>
      <c r="L154" s="120"/>
      <c r="M154" s="120"/>
      <c r="N154" s="120"/>
      <c r="O154" s="123"/>
      <c r="P154" s="120"/>
      <c r="Q154" s="120"/>
      <c r="R154" s="120"/>
      <c r="S154" s="120"/>
      <c r="T154" s="120"/>
      <c r="U154" s="120"/>
      <c r="V154" s="120"/>
      <c r="W154" s="106"/>
      <c r="X154" s="106"/>
      <c r="Y154" s="128"/>
      <c r="Z154" s="106"/>
      <c r="AM154" s="125"/>
      <c r="AZ154" s="125"/>
    </row>
    <row r="155" ht="9.75" customHeight="1">
      <c r="C155" s="106"/>
      <c r="D155" s="120"/>
      <c r="E155" s="120"/>
      <c r="F155" s="120"/>
      <c r="G155" s="120"/>
      <c r="H155" s="120"/>
      <c r="I155" s="120"/>
      <c r="J155" s="120"/>
      <c r="K155" s="120"/>
      <c r="L155" s="120"/>
      <c r="M155" s="120"/>
      <c r="N155" s="120"/>
      <c r="O155" s="123"/>
      <c r="P155" s="120"/>
      <c r="Q155" s="120"/>
      <c r="R155" s="120"/>
      <c r="S155" s="120"/>
      <c r="T155" s="120"/>
      <c r="U155" s="120"/>
      <c r="V155" s="120"/>
      <c r="W155" s="106"/>
      <c r="X155" s="106"/>
      <c r="Y155" s="128"/>
      <c r="Z155" s="106"/>
      <c r="AM155" s="125"/>
      <c r="AZ155" s="125"/>
    </row>
    <row r="156" ht="9.75" customHeight="1">
      <c r="C156" s="106"/>
      <c r="D156" s="120"/>
      <c r="E156" s="120"/>
      <c r="F156" s="120"/>
      <c r="G156" s="120"/>
      <c r="H156" s="120"/>
      <c r="I156" s="120"/>
      <c r="J156" s="120"/>
      <c r="K156" s="120"/>
      <c r="L156" s="120"/>
      <c r="M156" s="120"/>
      <c r="N156" s="120"/>
      <c r="O156" s="123"/>
      <c r="P156" s="120"/>
      <c r="Q156" s="120"/>
      <c r="R156" s="120"/>
      <c r="S156" s="120"/>
      <c r="T156" s="120"/>
      <c r="U156" s="120"/>
      <c r="V156" s="120"/>
      <c r="W156" s="106"/>
      <c r="X156" s="106"/>
      <c r="Y156" s="128"/>
      <c r="Z156" s="106"/>
      <c r="AM156" s="125"/>
      <c r="AZ156" s="125"/>
    </row>
    <row r="157" ht="9.75" customHeight="1">
      <c r="C157" s="106"/>
      <c r="D157" s="120"/>
      <c r="E157" s="120"/>
      <c r="F157" s="120"/>
      <c r="G157" s="120"/>
      <c r="H157" s="120"/>
      <c r="I157" s="120"/>
      <c r="J157" s="120"/>
      <c r="K157" s="120"/>
      <c r="L157" s="120"/>
      <c r="M157" s="120"/>
      <c r="N157" s="120"/>
      <c r="O157" s="123"/>
      <c r="P157" s="120"/>
      <c r="Q157" s="120"/>
      <c r="R157" s="120"/>
      <c r="S157" s="120"/>
      <c r="T157" s="120"/>
      <c r="U157" s="120"/>
      <c r="V157" s="120"/>
      <c r="W157" s="106"/>
      <c r="X157" s="106"/>
      <c r="Y157" s="128"/>
      <c r="Z157" s="106"/>
      <c r="AM157" s="125"/>
      <c r="AZ157" s="125"/>
    </row>
    <row r="158" ht="9.75" customHeight="1">
      <c r="C158" s="106"/>
      <c r="D158" s="120"/>
      <c r="E158" s="120"/>
      <c r="F158" s="120"/>
      <c r="G158" s="120"/>
      <c r="H158" s="120"/>
      <c r="I158" s="120"/>
      <c r="J158" s="120"/>
      <c r="K158" s="120"/>
      <c r="L158" s="120"/>
      <c r="M158" s="120"/>
      <c r="N158" s="120"/>
      <c r="O158" s="123"/>
      <c r="P158" s="120"/>
      <c r="Q158" s="120"/>
      <c r="R158" s="120"/>
      <c r="S158" s="120"/>
      <c r="T158" s="120"/>
      <c r="U158" s="120"/>
      <c r="V158" s="120"/>
      <c r="W158" s="106"/>
      <c r="X158" s="106"/>
      <c r="Y158" s="128"/>
      <c r="Z158" s="106"/>
      <c r="AM158" s="125"/>
      <c r="AZ158" s="125"/>
    </row>
    <row r="159" ht="9.75" customHeight="1">
      <c r="C159" s="106"/>
      <c r="D159" s="120"/>
      <c r="E159" s="120"/>
      <c r="F159" s="120"/>
      <c r="G159" s="120"/>
      <c r="H159" s="120"/>
      <c r="I159" s="120"/>
      <c r="J159" s="120"/>
      <c r="K159" s="120"/>
      <c r="L159" s="120"/>
      <c r="M159" s="120"/>
      <c r="N159" s="120"/>
      <c r="O159" s="123"/>
      <c r="P159" s="120"/>
      <c r="Q159" s="120"/>
      <c r="R159" s="120"/>
      <c r="S159" s="120"/>
      <c r="T159" s="120"/>
      <c r="U159" s="120"/>
      <c r="V159" s="120"/>
      <c r="W159" s="106"/>
      <c r="X159" s="106"/>
      <c r="Y159" s="128"/>
      <c r="Z159" s="106"/>
      <c r="AM159" s="125"/>
      <c r="AZ159" s="125"/>
    </row>
    <row r="160" ht="9.75" customHeight="1">
      <c r="C160" s="106"/>
      <c r="D160" s="120"/>
      <c r="E160" s="120"/>
      <c r="F160" s="120"/>
      <c r="G160" s="120"/>
      <c r="H160" s="120"/>
      <c r="I160" s="120"/>
      <c r="J160" s="120"/>
      <c r="K160" s="120"/>
      <c r="L160" s="120"/>
      <c r="M160" s="120"/>
      <c r="N160" s="120"/>
      <c r="O160" s="123"/>
      <c r="P160" s="120"/>
      <c r="Q160" s="120"/>
      <c r="R160" s="120"/>
      <c r="S160" s="120"/>
      <c r="T160" s="120"/>
      <c r="U160" s="120"/>
      <c r="V160" s="120"/>
      <c r="W160" s="106"/>
      <c r="X160" s="106"/>
      <c r="Y160" s="128"/>
      <c r="Z160" s="106"/>
      <c r="AM160" s="125"/>
      <c r="AZ160" s="125"/>
    </row>
    <row r="161" ht="9.75" customHeight="1">
      <c r="C161" s="106"/>
      <c r="D161" s="120"/>
      <c r="E161" s="120"/>
      <c r="F161" s="120"/>
      <c r="G161" s="120"/>
      <c r="H161" s="120"/>
      <c r="I161" s="120"/>
      <c r="J161" s="120"/>
      <c r="K161" s="120"/>
      <c r="L161" s="120"/>
      <c r="M161" s="120"/>
      <c r="N161" s="120"/>
      <c r="O161" s="123"/>
      <c r="P161" s="120"/>
      <c r="Q161" s="120"/>
      <c r="R161" s="120"/>
      <c r="S161" s="120"/>
      <c r="T161" s="120"/>
      <c r="U161" s="120"/>
      <c r="V161" s="120"/>
      <c r="W161" s="106"/>
      <c r="X161" s="106"/>
      <c r="Y161" s="128"/>
      <c r="Z161" s="106"/>
      <c r="AM161" s="125"/>
      <c r="AZ161" s="125"/>
    </row>
    <row r="162" ht="9.75" customHeight="1">
      <c r="C162" s="106"/>
      <c r="D162" s="120"/>
      <c r="E162" s="120"/>
      <c r="F162" s="120"/>
      <c r="G162" s="120"/>
      <c r="H162" s="120"/>
      <c r="I162" s="120"/>
      <c r="J162" s="120"/>
      <c r="K162" s="120"/>
      <c r="L162" s="120"/>
      <c r="M162" s="120"/>
      <c r="N162" s="120"/>
      <c r="O162" s="123"/>
      <c r="P162" s="120"/>
      <c r="Q162" s="120"/>
      <c r="R162" s="120"/>
      <c r="S162" s="120"/>
      <c r="T162" s="120"/>
      <c r="U162" s="120"/>
      <c r="V162" s="120"/>
      <c r="W162" s="106"/>
      <c r="X162" s="106"/>
      <c r="Y162" s="128"/>
      <c r="Z162" s="106"/>
      <c r="AM162" s="125"/>
      <c r="AZ162" s="125"/>
    </row>
    <row r="163" ht="9.75" customHeight="1">
      <c r="C163" s="106"/>
      <c r="D163" s="120"/>
      <c r="E163" s="120"/>
      <c r="F163" s="120"/>
      <c r="G163" s="120"/>
      <c r="H163" s="120"/>
      <c r="I163" s="120"/>
      <c r="J163" s="120"/>
      <c r="K163" s="120"/>
      <c r="L163" s="120"/>
      <c r="M163" s="120"/>
      <c r="N163" s="120"/>
      <c r="O163" s="123"/>
      <c r="P163" s="120"/>
      <c r="Q163" s="120"/>
      <c r="R163" s="120"/>
      <c r="S163" s="120"/>
      <c r="T163" s="120"/>
      <c r="U163" s="120"/>
      <c r="V163" s="120"/>
      <c r="W163" s="106"/>
      <c r="X163" s="106"/>
      <c r="Y163" s="128"/>
      <c r="Z163" s="106"/>
      <c r="AM163" s="125"/>
      <c r="AZ163" s="125"/>
    </row>
    <row r="164" ht="9.75" customHeight="1">
      <c r="C164" s="106"/>
      <c r="D164" s="120"/>
      <c r="E164" s="120"/>
      <c r="F164" s="120"/>
      <c r="G164" s="120"/>
      <c r="H164" s="120"/>
      <c r="I164" s="120"/>
      <c r="J164" s="120"/>
      <c r="K164" s="120"/>
      <c r="L164" s="120"/>
      <c r="M164" s="120"/>
      <c r="N164" s="120"/>
      <c r="O164" s="123"/>
      <c r="P164" s="120"/>
      <c r="Q164" s="120"/>
      <c r="R164" s="120"/>
      <c r="S164" s="120"/>
      <c r="T164" s="120"/>
      <c r="U164" s="120"/>
      <c r="V164" s="120"/>
      <c r="W164" s="106"/>
      <c r="X164" s="106"/>
      <c r="Y164" s="128"/>
      <c r="Z164" s="106"/>
      <c r="AM164" s="125"/>
      <c r="AZ164" s="125"/>
    </row>
    <row r="165" ht="9.75" customHeight="1">
      <c r="C165" s="106"/>
      <c r="D165" s="120"/>
      <c r="E165" s="120"/>
      <c r="F165" s="120"/>
      <c r="G165" s="120"/>
      <c r="H165" s="120"/>
      <c r="I165" s="120"/>
      <c r="J165" s="120"/>
      <c r="K165" s="120"/>
      <c r="L165" s="120"/>
      <c r="M165" s="120"/>
      <c r="N165" s="120"/>
      <c r="O165" s="123"/>
      <c r="P165" s="120"/>
      <c r="Q165" s="120"/>
      <c r="R165" s="120"/>
      <c r="S165" s="120"/>
      <c r="T165" s="120"/>
      <c r="U165" s="120"/>
      <c r="V165" s="120"/>
      <c r="W165" s="106"/>
      <c r="X165" s="106"/>
      <c r="Y165" s="128"/>
      <c r="Z165" s="106"/>
      <c r="AM165" s="125"/>
      <c r="AZ165" s="125"/>
    </row>
    <row r="166" ht="9.75" customHeight="1">
      <c r="C166" s="106"/>
      <c r="D166" s="120"/>
      <c r="E166" s="120"/>
      <c r="F166" s="120"/>
      <c r="G166" s="120"/>
      <c r="H166" s="120"/>
      <c r="I166" s="120"/>
      <c r="J166" s="120"/>
      <c r="K166" s="120"/>
      <c r="L166" s="120"/>
      <c r="M166" s="120"/>
      <c r="N166" s="120"/>
      <c r="O166" s="123"/>
      <c r="P166" s="120"/>
      <c r="Q166" s="120"/>
      <c r="R166" s="120"/>
      <c r="S166" s="120"/>
      <c r="T166" s="120"/>
      <c r="U166" s="120"/>
      <c r="V166" s="120"/>
      <c r="W166" s="106"/>
      <c r="X166" s="106"/>
      <c r="Y166" s="128"/>
      <c r="Z166" s="106"/>
      <c r="AM166" s="125"/>
      <c r="AZ166" s="125"/>
    </row>
    <row r="167" ht="9.75" customHeight="1">
      <c r="C167" s="106"/>
      <c r="D167" s="120"/>
      <c r="E167" s="120"/>
      <c r="F167" s="120"/>
      <c r="G167" s="120"/>
      <c r="H167" s="120"/>
      <c r="I167" s="120"/>
      <c r="J167" s="120"/>
      <c r="K167" s="120"/>
      <c r="L167" s="120"/>
      <c r="M167" s="120"/>
      <c r="N167" s="120"/>
      <c r="O167" s="123"/>
      <c r="P167" s="120"/>
      <c r="Q167" s="120"/>
      <c r="R167" s="120"/>
      <c r="S167" s="120"/>
      <c r="T167" s="120"/>
      <c r="U167" s="120"/>
      <c r="V167" s="120"/>
      <c r="W167" s="106"/>
      <c r="X167" s="106"/>
      <c r="Y167" s="128"/>
      <c r="Z167" s="106"/>
      <c r="AM167" s="125"/>
      <c r="AZ167" s="125"/>
    </row>
    <row r="168" ht="9.75" customHeight="1">
      <c r="C168" s="106"/>
      <c r="D168" s="120"/>
      <c r="E168" s="120"/>
      <c r="F168" s="120"/>
      <c r="G168" s="120"/>
      <c r="H168" s="120"/>
      <c r="I168" s="120"/>
      <c r="J168" s="120"/>
      <c r="K168" s="120"/>
      <c r="L168" s="120"/>
      <c r="M168" s="120"/>
      <c r="N168" s="120"/>
      <c r="O168" s="123"/>
      <c r="P168" s="120"/>
      <c r="Q168" s="120"/>
      <c r="R168" s="120"/>
      <c r="S168" s="120"/>
      <c r="T168" s="120"/>
      <c r="U168" s="120"/>
      <c r="V168" s="120"/>
      <c r="W168" s="106"/>
      <c r="X168" s="106"/>
      <c r="Y168" s="128"/>
      <c r="Z168" s="106"/>
      <c r="AM168" s="125"/>
      <c r="AZ168" s="125"/>
    </row>
    <row r="169" ht="9.75" customHeight="1">
      <c r="C169" s="106"/>
      <c r="D169" s="120"/>
      <c r="E169" s="120"/>
      <c r="F169" s="120"/>
      <c r="G169" s="120"/>
      <c r="H169" s="120"/>
      <c r="I169" s="120"/>
      <c r="J169" s="120"/>
      <c r="K169" s="120"/>
      <c r="L169" s="120"/>
      <c r="M169" s="120"/>
      <c r="N169" s="120"/>
      <c r="O169" s="123"/>
      <c r="P169" s="120"/>
      <c r="Q169" s="120"/>
      <c r="R169" s="120"/>
      <c r="S169" s="120"/>
      <c r="T169" s="120"/>
      <c r="U169" s="120"/>
      <c r="V169" s="120"/>
      <c r="W169" s="106"/>
      <c r="X169" s="106"/>
      <c r="Y169" s="128"/>
      <c r="Z169" s="106"/>
      <c r="AM169" s="125"/>
      <c r="AZ169" s="125"/>
    </row>
    <row r="170" ht="9.75" customHeight="1">
      <c r="C170" s="106"/>
      <c r="D170" s="120"/>
      <c r="E170" s="120"/>
      <c r="F170" s="120"/>
      <c r="G170" s="120"/>
      <c r="H170" s="120"/>
      <c r="I170" s="120"/>
      <c r="J170" s="120"/>
      <c r="K170" s="120"/>
      <c r="L170" s="120"/>
      <c r="M170" s="120"/>
      <c r="N170" s="120"/>
      <c r="O170" s="123"/>
      <c r="P170" s="120"/>
      <c r="Q170" s="120"/>
      <c r="R170" s="120"/>
      <c r="S170" s="120"/>
      <c r="T170" s="120"/>
      <c r="U170" s="120"/>
      <c r="V170" s="120"/>
      <c r="W170" s="106"/>
      <c r="X170" s="106"/>
      <c r="Y170" s="128"/>
      <c r="Z170" s="106"/>
      <c r="AM170" s="125"/>
      <c r="AZ170" s="125"/>
    </row>
    <row r="171" ht="9.75" customHeight="1">
      <c r="C171" s="106"/>
      <c r="D171" s="120"/>
      <c r="E171" s="120"/>
      <c r="F171" s="120"/>
      <c r="G171" s="120"/>
      <c r="H171" s="120"/>
      <c r="I171" s="120"/>
      <c r="J171" s="120"/>
      <c r="K171" s="120"/>
      <c r="L171" s="120"/>
      <c r="M171" s="120"/>
      <c r="N171" s="120"/>
      <c r="O171" s="123"/>
      <c r="P171" s="120"/>
      <c r="Q171" s="120"/>
      <c r="R171" s="120"/>
      <c r="S171" s="120"/>
      <c r="T171" s="120"/>
      <c r="U171" s="120"/>
      <c r="V171" s="120"/>
      <c r="W171" s="106"/>
      <c r="X171" s="106"/>
      <c r="Y171" s="128"/>
      <c r="Z171" s="106"/>
      <c r="AM171" s="125"/>
      <c r="AZ171" s="125"/>
    </row>
    <row r="172" ht="9.75" customHeight="1">
      <c r="C172" s="106"/>
      <c r="D172" s="120"/>
      <c r="E172" s="120"/>
      <c r="F172" s="120"/>
      <c r="G172" s="120"/>
      <c r="H172" s="120"/>
      <c r="I172" s="120"/>
      <c r="J172" s="120"/>
      <c r="K172" s="120"/>
      <c r="L172" s="120"/>
      <c r="M172" s="120"/>
      <c r="N172" s="120"/>
      <c r="O172" s="123"/>
      <c r="P172" s="120"/>
      <c r="Q172" s="120"/>
      <c r="R172" s="120"/>
      <c r="S172" s="120"/>
      <c r="T172" s="120"/>
      <c r="U172" s="120"/>
      <c r="V172" s="120"/>
      <c r="W172" s="106"/>
      <c r="X172" s="106"/>
      <c r="Y172" s="128"/>
      <c r="Z172" s="106"/>
      <c r="AM172" s="125"/>
      <c r="AZ172" s="125"/>
    </row>
    <row r="173" ht="9.75" customHeight="1">
      <c r="C173" s="106"/>
      <c r="D173" s="120"/>
      <c r="E173" s="120"/>
      <c r="F173" s="120"/>
      <c r="G173" s="120"/>
      <c r="H173" s="120"/>
      <c r="I173" s="120"/>
      <c r="J173" s="120"/>
      <c r="K173" s="120"/>
      <c r="L173" s="120"/>
      <c r="M173" s="120"/>
      <c r="N173" s="120"/>
      <c r="O173" s="123"/>
      <c r="P173" s="120"/>
      <c r="Q173" s="120"/>
      <c r="R173" s="120"/>
      <c r="S173" s="120"/>
      <c r="T173" s="120"/>
      <c r="U173" s="120"/>
      <c r="V173" s="120"/>
      <c r="W173" s="106"/>
      <c r="X173" s="106"/>
      <c r="Y173" s="128"/>
      <c r="Z173" s="106"/>
      <c r="AM173" s="125"/>
      <c r="AZ173" s="125"/>
    </row>
    <row r="174" ht="9.75" customHeight="1">
      <c r="C174" s="106"/>
      <c r="D174" s="120"/>
      <c r="E174" s="120"/>
      <c r="F174" s="120"/>
      <c r="G174" s="120"/>
      <c r="H174" s="120"/>
      <c r="I174" s="120"/>
      <c r="J174" s="120"/>
      <c r="K174" s="120"/>
      <c r="L174" s="120"/>
      <c r="M174" s="120"/>
      <c r="N174" s="120"/>
      <c r="O174" s="123"/>
      <c r="P174" s="120"/>
      <c r="Q174" s="120"/>
      <c r="R174" s="120"/>
      <c r="S174" s="120"/>
      <c r="T174" s="120"/>
      <c r="U174" s="120"/>
      <c r="V174" s="120"/>
      <c r="W174" s="106"/>
      <c r="X174" s="106"/>
      <c r="Y174" s="128"/>
      <c r="Z174" s="106"/>
      <c r="AM174" s="125"/>
      <c r="AZ174" s="125"/>
    </row>
    <row r="175" ht="9.75" customHeight="1">
      <c r="C175" s="106"/>
      <c r="D175" s="120"/>
      <c r="E175" s="120"/>
      <c r="F175" s="120"/>
      <c r="G175" s="120"/>
      <c r="H175" s="120"/>
      <c r="I175" s="120"/>
      <c r="J175" s="120"/>
      <c r="K175" s="120"/>
      <c r="L175" s="120"/>
      <c r="M175" s="120"/>
      <c r="N175" s="120"/>
      <c r="O175" s="123"/>
      <c r="P175" s="120"/>
      <c r="Q175" s="120"/>
      <c r="R175" s="120"/>
      <c r="S175" s="120"/>
      <c r="T175" s="120"/>
      <c r="U175" s="120"/>
      <c r="V175" s="120"/>
      <c r="W175" s="106"/>
      <c r="X175" s="106"/>
      <c r="Y175" s="128"/>
      <c r="Z175" s="106"/>
      <c r="AM175" s="125"/>
      <c r="AZ175" s="125"/>
    </row>
    <row r="176" ht="9.75" customHeight="1">
      <c r="C176" s="106"/>
      <c r="D176" s="120"/>
      <c r="E176" s="120"/>
      <c r="F176" s="120"/>
      <c r="G176" s="120"/>
      <c r="H176" s="120"/>
      <c r="I176" s="120"/>
      <c r="J176" s="120"/>
      <c r="K176" s="120"/>
      <c r="L176" s="120"/>
      <c r="M176" s="120"/>
      <c r="N176" s="120"/>
      <c r="O176" s="123"/>
      <c r="P176" s="120"/>
      <c r="Q176" s="120"/>
      <c r="R176" s="120"/>
      <c r="S176" s="120"/>
      <c r="T176" s="120"/>
      <c r="U176" s="120"/>
      <c r="V176" s="120"/>
      <c r="W176" s="106"/>
      <c r="X176" s="106"/>
      <c r="Y176" s="128"/>
      <c r="Z176" s="106"/>
      <c r="AM176" s="125"/>
      <c r="AZ176" s="125"/>
    </row>
    <row r="177" ht="9.75" customHeight="1">
      <c r="C177" s="106"/>
      <c r="D177" s="120"/>
      <c r="E177" s="120"/>
      <c r="F177" s="120"/>
      <c r="G177" s="120"/>
      <c r="H177" s="120"/>
      <c r="I177" s="120"/>
      <c r="J177" s="120"/>
      <c r="K177" s="120"/>
      <c r="L177" s="120"/>
      <c r="M177" s="120"/>
      <c r="N177" s="120"/>
      <c r="O177" s="123"/>
      <c r="P177" s="120"/>
      <c r="Q177" s="120"/>
      <c r="R177" s="120"/>
      <c r="S177" s="120"/>
      <c r="T177" s="120"/>
      <c r="U177" s="120"/>
      <c r="V177" s="120"/>
      <c r="W177" s="106"/>
      <c r="X177" s="106"/>
      <c r="Y177" s="128"/>
      <c r="Z177" s="106"/>
      <c r="AM177" s="125"/>
      <c r="AZ177" s="125"/>
    </row>
    <row r="178" ht="9.75" customHeight="1">
      <c r="C178" s="106"/>
      <c r="D178" s="120"/>
      <c r="E178" s="120"/>
      <c r="F178" s="120"/>
      <c r="G178" s="120"/>
      <c r="H178" s="120"/>
      <c r="I178" s="120"/>
      <c r="J178" s="120"/>
      <c r="K178" s="120"/>
      <c r="L178" s="120"/>
      <c r="M178" s="120"/>
      <c r="N178" s="120"/>
      <c r="O178" s="123"/>
      <c r="P178" s="120"/>
      <c r="Q178" s="120"/>
      <c r="R178" s="120"/>
      <c r="S178" s="120"/>
      <c r="T178" s="120"/>
      <c r="U178" s="120"/>
      <c r="V178" s="120"/>
      <c r="W178" s="106"/>
      <c r="X178" s="106"/>
      <c r="Y178" s="128"/>
      <c r="Z178" s="106"/>
      <c r="AM178" s="125"/>
      <c r="AZ178" s="125"/>
    </row>
    <row r="179" ht="9.75" customHeight="1">
      <c r="C179" s="106"/>
      <c r="D179" s="120"/>
      <c r="E179" s="120"/>
      <c r="F179" s="120"/>
      <c r="G179" s="120"/>
      <c r="H179" s="120"/>
      <c r="I179" s="120"/>
      <c r="J179" s="120"/>
      <c r="K179" s="120"/>
      <c r="L179" s="120"/>
      <c r="M179" s="120"/>
      <c r="N179" s="120"/>
      <c r="O179" s="123"/>
      <c r="P179" s="120"/>
      <c r="Q179" s="120"/>
      <c r="R179" s="120"/>
      <c r="S179" s="120"/>
      <c r="T179" s="120"/>
      <c r="U179" s="120"/>
      <c r="V179" s="120"/>
      <c r="W179" s="106"/>
      <c r="X179" s="106"/>
      <c r="Y179" s="128"/>
      <c r="Z179" s="106"/>
      <c r="AM179" s="125"/>
      <c r="AZ179" s="125"/>
    </row>
    <row r="180" ht="9.75" customHeight="1">
      <c r="C180" s="106"/>
      <c r="D180" s="120"/>
      <c r="E180" s="120"/>
      <c r="F180" s="120"/>
      <c r="G180" s="120"/>
      <c r="H180" s="120"/>
      <c r="I180" s="120"/>
      <c r="J180" s="120"/>
      <c r="K180" s="120"/>
      <c r="L180" s="120"/>
      <c r="M180" s="120"/>
      <c r="N180" s="120"/>
      <c r="O180" s="123"/>
      <c r="P180" s="120"/>
      <c r="Q180" s="120"/>
      <c r="R180" s="120"/>
      <c r="S180" s="120"/>
      <c r="T180" s="120"/>
      <c r="U180" s="120"/>
      <c r="V180" s="120"/>
      <c r="W180" s="106"/>
      <c r="X180" s="106"/>
      <c r="Y180" s="128"/>
      <c r="Z180" s="106"/>
      <c r="AM180" s="125"/>
      <c r="AZ180" s="125"/>
    </row>
    <row r="181" ht="9.75" customHeight="1">
      <c r="C181" s="106"/>
      <c r="D181" s="120"/>
      <c r="E181" s="120"/>
      <c r="F181" s="120"/>
      <c r="G181" s="120"/>
      <c r="H181" s="120"/>
      <c r="I181" s="120"/>
      <c r="J181" s="120"/>
      <c r="K181" s="120"/>
      <c r="L181" s="120"/>
      <c r="M181" s="120"/>
      <c r="N181" s="120"/>
      <c r="O181" s="123"/>
      <c r="P181" s="120"/>
      <c r="Q181" s="120"/>
      <c r="R181" s="120"/>
      <c r="S181" s="120"/>
      <c r="T181" s="120"/>
      <c r="U181" s="120"/>
      <c r="V181" s="120"/>
      <c r="W181" s="106"/>
      <c r="X181" s="106"/>
      <c r="Y181" s="128"/>
      <c r="Z181" s="106"/>
      <c r="AM181" s="125"/>
      <c r="AZ181" s="125"/>
    </row>
    <row r="182" ht="9.75" customHeight="1">
      <c r="C182" s="106"/>
      <c r="D182" s="120"/>
      <c r="E182" s="120"/>
      <c r="F182" s="120"/>
      <c r="G182" s="120"/>
      <c r="H182" s="120"/>
      <c r="I182" s="120"/>
      <c r="J182" s="120"/>
      <c r="K182" s="120"/>
      <c r="L182" s="120"/>
      <c r="M182" s="120"/>
      <c r="N182" s="120"/>
      <c r="O182" s="123"/>
      <c r="P182" s="120"/>
      <c r="Q182" s="120"/>
      <c r="R182" s="120"/>
      <c r="S182" s="120"/>
      <c r="T182" s="120"/>
      <c r="U182" s="120"/>
      <c r="V182" s="120"/>
      <c r="W182" s="106"/>
      <c r="X182" s="106"/>
      <c r="Y182" s="128"/>
      <c r="Z182" s="106"/>
      <c r="AM182" s="125"/>
      <c r="AZ182" s="125"/>
    </row>
    <row r="183" ht="9.75" customHeight="1">
      <c r="C183" s="106"/>
      <c r="D183" s="120"/>
      <c r="E183" s="120"/>
      <c r="F183" s="120"/>
      <c r="G183" s="120"/>
      <c r="H183" s="120"/>
      <c r="I183" s="120"/>
      <c r="J183" s="120"/>
      <c r="K183" s="120"/>
      <c r="L183" s="120"/>
      <c r="M183" s="120"/>
      <c r="N183" s="120"/>
      <c r="O183" s="123"/>
      <c r="P183" s="120"/>
      <c r="Q183" s="120"/>
      <c r="R183" s="120"/>
      <c r="S183" s="120"/>
      <c r="T183" s="120"/>
      <c r="U183" s="120"/>
      <c r="V183" s="120"/>
      <c r="W183" s="106"/>
      <c r="X183" s="106"/>
      <c r="Y183" s="128"/>
      <c r="Z183" s="106"/>
      <c r="AM183" s="125"/>
      <c r="AZ183" s="125"/>
    </row>
    <row r="184" ht="9.75" customHeight="1">
      <c r="C184" s="106"/>
      <c r="D184" s="120"/>
      <c r="E184" s="120"/>
      <c r="F184" s="120"/>
      <c r="G184" s="120"/>
      <c r="H184" s="120"/>
      <c r="I184" s="120"/>
      <c r="J184" s="120"/>
      <c r="K184" s="120"/>
      <c r="L184" s="120"/>
      <c r="M184" s="120"/>
      <c r="N184" s="120"/>
      <c r="O184" s="123"/>
      <c r="P184" s="120"/>
      <c r="Q184" s="120"/>
      <c r="R184" s="120"/>
      <c r="S184" s="120"/>
      <c r="T184" s="120"/>
      <c r="U184" s="120"/>
      <c r="V184" s="120"/>
      <c r="W184" s="106"/>
      <c r="X184" s="106"/>
      <c r="Y184" s="128"/>
      <c r="Z184" s="106"/>
      <c r="AM184" s="125"/>
      <c r="AZ184" s="125"/>
    </row>
    <row r="185" ht="9.75" customHeight="1">
      <c r="C185" s="106"/>
      <c r="D185" s="120"/>
      <c r="E185" s="120"/>
      <c r="F185" s="120"/>
      <c r="G185" s="120"/>
      <c r="H185" s="120"/>
      <c r="I185" s="120"/>
      <c r="J185" s="120"/>
      <c r="K185" s="120"/>
      <c r="L185" s="120"/>
      <c r="M185" s="120"/>
      <c r="N185" s="120"/>
      <c r="O185" s="123"/>
      <c r="P185" s="120"/>
      <c r="Q185" s="120"/>
      <c r="R185" s="120"/>
      <c r="S185" s="120"/>
      <c r="T185" s="120"/>
      <c r="U185" s="120"/>
      <c r="V185" s="120"/>
      <c r="W185" s="106"/>
      <c r="X185" s="106"/>
      <c r="Y185" s="128"/>
      <c r="Z185" s="106"/>
      <c r="AM185" s="125"/>
      <c r="AZ185" s="125"/>
    </row>
    <row r="186" ht="9.75" customHeight="1">
      <c r="C186" s="106"/>
      <c r="D186" s="120"/>
      <c r="E186" s="120"/>
      <c r="F186" s="120"/>
      <c r="G186" s="120"/>
      <c r="H186" s="120"/>
      <c r="I186" s="120"/>
      <c r="J186" s="120"/>
      <c r="K186" s="120"/>
      <c r="L186" s="120"/>
      <c r="M186" s="120"/>
      <c r="N186" s="120"/>
      <c r="O186" s="123"/>
      <c r="P186" s="120"/>
      <c r="Q186" s="120"/>
      <c r="R186" s="120"/>
      <c r="S186" s="120"/>
      <c r="T186" s="120"/>
      <c r="U186" s="120"/>
      <c r="V186" s="120"/>
      <c r="W186" s="106"/>
      <c r="X186" s="106"/>
      <c r="Y186" s="128"/>
      <c r="Z186" s="106"/>
      <c r="AM186" s="125"/>
      <c r="AZ186" s="125"/>
    </row>
    <row r="187" ht="9.75" customHeight="1">
      <c r="C187" s="106"/>
      <c r="D187" s="120"/>
      <c r="E187" s="120"/>
      <c r="F187" s="120"/>
      <c r="G187" s="120"/>
      <c r="H187" s="120"/>
      <c r="I187" s="120"/>
      <c r="J187" s="120"/>
      <c r="K187" s="120"/>
      <c r="L187" s="120"/>
      <c r="M187" s="120"/>
      <c r="N187" s="120"/>
      <c r="O187" s="123"/>
      <c r="P187" s="120"/>
      <c r="Q187" s="120"/>
      <c r="R187" s="120"/>
      <c r="S187" s="120"/>
      <c r="T187" s="120"/>
      <c r="U187" s="120"/>
      <c r="V187" s="120"/>
      <c r="W187" s="106"/>
      <c r="X187" s="106"/>
      <c r="Y187" s="128"/>
      <c r="Z187" s="106"/>
      <c r="AM187" s="125"/>
      <c r="AZ187" s="125"/>
    </row>
    <row r="188" ht="9.75" customHeight="1">
      <c r="C188" s="106"/>
      <c r="D188" s="120"/>
      <c r="E188" s="120"/>
      <c r="F188" s="120"/>
      <c r="G188" s="120"/>
      <c r="H188" s="120"/>
      <c r="I188" s="120"/>
      <c r="J188" s="120"/>
      <c r="K188" s="120"/>
      <c r="L188" s="120"/>
      <c r="M188" s="120"/>
      <c r="N188" s="120"/>
      <c r="O188" s="123"/>
      <c r="P188" s="120"/>
      <c r="Q188" s="120"/>
      <c r="R188" s="120"/>
      <c r="S188" s="120"/>
      <c r="T188" s="120"/>
      <c r="U188" s="120"/>
      <c r="V188" s="120"/>
      <c r="W188" s="106"/>
      <c r="X188" s="106"/>
      <c r="Y188" s="128"/>
      <c r="Z188" s="106"/>
      <c r="AM188" s="125"/>
      <c r="AZ188" s="125"/>
    </row>
    <row r="189" ht="9.75" customHeight="1">
      <c r="C189" s="106"/>
      <c r="D189" s="120"/>
      <c r="E189" s="120"/>
      <c r="F189" s="120"/>
      <c r="G189" s="120"/>
      <c r="H189" s="120"/>
      <c r="I189" s="120"/>
      <c r="J189" s="120"/>
      <c r="K189" s="120"/>
      <c r="L189" s="120"/>
      <c r="M189" s="120"/>
      <c r="N189" s="120"/>
      <c r="O189" s="123"/>
      <c r="P189" s="120"/>
      <c r="Q189" s="120"/>
      <c r="R189" s="120"/>
      <c r="S189" s="120"/>
      <c r="T189" s="120"/>
      <c r="U189" s="120"/>
      <c r="V189" s="120"/>
      <c r="W189" s="106"/>
      <c r="X189" s="106"/>
      <c r="Y189" s="128"/>
      <c r="Z189" s="106"/>
      <c r="AM189" s="125"/>
      <c r="AZ189" s="125"/>
    </row>
    <row r="190" ht="9.75" customHeight="1">
      <c r="C190" s="106"/>
      <c r="D190" s="120"/>
      <c r="E190" s="120"/>
      <c r="F190" s="120"/>
      <c r="G190" s="120"/>
      <c r="H190" s="120"/>
      <c r="I190" s="120"/>
      <c r="J190" s="120"/>
      <c r="K190" s="120"/>
      <c r="L190" s="120"/>
      <c r="M190" s="120"/>
      <c r="N190" s="120"/>
      <c r="O190" s="123"/>
      <c r="P190" s="120"/>
      <c r="Q190" s="120"/>
      <c r="R190" s="120"/>
      <c r="S190" s="120"/>
      <c r="T190" s="120"/>
      <c r="U190" s="120"/>
      <c r="V190" s="120"/>
      <c r="W190" s="106"/>
      <c r="X190" s="106"/>
      <c r="Y190" s="128"/>
      <c r="Z190" s="106"/>
      <c r="AM190" s="125"/>
      <c r="AZ190" s="125"/>
    </row>
    <row r="191" ht="9.75" customHeight="1">
      <c r="C191" s="106"/>
      <c r="D191" s="120"/>
      <c r="E191" s="120"/>
      <c r="F191" s="120"/>
      <c r="G191" s="120"/>
      <c r="H191" s="120"/>
      <c r="I191" s="120"/>
      <c r="J191" s="120"/>
      <c r="K191" s="120"/>
      <c r="L191" s="120"/>
      <c r="M191" s="120"/>
      <c r="N191" s="120"/>
      <c r="O191" s="123"/>
      <c r="P191" s="120"/>
      <c r="Q191" s="120"/>
      <c r="R191" s="120"/>
      <c r="S191" s="120"/>
      <c r="T191" s="120"/>
      <c r="U191" s="120"/>
      <c r="V191" s="120"/>
      <c r="W191" s="106"/>
      <c r="X191" s="106"/>
      <c r="Y191" s="128"/>
      <c r="Z191" s="106"/>
      <c r="AM191" s="125"/>
      <c r="AZ191" s="125"/>
    </row>
    <row r="192" ht="9.75" customHeight="1">
      <c r="C192" s="106"/>
      <c r="D192" s="120"/>
      <c r="E192" s="120"/>
      <c r="F192" s="120"/>
      <c r="G192" s="120"/>
      <c r="H192" s="120"/>
      <c r="I192" s="120"/>
      <c r="J192" s="120"/>
      <c r="K192" s="120"/>
      <c r="L192" s="120"/>
      <c r="M192" s="120"/>
      <c r="N192" s="120"/>
      <c r="O192" s="123"/>
      <c r="P192" s="120"/>
      <c r="Q192" s="120"/>
      <c r="R192" s="120"/>
      <c r="S192" s="120"/>
      <c r="T192" s="120"/>
      <c r="U192" s="120"/>
      <c r="V192" s="120"/>
      <c r="W192" s="106"/>
      <c r="X192" s="106"/>
      <c r="Y192" s="128"/>
      <c r="Z192" s="106"/>
      <c r="AM192" s="125"/>
      <c r="AZ192" s="125"/>
    </row>
    <row r="193" ht="9.75" customHeight="1">
      <c r="C193" s="106"/>
      <c r="D193" s="120"/>
      <c r="E193" s="120"/>
      <c r="F193" s="120"/>
      <c r="G193" s="120"/>
      <c r="H193" s="120"/>
      <c r="I193" s="120"/>
      <c r="J193" s="120"/>
      <c r="K193" s="120"/>
      <c r="L193" s="120"/>
      <c r="M193" s="120"/>
      <c r="N193" s="120"/>
      <c r="O193" s="123"/>
      <c r="P193" s="120"/>
      <c r="Q193" s="120"/>
      <c r="R193" s="120"/>
      <c r="S193" s="120"/>
      <c r="T193" s="120"/>
      <c r="U193" s="120"/>
      <c r="V193" s="120"/>
      <c r="W193" s="106"/>
      <c r="X193" s="106"/>
      <c r="Y193" s="128"/>
      <c r="Z193" s="106"/>
      <c r="AM193" s="125"/>
      <c r="AZ193" s="125"/>
    </row>
    <row r="194" ht="9.75" customHeight="1">
      <c r="C194" s="106"/>
      <c r="D194" s="120"/>
      <c r="E194" s="120"/>
      <c r="F194" s="120"/>
      <c r="G194" s="120"/>
      <c r="H194" s="120"/>
      <c r="I194" s="120"/>
      <c r="J194" s="120"/>
      <c r="K194" s="120"/>
      <c r="L194" s="120"/>
      <c r="M194" s="120"/>
      <c r="N194" s="120"/>
      <c r="O194" s="123"/>
      <c r="P194" s="120"/>
      <c r="Q194" s="120"/>
      <c r="R194" s="120"/>
      <c r="S194" s="120"/>
      <c r="T194" s="120"/>
      <c r="U194" s="120"/>
      <c r="V194" s="120"/>
      <c r="W194" s="106"/>
      <c r="X194" s="106"/>
      <c r="Y194" s="128"/>
      <c r="Z194" s="106"/>
      <c r="AM194" s="125"/>
      <c r="AZ194" s="125"/>
    </row>
    <row r="195" ht="9.75" customHeight="1">
      <c r="C195" s="106"/>
      <c r="D195" s="120"/>
      <c r="E195" s="120"/>
      <c r="F195" s="120"/>
      <c r="G195" s="120"/>
      <c r="H195" s="120"/>
      <c r="I195" s="120"/>
      <c r="J195" s="120"/>
      <c r="K195" s="120"/>
      <c r="L195" s="120"/>
      <c r="M195" s="120"/>
      <c r="N195" s="120"/>
      <c r="O195" s="123"/>
      <c r="P195" s="120"/>
      <c r="Q195" s="120"/>
      <c r="R195" s="120"/>
      <c r="S195" s="120"/>
      <c r="T195" s="120"/>
      <c r="U195" s="120"/>
      <c r="V195" s="120"/>
      <c r="W195" s="106"/>
      <c r="X195" s="106"/>
      <c r="Y195" s="128"/>
      <c r="Z195" s="106"/>
      <c r="AM195" s="125"/>
      <c r="AZ195" s="125"/>
    </row>
    <row r="196" ht="9.75" customHeight="1">
      <c r="C196" s="106"/>
      <c r="D196" s="120"/>
      <c r="E196" s="120"/>
      <c r="F196" s="120"/>
      <c r="G196" s="120"/>
      <c r="H196" s="120"/>
      <c r="I196" s="120"/>
      <c r="J196" s="120"/>
      <c r="K196" s="120"/>
      <c r="L196" s="120"/>
      <c r="M196" s="120"/>
      <c r="N196" s="120"/>
      <c r="O196" s="123"/>
      <c r="P196" s="120"/>
      <c r="Q196" s="120"/>
      <c r="R196" s="120"/>
      <c r="S196" s="120"/>
      <c r="T196" s="120"/>
      <c r="U196" s="120"/>
      <c r="V196" s="120"/>
      <c r="W196" s="106"/>
      <c r="X196" s="106"/>
      <c r="Y196" s="128"/>
      <c r="Z196" s="106"/>
      <c r="AM196" s="125"/>
      <c r="AZ196" s="125"/>
    </row>
    <row r="197" ht="9.75" customHeight="1">
      <c r="C197" s="106"/>
      <c r="D197" s="120"/>
      <c r="E197" s="120"/>
      <c r="F197" s="120"/>
      <c r="G197" s="120"/>
      <c r="H197" s="120"/>
      <c r="I197" s="120"/>
      <c r="J197" s="120"/>
      <c r="K197" s="120"/>
      <c r="L197" s="120"/>
      <c r="M197" s="120"/>
      <c r="N197" s="120"/>
      <c r="O197" s="123"/>
      <c r="P197" s="120"/>
      <c r="Q197" s="120"/>
      <c r="R197" s="120"/>
      <c r="S197" s="120"/>
      <c r="T197" s="120"/>
      <c r="U197" s="120"/>
      <c r="V197" s="120"/>
      <c r="W197" s="106"/>
      <c r="X197" s="106"/>
      <c r="Y197" s="128"/>
      <c r="Z197" s="106"/>
      <c r="AM197" s="125"/>
      <c r="AZ197" s="125"/>
    </row>
    <row r="198" ht="9.75" customHeight="1">
      <c r="C198" s="106"/>
      <c r="D198" s="120"/>
      <c r="E198" s="120"/>
      <c r="F198" s="120"/>
      <c r="G198" s="120"/>
      <c r="H198" s="120"/>
      <c r="I198" s="120"/>
      <c r="J198" s="120"/>
      <c r="K198" s="120"/>
      <c r="L198" s="120"/>
      <c r="M198" s="120"/>
      <c r="N198" s="120"/>
      <c r="O198" s="123"/>
      <c r="P198" s="120"/>
      <c r="Q198" s="120"/>
      <c r="R198" s="120"/>
      <c r="S198" s="120"/>
      <c r="T198" s="120"/>
      <c r="U198" s="120"/>
      <c r="V198" s="120"/>
      <c r="W198" s="106"/>
      <c r="X198" s="106"/>
      <c r="Y198" s="128"/>
      <c r="Z198" s="106"/>
      <c r="AM198" s="125"/>
      <c r="AZ198" s="125"/>
    </row>
    <row r="199" ht="9.75" customHeight="1">
      <c r="C199" s="106"/>
      <c r="D199" s="120"/>
      <c r="E199" s="120"/>
      <c r="F199" s="120"/>
      <c r="G199" s="120"/>
      <c r="H199" s="120"/>
      <c r="I199" s="120"/>
      <c r="J199" s="120"/>
      <c r="K199" s="120"/>
      <c r="L199" s="120"/>
      <c r="M199" s="120"/>
      <c r="N199" s="120"/>
      <c r="O199" s="123"/>
      <c r="P199" s="120"/>
      <c r="Q199" s="120"/>
      <c r="R199" s="120"/>
      <c r="S199" s="120"/>
      <c r="T199" s="120"/>
      <c r="U199" s="120"/>
      <c r="V199" s="120"/>
      <c r="W199" s="106"/>
      <c r="X199" s="106"/>
      <c r="Y199" s="128"/>
      <c r="Z199" s="106"/>
      <c r="AM199" s="125"/>
      <c r="AZ199" s="125"/>
    </row>
    <row r="200" ht="9.75" customHeight="1">
      <c r="C200" s="106"/>
      <c r="D200" s="120"/>
      <c r="E200" s="120"/>
      <c r="F200" s="120"/>
      <c r="G200" s="120"/>
      <c r="H200" s="120"/>
      <c r="I200" s="120"/>
      <c r="J200" s="120"/>
      <c r="K200" s="120"/>
      <c r="L200" s="120"/>
      <c r="M200" s="120"/>
      <c r="N200" s="120"/>
      <c r="O200" s="123"/>
      <c r="P200" s="120"/>
      <c r="Q200" s="120"/>
      <c r="R200" s="120"/>
      <c r="S200" s="120"/>
      <c r="T200" s="120"/>
      <c r="U200" s="120"/>
      <c r="V200" s="120"/>
      <c r="W200" s="106"/>
      <c r="X200" s="106"/>
      <c r="Y200" s="128"/>
      <c r="Z200" s="106"/>
      <c r="AM200" s="125"/>
      <c r="AZ200" s="125"/>
    </row>
    <row r="201" ht="9.75" customHeight="1">
      <c r="C201" s="106"/>
      <c r="D201" s="120"/>
      <c r="E201" s="120"/>
      <c r="F201" s="120"/>
      <c r="G201" s="120"/>
      <c r="H201" s="120"/>
      <c r="I201" s="120"/>
      <c r="J201" s="120"/>
      <c r="K201" s="120"/>
      <c r="L201" s="120"/>
      <c r="M201" s="120"/>
      <c r="N201" s="120"/>
      <c r="O201" s="123"/>
      <c r="P201" s="120"/>
      <c r="Q201" s="120"/>
      <c r="R201" s="120"/>
      <c r="S201" s="120"/>
      <c r="T201" s="120"/>
      <c r="U201" s="120"/>
      <c r="V201" s="120"/>
      <c r="W201" s="106"/>
      <c r="X201" s="106"/>
      <c r="Y201" s="128"/>
      <c r="Z201" s="106"/>
      <c r="AM201" s="125"/>
      <c r="AZ201" s="125"/>
    </row>
    <row r="202" ht="9.75" customHeight="1">
      <c r="C202" s="106"/>
      <c r="D202" s="120"/>
      <c r="E202" s="120"/>
      <c r="F202" s="120"/>
      <c r="G202" s="120"/>
      <c r="H202" s="120"/>
      <c r="I202" s="120"/>
      <c r="J202" s="120"/>
      <c r="K202" s="120"/>
      <c r="L202" s="120"/>
      <c r="M202" s="120"/>
      <c r="N202" s="120"/>
      <c r="O202" s="123"/>
      <c r="P202" s="120"/>
      <c r="Q202" s="120"/>
      <c r="R202" s="120"/>
      <c r="S202" s="120"/>
      <c r="T202" s="120"/>
      <c r="U202" s="120"/>
      <c r="V202" s="120"/>
      <c r="W202" s="106"/>
      <c r="X202" s="106"/>
      <c r="Y202" s="128"/>
      <c r="Z202" s="106"/>
      <c r="AM202" s="125"/>
      <c r="AZ202" s="125"/>
    </row>
    <row r="203" ht="9.75" customHeight="1">
      <c r="C203" s="106"/>
      <c r="D203" s="120"/>
      <c r="E203" s="120"/>
      <c r="F203" s="120"/>
      <c r="G203" s="120"/>
      <c r="H203" s="120"/>
      <c r="I203" s="120"/>
      <c r="J203" s="120"/>
      <c r="K203" s="120"/>
      <c r="L203" s="120"/>
      <c r="M203" s="120"/>
      <c r="N203" s="120"/>
      <c r="O203" s="123"/>
      <c r="P203" s="120"/>
      <c r="Q203" s="120"/>
      <c r="R203" s="120"/>
      <c r="S203" s="120"/>
      <c r="T203" s="120"/>
      <c r="U203" s="120"/>
      <c r="V203" s="120"/>
      <c r="W203" s="106"/>
      <c r="X203" s="106"/>
      <c r="Y203" s="128"/>
      <c r="Z203" s="106"/>
      <c r="AM203" s="125"/>
      <c r="AZ203" s="125"/>
    </row>
    <row r="204" ht="9.75" customHeight="1">
      <c r="C204" s="106"/>
      <c r="D204" s="120"/>
      <c r="E204" s="120"/>
      <c r="F204" s="120"/>
      <c r="G204" s="120"/>
      <c r="H204" s="120"/>
      <c r="I204" s="120"/>
      <c r="J204" s="120"/>
      <c r="K204" s="120"/>
      <c r="L204" s="120"/>
      <c r="M204" s="120"/>
      <c r="N204" s="120"/>
      <c r="O204" s="123"/>
      <c r="P204" s="120"/>
      <c r="Q204" s="120"/>
      <c r="R204" s="120"/>
      <c r="S204" s="120"/>
      <c r="T204" s="120"/>
      <c r="U204" s="120"/>
      <c r="V204" s="120"/>
      <c r="W204" s="106"/>
      <c r="X204" s="106"/>
      <c r="Y204" s="128"/>
      <c r="Z204" s="106"/>
      <c r="AM204" s="125"/>
      <c r="AZ204" s="125"/>
    </row>
    <row r="205" ht="9.75" customHeight="1">
      <c r="C205" s="106"/>
      <c r="D205" s="120"/>
      <c r="E205" s="120"/>
      <c r="F205" s="120"/>
      <c r="G205" s="120"/>
      <c r="H205" s="120"/>
      <c r="I205" s="120"/>
      <c r="J205" s="120"/>
      <c r="K205" s="120"/>
      <c r="L205" s="120"/>
      <c r="M205" s="120"/>
      <c r="N205" s="120"/>
      <c r="O205" s="123"/>
      <c r="P205" s="120"/>
      <c r="Q205" s="120"/>
      <c r="R205" s="120"/>
      <c r="S205" s="120"/>
      <c r="T205" s="120"/>
      <c r="U205" s="120"/>
      <c r="V205" s="120"/>
      <c r="W205" s="106"/>
      <c r="X205" s="106"/>
      <c r="Y205" s="128"/>
      <c r="Z205" s="106"/>
      <c r="AM205" s="125"/>
      <c r="AZ205" s="125"/>
    </row>
    <row r="206" ht="9.75" customHeight="1">
      <c r="C206" s="106"/>
      <c r="D206" s="120"/>
      <c r="E206" s="120"/>
      <c r="F206" s="120"/>
      <c r="G206" s="120"/>
      <c r="H206" s="120"/>
      <c r="I206" s="120"/>
      <c r="J206" s="120"/>
      <c r="K206" s="120"/>
      <c r="L206" s="120"/>
      <c r="M206" s="120"/>
      <c r="N206" s="120"/>
      <c r="O206" s="123"/>
      <c r="P206" s="120"/>
      <c r="Q206" s="120"/>
      <c r="R206" s="120"/>
      <c r="S206" s="120"/>
      <c r="T206" s="120"/>
      <c r="U206" s="120"/>
      <c r="V206" s="120"/>
      <c r="W206" s="106"/>
      <c r="X206" s="106"/>
      <c r="Y206" s="128"/>
      <c r="Z206" s="106"/>
      <c r="AM206" s="125"/>
      <c r="AZ206" s="125"/>
    </row>
    <row r="207" ht="9.75" customHeight="1">
      <c r="C207" s="106"/>
      <c r="D207" s="120"/>
      <c r="E207" s="120"/>
      <c r="F207" s="120"/>
      <c r="G207" s="120"/>
      <c r="H207" s="120"/>
      <c r="I207" s="120"/>
      <c r="J207" s="120"/>
      <c r="K207" s="120"/>
      <c r="L207" s="120"/>
      <c r="M207" s="120"/>
      <c r="N207" s="120"/>
      <c r="O207" s="123"/>
      <c r="P207" s="120"/>
      <c r="Q207" s="120"/>
      <c r="R207" s="120"/>
      <c r="S207" s="120"/>
      <c r="T207" s="120"/>
      <c r="U207" s="120"/>
      <c r="V207" s="120"/>
      <c r="W207" s="106"/>
      <c r="X207" s="106"/>
      <c r="Y207" s="128"/>
      <c r="Z207" s="106"/>
      <c r="AM207" s="125"/>
      <c r="AZ207" s="125"/>
    </row>
    <row r="208" ht="9.75" customHeight="1">
      <c r="C208" s="106"/>
      <c r="D208" s="120"/>
      <c r="E208" s="120"/>
      <c r="F208" s="120"/>
      <c r="G208" s="120"/>
      <c r="H208" s="120"/>
      <c r="I208" s="120"/>
      <c r="J208" s="120"/>
      <c r="K208" s="120"/>
      <c r="L208" s="120"/>
      <c r="M208" s="120"/>
      <c r="N208" s="120"/>
      <c r="O208" s="123"/>
      <c r="P208" s="120"/>
      <c r="Q208" s="120"/>
      <c r="R208" s="120"/>
      <c r="S208" s="120"/>
      <c r="T208" s="120"/>
      <c r="U208" s="120"/>
      <c r="V208" s="120"/>
      <c r="W208" s="106"/>
      <c r="X208" s="106"/>
      <c r="Y208" s="128"/>
      <c r="Z208" s="106"/>
      <c r="AM208" s="125"/>
      <c r="AZ208" s="125"/>
    </row>
    <row r="209" ht="9.75" customHeight="1">
      <c r="C209" s="106"/>
      <c r="D209" s="120"/>
      <c r="E209" s="120"/>
      <c r="F209" s="120"/>
      <c r="G209" s="120"/>
      <c r="H209" s="120"/>
      <c r="I209" s="120"/>
      <c r="J209" s="120"/>
      <c r="K209" s="120"/>
      <c r="L209" s="120"/>
      <c r="M209" s="120"/>
      <c r="N209" s="120"/>
      <c r="O209" s="123"/>
      <c r="P209" s="120"/>
      <c r="Q209" s="120"/>
      <c r="R209" s="120"/>
      <c r="S209" s="120"/>
      <c r="T209" s="120"/>
      <c r="U209" s="120"/>
      <c r="V209" s="120"/>
      <c r="W209" s="106"/>
      <c r="X209" s="106"/>
      <c r="Y209" s="128"/>
      <c r="Z209" s="106"/>
      <c r="AM209" s="125"/>
      <c r="AZ209" s="125"/>
    </row>
    <row r="210" ht="9.75" customHeight="1">
      <c r="C210" s="106"/>
      <c r="D210" s="120"/>
      <c r="E210" s="120"/>
      <c r="F210" s="120"/>
      <c r="G210" s="120"/>
      <c r="H210" s="120"/>
      <c r="I210" s="120"/>
      <c r="J210" s="120"/>
      <c r="K210" s="120"/>
      <c r="L210" s="120"/>
      <c r="M210" s="120"/>
      <c r="N210" s="120"/>
      <c r="O210" s="123"/>
      <c r="P210" s="120"/>
      <c r="Q210" s="120"/>
      <c r="R210" s="120"/>
      <c r="S210" s="120"/>
      <c r="T210" s="120"/>
      <c r="U210" s="120"/>
      <c r="V210" s="120"/>
      <c r="W210" s="106"/>
      <c r="X210" s="106"/>
      <c r="Y210" s="128"/>
      <c r="Z210" s="106"/>
      <c r="AM210" s="125"/>
      <c r="AZ210" s="125"/>
    </row>
    <row r="211" ht="9.75" customHeight="1">
      <c r="C211" s="106"/>
      <c r="D211" s="120"/>
      <c r="E211" s="120"/>
      <c r="F211" s="120"/>
      <c r="G211" s="120"/>
      <c r="H211" s="120"/>
      <c r="I211" s="120"/>
      <c r="J211" s="120"/>
      <c r="K211" s="120"/>
      <c r="L211" s="120"/>
      <c r="M211" s="120"/>
      <c r="N211" s="120"/>
      <c r="O211" s="123"/>
      <c r="P211" s="120"/>
      <c r="Q211" s="120"/>
      <c r="R211" s="120"/>
      <c r="S211" s="120"/>
      <c r="T211" s="120"/>
      <c r="U211" s="120"/>
      <c r="V211" s="120"/>
      <c r="W211" s="106"/>
      <c r="X211" s="106"/>
      <c r="Y211" s="128"/>
      <c r="Z211" s="106"/>
      <c r="AM211" s="125"/>
      <c r="AZ211" s="125"/>
    </row>
    <row r="212" ht="9.75" customHeight="1">
      <c r="C212" s="106"/>
      <c r="D212" s="120"/>
      <c r="E212" s="120"/>
      <c r="F212" s="120"/>
      <c r="G212" s="120"/>
      <c r="H212" s="120"/>
      <c r="I212" s="120"/>
      <c r="J212" s="120"/>
      <c r="K212" s="120"/>
      <c r="L212" s="120"/>
      <c r="M212" s="120"/>
      <c r="N212" s="120"/>
      <c r="O212" s="123"/>
      <c r="P212" s="120"/>
      <c r="Q212" s="120"/>
      <c r="R212" s="120"/>
      <c r="S212" s="120"/>
      <c r="T212" s="120"/>
      <c r="U212" s="120"/>
      <c r="V212" s="120"/>
      <c r="W212" s="106"/>
      <c r="X212" s="106"/>
      <c r="Y212" s="128"/>
      <c r="Z212" s="106"/>
      <c r="AM212" s="125"/>
      <c r="AZ212" s="125"/>
    </row>
    <row r="213" ht="9.75" customHeight="1">
      <c r="C213" s="106"/>
      <c r="D213" s="120"/>
      <c r="E213" s="120"/>
      <c r="F213" s="120"/>
      <c r="G213" s="120"/>
      <c r="H213" s="120"/>
      <c r="I213" s="120"/>
      <c r="J213" s="120"/>
      <c r="K213" s="120"/>
      <c r="L213" s="120"/>
      <c r="M213" s="120"/>
      <c r="N213" s="120"/>
      <c r="O213" s="123"/>
      <c r="P213" s="120"/>
      <c r="Q213" s="120"/>
      <c r="R213" s="120"/>
      <c r="S213" s="120"/>
      <c r="T213" s="120"/>
      <c r="U213" s="120"/>
      <c r="V213" s="120"/>
      <c r="W213" s="106"/>
      <c r="X213" s="106"/>
      <c r="Y213" s="128"/>
      <c r="Z213" s="106"/>
      <c r="AM213" s="125"/>
      <c r="AZ213" s="125"/>
    </row>
    <row r="214" ht="9.75" customHeight="1">
      <c r="C214" s="106"/>
      <c r="D214" s="120"/>
      <c r="E214" s="120"/>
      <c r="F214" s="120"/>
      <c r="G214" s="120"/>
      <c r="H214" s="120"/>
      <c r="I214" s="120"/>
      <c r="J214" s="120"/>
      <c r="K214" s="120"/>
      <c r="L214" s="120"/>
      <c r="M214" s="120"/>
      <c r="N214" s="120"/>
      <c r="O214" s="123"/>
      <c r="P214" s="120"/>
      <c r="Q214" s="120"/>
      <c r="R214" s="120"/>
      <c r="S214" s="120"/>
      <c r="T214" s="120"/>
      <c r="U214" s="120"/>
      <c r="V214" s="120"/>
      <c r="W214" s="106"/>
      <c r="X214" s="106"/>
      <c r="Y214" s="128"/>
      <c r="Z214" s="106"/>
      <c r="AM214" s="125"/>
      <c r="AZ214" s="125"/>
    </row>
    <row r="215" ht="9.75" customHeight="1">
      <c r="C215" s="106"/>
      <c r="D215" s="120"/>
      <c r="E215" s="120"/>
      <c r="F215" s="120"/>
      <c r="G215" s="120"/>
      <c r="H215" s="120"/>
      <c r="I215" s="120"/>
      <c r="J215" s="120"/>
      <c r="K215" s="120"/>
      <c r="L215" s="120"/>
      <c r="M215" s="120"/>
      <c r="N215" s="120"/>
      <c r="O215" s="123"/>
      <c r="P215" s="120"/>
      <c r="Q215" s="120"/>
      <c r="R215" s="120"/>
      <c r="S215" s="120"/>
      <c r="T215" s="120"/>
      <c r="U215" s="120"/>
      <c r="V215" s="120"/>
      <c r="W215" s="106"/>
      <c r="X215" s="106"/>
      <c r="Y215" s="128"/>
      <c r="Z215" s="106"/>
      <c r="AM215" s="125"/>
      <c r="AZ215" s="125"/>
    </row>
    <row r="216" ht="9.75" customHeight="1">
      <c r="C216" s="106"/>
      <c r="D216" s="120"/>
      <c r="E216" s="120"/>
      <c r="F216" s="120"/>
      <c r="G216" s="120"/>
      <c r="H216" s="120"/>
      <c r="I216" s="120"/>
      <c r="J216" s="120"/>
      <c r="K216" s="120"/>
      <c r="L216" s="120"/>
      <c r="M216" s="120"/>
      <c r="N216" s="120"/>
      <c r="O216" s="123"/>
      <c r="P216" s="120"/>
      <c r="Q216" s="120"/>
      <c r="R216" s="120"/>
      <c r="S216" s="120"/>
      <c r="T216" s="120"/>
      <c r="U216" s="120"/>
      <c r="V216" s="120"/>
      <c r="W216" s="106"/>
      <c r="X216" s="106"/>
      <c r="Y216" s="128"/>
      <c r="Z216" s="106"/>
      <c r="AM216" s="125"/>
      <c r="AZ216" s="125"/>
    </row>
    <row r="217" ht="9.75" customHeight="1">
      <c r="C217" s="106"/>
      <c r="D217" s="120"/>
      <c r="E217" s="120"/>
      <c r="F217" s="120"/>
      <c r="G217" s="120"/>
      <c r="H217" s="120"/>
      <c r="I217" s="120"/>
      <c r="J217" s="120"/>
      <c r="K217" s="120"/>
      <c r="L217" s="120"/>
      <c r="M217" s="120"/>
      <c r="N217" s="120"/>
      <c r="O217" s="123"/>
      <c r="P217" s="120"/>
      <c r="Q217" s="120"/>
      <c r="R217" s="120"/>
      <c r="S217" s="120"/>
      <c r="T217" s="120"/>
      <c r="U217" s="120"/>
      <c r="V217" s="120"/>
      <c r="W217" s="106"/>
      <c r="X217" s="106"/>
      <c r="Y217" s="128"/>
      <c r="Z217" s="106"/>
      <c r="AM217" s="125"/>
      <c r="AZ217" s="125"/>
    </row>
    <row r="218" ht="9.75" customHeight="1">
      <c r="C218" s="106"/>
      <c r="D218" s="120"/>
      <c r="E218" s="120"/>
      <c r="F218" s="120"/>
      <c r="G218" s="120"/>
      <c r="H218" s="120"/>
      <c r="I218" s="120"/>
      <c r="J218" s="120"/>
      <c r="K218" s="120"/>
      <c r="L218" s="120"/>
      <c r="M218" s="120"/>
      <c r="N218" s="120"/>
      <c r="O218" s="123"/>
      <c r="P218" s="120"/>
      <c r="Q218" s="120"/>
      <c r="R218" s="120"/>
      <c r="S218" s="120"/>
      <c r="T218" s="120"/>
      <c r="U218" s="120"/>
      <c r="V218" s="120"/>
      <c r="W218" s="106"/>
      <c r="X218" s="106"/>
      <c r="Y218" s="128"/>
      <c r="Z218" s="106"/>
      <c r="AM218" s="125"/>
      <c r="AZ218" s="125"/>
    </row>
    <row r="219" ht="9.75" customHeight="1">
      <c r="C219" s="106"/>
      <c r="D219" s="120"/>
      <c r="E219" s="120"/>
      <c r="F219" s="120"/>
      <c r="G219" s="120"/>
      <c r="H219" s="120"/>
      <c r="I219" s="120"/>
      <c r="J219" s="120"/>
      <c r="K219" s="120"/>
      <c r="L219" s="120"/>
      <c r="M219" s="120"/>
      <c r="N219" s="120"/>
      <c r="O219" s="123"/>
      <c r="P219" s="120"/>
      <c r="Q219" s="120"/>
      <c r="R219" s="120"/>
      <c r="S219" s="120"/>
      <c r="T219" s="120"/>
      <c r="U219" s="120"/>
      <c r="V219" s="120"/>
      <c r="W219" s="106"/>
      <c r="X219" s="106"/>
      <c r="Y219" s="128"/>
      <c r="Z219" s="106"/>
      <c r="AM219" s="125"/>
      <c r="AZ219" s="125"/>
    </row>
    <row r="220" ht="9.75" customHeight="1">
      <c r="C220" s="106"/>
      <c r="D220" s="120"/>
      <c r="E220" s="120"/>
      <c r="F220" s="120"/>
      <c r="G220" s="120"/>
      <c r="H220" s="120"/>
      <c r="I220" s="120"/>
      <c r="J220" s="120"/>
      <c r="K220" s="120"/>
      <c r="L220" s="120"/>
      <c r="M220" s="120"/>
      <c r="N220" s="120"/>
      <c r="O220" s="123"/>
      <c r="P220" s="120"/>
      <c r="Q220" s="120"/>
      <c r="R220" s="120"/>
      <c r="S220" s="120"/>
      <c r="T220" s="120"/>
      <c r="U220" s="120"/>
      <c r="V220" s="120"/>
      <c r="W220" s="106"/>
      <c r="X220" s="106"/>
      <c r="Y220" s="128"/>
      <c r="Z220" s="106"/>
      <c r="AM220" s="125"/>
      <c r="AZ220" s="125"/>
    </row>
    <row r="221" ht="9.75" customHeight="1">
      <c r="C221" s="106"/>
      <c r="D221" s="120"/>
      <c r="E221" s="120"/>
      <c r="F221" s="120"/>
      <c r="G221" s="120"/>
      <c r="H221" s="120"/>
      <c r="I221" s="120"/>
      <c r="J221" s="120"/>
      <c r="K221" s="120"/>
      <c r="L221" s="120"/>
      <c r="M221" s="120"/>
      <c r="N221" s="120"/>
      <c r="O221" s="123"/>
      <c r="P221" s="120"/>
      <c r="Q221" s="120"/>
      <c r="R221" s="120"/>
      <c r="S221" s="120"/>
      <c r="T221" s="120"/>
      <c r="U221" s="120"/>
      <c r="V221" s="120"/>
      <c r="W221" s="106"/>
      <c r="X221" s="106"/>
      <c r="Y221" s="128"/>
      <c r="Z221" s="106"/>
      <c r="AM221" s="125"/>
      <c r="AZ221" s="125"/>
    </row>
    <row r="222" ht="9.75" customHeight="1">
      <c r="C222" s="106"/>
      <c r="D222" s="120"/>
      <c r="E222" s="120"/>
      <c r="F222" s="120"/>
      <c r="G222" s="120"/>
      <c r="H222" s="120"/>
      <c r="I222" s="120"/>
      <c r="J222" s="120"/>
      <c r="K222" s="120"/>
      <c r="L222" s="120"/>
      <c r="M222" s="120"/>
      <c r="N222" s="120"/>
      <c r="O222" s="123"/>
      <c r="P222" s="120"/>
      <c r="Q222" s="120"/>
      <c r="R222" s="120"/>
      <c r="S222" s="120"/>
      <c r="T222" s="120"/>
      <c r="U222" s="120"/>
      <c r="V222" s="120"/>
      <c r="W222" s="106"/>
      <c r="X222" s="106"/>
      <c r="Y222" s="128"/>
      <c r="Z222" s="106"/>
      <c r="AM222" s="125"/>
      <c r="AZ222" s="125"/>
    </row>
    <row r="223" ht="9.75" customHeight="1">
      <c r="C223" s="106"/>
      <c r="D223" s="120"/>
      <c r="E223" s="120"/>
      <c r="F223" s="120"/>
      <c r="G223" s="120"/>
      <c r="H223" s="120"/>
      <c r="I223" s="120"/>
      <c r="J223" s="120"/>
      <c r="K223" s="120"/>
      <c r="L223" s="120"/>
      <c r="M223" s="120"/>
      <c r="N223" s="120"/>
      <c r="O223" s="123"/>
      <c r="P223" s="120"/>
      <c r="Q223" s="120"/>
      <c r="R223" s="120"/>
      <c r="S223" s="120"/>
      <c r="T223" s="120"/>
      <c r="U223" s="120"/>
      <c r="V223" s="120"/>
      <c r="W223" s="106"/>
      <c r="X223" s="106"/>
      <c r="Y223" s="128"/>
      <c r="Z223" s="106"/>
      <c r="AM223" s="125"/>
      <c r="AZ223" s="125"/>
    </row>
    <row r="224" ht="9.75" customHeight="1">
      <c r="C224" s="106"/>
      <c r="D224" s="120"/>
      <c r="E224" s="120"/>
      <c r="F224" s="120"/>
      <c r="G224" s="120"/>
      <c r="H224" s="120"/>
      <c r="I224" s="120"/>
      <c r="J224" s="120"/>
      <c r="K224" s="120"/>
      <c r="L224" s="120"/>
      <c r="M224" s="120"/>
      <c r="N224" s="120"/>
      <c r="O224" s="123"/>
      <c r="P224" s="120"/>
      <c r="Q224" s="120"/>
      <c r="R224" s="120"/>
      <c r="S224" s="120"/>
      <c r="T224" s="120"/>
      <c r="U224" s="120"/>
      <c r="V224" s="120"/>
      <c r="W224" s="106"/>
      <c r="X224" s="106"/>
      <c r="Y224" s="128"/>
      <c r="Z224" s="106"/>
      <c r="AM224" s="125"/>
      <c r="AZ224" s="125"/>
    </row>
    <row r="225" ht="9.75" customHeight="1">
      <c r="C225" s="106"/>
      <c r="D225" s="120"/>
      <c r="E225" s="120"/>
      <c r="F225" s="120"/>
      <c r="G225" s="120"/>
      <c r="H225" s="120"/>
      <c r="I225" s="120"/>
      <c r="J225" s="120"/>
      <c r="K225" s="120"/>
      <c r="L225" s="120"/>
      <c r="M225" s="120"/>
      <c r="N225" s="120"/>
      <c r="O225" s="123"/>
      <c r="P225" s="120"/>
      <c r="Q225" s="120"/>
      <c r="R225" s="120"/>
      <c r="S225" s="120"/>
      <c r="T225" s="120"/>
      <c r="U225" s="120"/>
      <c r="V225" s="120"/>
      <c r="W225" s="106"/>
      <c r="X225" s="106"/>
      <c r="Y225" s="128"/>
      <c r="Z225" s="106"/>
      <c r="AM225" s="125"/>
      <c r="AZ225" s="125"/>
    </row>
    <row r="226" ht="9.75" customHeight="1">
      <c r="C226" s="106"/>
      <c r="D226" s="120"/>
      <c r="E226" s="120"/>
      <c r="F226" s="120"/>
      <c r="G226" s="120"/>
      <c r="H226" s="120"/>
      <c r="I226" s="120"/>
      <c r="J226" s="120"/>
      <c r="K226" s="120"/>
      <c r="L226" s="120"/>
      <c r="M226" s="120"/>
      <c r="N226" s="120"/>
      <c r="O226" s="123"/>
      <c r="P226" s="120"/>
      <c r="Q226" s="120"/>
      <c r="R226" s="120"/>
      <c r="S226" s="120"/>
      <c r="T226" s="120"/>
      <c r="U226" s="120"/>
      <c r="V226" s="120"/>
      <c r="W226" s="106"/>
      <c r="X226" s="106"/>
      <c r="Y226" s="128"/>
      <c r="Z226" s="106"/>
      <c r="AM226" s="125"/>
      <c r="AZ226" s="125"/>
    </row>
    <row r="227" ht="9.75" customHeight="1">
      <c r="C227" s="106"/>
      <c r="D227" s="120"/>
      <c r="E227" s="120"/>
      <c r="F227" s="120"/>
      <c r="G227" s="120"/>
      <c r="H227" s="120"/>
      <c r="I227" s="120"/>
      <c r="J227" s="120"/>
      <c r="K227" s="120"/>
      <c r="L227" s="120"/>
      <c r="M227" s="120"/>
      <c r="N227" s="120"/>
      <c r="O227" s="123"/>
      <c r="P227" s="120"/>
      <c r="Q227" s="120"/>
      <c r="R227" s="120"/>
      <c r="S227" s="120"/>
      <c r="T227" s="120"/>
      <c r="U227" s="120"/>
      <c r="V227" s="120"/>
      <c r="W227" s="106"/>
      <c r="X227" s="106"/>
      <c r="Y227" s="128"/>
      <c r="Z227" s="106"/>
      <c r="AM227" s="125"/>
      <c r="AZ227" s="125"/>
    </row>
    <row r="228" ht="9.75" customHeight="1">
      <c r="C228" s="106"/>
      <c r="D228" s="120"/>
      <c r="E228" s="120"/>
      <c r="F228" s="120"/>
      <c r="G228" s="120"/>
      <c r="H228" s="120"/>
      <c r="I228" s="120"/>
      <c r="J228" s="120"/>
      <c r="K228" s="120"/>
      <c r="L228" s="120"/>
      <c r="M228" s="120"/>
      <c r="N228" s="120"/>
      <c r="O228" s="123"/>
      <c r="P228" s="120"/>
      <c r="Q228" s="120"/>
      <c r="R228" s="120"/>
      <c r="S228" s="120"/>
      <c r="T228" s="120"/>
      <c r="U228" s="120"/>
      <c r="V228" s="120"/>
      <c r="W228" s="106"/>
      <c r="X228" s="106"/>
      <c r="Y228" s="128"/>
      <c r="Z228" s="106"/>
      <c r="AM228" s="125"/>
      <c r="AZ228" s="125"/>
    </row>
    <row r="229" ht="9.75" customHeight="1">
      <c r="C229" s="106"/>
      <c r="D229" s="120"/>
      <c r="E229" s="120"/>
      <c r="F229" s="120"/>
      <c r="G229" s="120"/>
      <c r="H229" s="120"/>
      <c r="I229" s="120"/>
      <c r="J229" s="120"/>
      <c r="K229" s="120"/>
      <c r="L229" s="120"/>
      <c r="M229" s="120"/>
      <c r="N229" s="120"/>
      <c r="O229" s="123"/>
      <c r="P229" s="120"/>
      <c r="Q229" s="120"/>
      <c r="R229" s="120"/>
      <c r="S229" s="120"/>
      <c r="T229" s="120"/>
      <c r="U229" s="120"/>
      <c r="V229" s="120"/>
      <c r="W229" s="106"/>
      <c r="X229" s="106"/>
      <c r="Y229" s="128"/>
      <c r="Z229" s="106"/>
      <c r="AM229" s="125"/>
      <c r="AZ229" s="125"/>
    </row>
    <row r="230" ht="9.75" customHeight="1">
      <c r="C230" s="106"/>
      <c r="D230" s="120"/>
      <c r="E230" s="120"/>
      <c r="F230" s="120"/>
      <c r="G230" s="120"/>
      <c r="H230" s="120"/>
      <c r="I230" s="120"/>
      <c r="J230" s="120"/>
      <c r="K230" s="120"/>
      <c r="L230" s="120"/>
      <c r="M230" s="120"/>
      <c r="N230" s="120"/>
      <c r="O230" s="123"/>
      <c r="P230" s="120"/>
      <c r="Q230" s="120"/>
      <c r="R230" s="120"/>
      <c r="S230" s="120"/>
      <c r="T230" s="120"/>
      <c r="U230" s="120"/>
      <c r="V230" s="120"/>
      <c r="W230" s="106"/>
      <c r="X230" s="106"/>
      <c r="Y230" s="128"/>
      <c r="Z230" s="106"/>
      <c r="AM230" s="125"/>
      <c r="AZ230" s="125"/>
    </row>
    <row r="231" ht="9.75" customHeight="1">
      <c r="C231" s="106"/>
      <c r="D231" s="120"/>
      <c r="E231" s="120"/>
      <c r="F231" s="120"/>
      <c r="G231" s="120"/>
      <c r="H231" s="120"/>
      <c r="I231" s="120"/>
      <c r="J231" s="120"/>
      <c r="K231" s="120"/>
      <c r="L231" s="120"/>
      <c r="M231" s="120"/>
      <c r="N231" s="120"/>
      <c r="O231" s="123"/>
      <c r="P231" s="120"/>
      <c r="Q231" s="120"/>
      <c r="R231" s="120"/>
      <c r="S231" s="120"/>
      <c r="T231" s="120"/>
      <c r="U231" s="120"/>
      <c r="V231" s="120"/>
      <c r="W231" s="106"/>
      <c r="X231" s="106"/>
      <c r="Y231" s="128"/>
      <c r="Z231" s="106"/>
      <c r="AM231" s="125"/>
      <c r="AZ231" s="125"/>
    </row>
    <row r="232" ht="9.75" customHeight="1">
      <c r="C232" s="106"/>
      <c r="D232" s="120"/>
      <c r="E232" s="120"/>
      <c r="F232" s="120"/>
      <c r="G232" s="120"/>
      <c r="H232" s="120"/>
      <c r="I232" s="120"/>
      <c r="J232" s="120"/>
      <c r="K232" s="120"/>
      <c r="L232" s="120"/>
      <c r="M232" s="120"/>
      <c r="N232" s="120"/>
      <c r="O232" s="123"/>
      <c r="P232" s="120"/>
      <c r="Q232" s="120"/>
      <c r="R232" s="120"/>
      <c r="S232" s="120"/>
      <c r="T232" s="120"/>
      <c r="U232" s="120"/>
      <c r="V232" s="120"/>
      <c r="W232" s="106"/>
      <c r="X232" s="106"/>
      <c r="Y232" s="128"/>
      <c r="Z232" s="106"/>
      <c r="AM232" s="125"/>
      <c r="AZ232" s="125"/>
    </row>
    <row r="233" ht="9.75" customHeight="1">
      <c r="C233" s="106"/>
      <c r="D233" s="120"/>
      <c r="E233" s="120"/>
      <c r="F233" s="120"/>
      <c r="G233" s="120"/>
      <c r="H233" s="120"/>
      <c r="I233" s="120"/>
      <c r="J233" s="120"/>
      <c r="K233" s="120"/>
      <c r="L233" s="120"/>
      <c r="M233" s="120"/>
      <c r="N233" s="120"/>
      <c r="O233" s="123"/>
      <c r="P233" s="120"/>
      <c r="Q233" s="120"/>
      <c r="R233" s="120"/>
      <c r="S233" s="120"/>
      <c r="T233" s="120"/>
      <c r="U233" s="120"/>
      <c r="V233" s="120"/>
      <c r="W233" s="106"/>
      <c r="X233" s="106"/>
      <c r="Y233" s="128"/>
      <c r="Z233" s="106"/>
      <c r="AM233" s="125"/>
      <c r="AZ233" s="125"/>
    </row>
    <row r="234" ht="9.75" customHeight="1">
      <c r="C234" s="106"/>
      <c r="D234" s="120"/>
      <c r="E234" s="120"/>
      <c r="F234" s="120"/>
      <c r="G234" s="120"/>
      <c r="H234" s="120"/>
      <c r="I234" s="120"/>
      <c r="J234" s="120"/>
      <c r="K234" s="120"/>
      <c r="L234" s="120"/>
      <c r="M234" s="120"/>
      <c r="N234" s="120"/>
      <c r="O234" s="123"/>
      <c r="P234" s="120"/>
      <c r="Q234" s="120"/>
      <c r="R234" s="120"/>
      <c r="S234" s="120"/>
      <c r="T234" s="120"/>
      <c r="U234" s="120"/>
      <c r="V234" s="120"/>
      <c r="W234" s="106"/>
      <c r="X234" s="106"/>
      <c r="Y234" s="128"/>
      <c r="Z234" s="106"/>
      <c r="AM234" s="125"/>
      <c r="AZ234" s="125"/>
    </row>
    <row r="235" ht="9.75" customHeight="1">
      <c r="C235" s="106"/>
      <c r="D235" s="120"/>
      <c r="E235" s="120"/>
      <c r="F235" s="120"/>
      <c r="G235" s="120"/>
      <c r="H235" s="120"/>
      <c r="I235" s="120"/>
      <c r="J235" s="120"/>
      <c r="K235" s="120"/>
      <c r="L235" s="120"/>
      <c r="M235" s="120"/>
      <c r="N235" s="120"/>
      <c r="O235" s="123"/>
      <c r="P235" s="120"/>
      <c r="Q235" s="120"/>
      <c r="R235" s="120"/>
      <c r="S235" s="120"/>
      <c r="T235" s="120"/>
      <c r="U235" s="120"/>
      <c r="V235" s="120"/>
      <c r="W235" s="106"/>
      <c r="X235" s="106"/>
      <c r="Y235" s="128"/>
      <c r="Z235" s="106"/>
      <c r="AM235" s="125"/>
      <c r="AZ235" s="125"/>
    </row>
    <row r="236" ht="9.75" customHeight="1">
      <c r="C236" s="106"/>
      <c r="D236" s="120"/>
      <c r="E236" s="120"/>
      <c r="F236" s="120"/>
      <c r="G236" s="120"/>
      <c r="H236" s="120"/>
      <c r="I236" s="120"/>
      <c r="J236" s="120"/>
      <c r="K236" s="120"/>
      <c r="L236" s="120"/>
      <c r="M236" s="120"/>
      <c r="N236" s="120"/>
      <c r="O236" s="123"/>
      <c r="P236" s="120"/>
      <c r="Q236" s="120"/>
      <c r="R236" s="120"/>
      <c r="S236" s="120"/>
      <c r="T236" s="120"/>
      <c r="U236" s="120"/>
      <c r="V236" s="120"/>
      <c r="W236" s="106"/>
      <c r="X236" s="106"/>
      <c r="Y236" s="128"/>
      <c r="Z236" s="106"/>
      <c r="AM236" s="125"/>
      <c r="AZ236" s="125"/>
    </row>
    <row r="237" ht="9.75" customHeight="1">
      <c r="C237" s="106"/>
      <c r="D237" s="120"/>
      <c r="E237" s="120"/>
      <c r="F237" s="120"/>
      <c r="G237" s="120"/>
      <c r="H237" s="120"/>
      <c r="I237" s="120"/>
      <c r="J237" s="120"/>
      <c r="K237" s="120"/>
      <c r="L237" s="120"/>
      <c r="M237" s="120"/>
      <c r="N237" s="120"/>
      <c r="O237" s="123"/>
      <c r="P237" s="120"/>
      <c r="Q237" s="120"/>
      <c r="R237" s="120"/>
      <c r="S237" s="120"/>
      <c r="T237" s="120"/>
      <c r="U237" s="120"/>
      <c r="V237" s="120"/>
      <c r="W237" s="106"/>
      <c r="X237" s="106"/>
      <c r="Y237" s="128"/>
      <c r="Z237" s="106"/>
      <c r="AM237" s="125"/>
      <c r="AZ237" s="125"/>
    </row>
    <row r="238" ht="9.75" customHeight="1">
      <c r="C238" s="106"/>
      <c r="D238" s="120"/>
      <c r="E238" s="120"/>
      <c r="F238" s="120"/>
      <c r="G238" s="120"/>
      <c r="H238" s="120"/>
      <c r="I238" s="120"/>
      <c r="J238" s="120"/>
      <c r="K238" s="120"/>
      <c r="L238" s="120"/>
      <c r="M238" s="120"/>
      <c r="N238" s="120"/>
      <c r="O238" s="123"/>
      <c r="P238" s="120"/>
      <c r="Q238" s="120"/>
      <c r="R238" s="120"/>
      <c r="S238" s="120"/>
      <c r="T238" s="120"/>
      <c r="U238" s="120"/>
      <c r="V238" s="120"/>
      <c r="W238" s="106"/>
      <c r="X238" s="106"/>
      <c r="Y238" s="128"/>
      <c r="Z238" s="106"/>
      <c r="AM238" s="125"/>
      <c r="AZ238" s="125"/>
    </row>
    <row r="239" ht="9.75" customHeight="1">
      <c r="C239" s="106"/>
      <c r="D239" s="120"/>
      <c r="E239" s="120"/>
      <c r="F239" s="120"/>
      <c r="G239" s="120"/>
      <c r="H239" s="120"/>
      <c r="I239" s="120"/>
      <c r="J239" s="120"/>
      <c r="K239" s="120"/>
      <c r="L239" s="120"/>
      <c r="M239" s="120"/>
      <c r="N239" s="120"/>
      <c r="O239" s="123"/>
      <c r="P239" s="120"/>
      <c r="Q239" s="120"/>
      <c r="R239" s="120"/>
      <c r="S239" s="120"/>
      <c r="T239" s="120"/>
      <c r="U239" s="120"/>
      <c r="V239" s="120"/>
      <c r="W239" s="106"/>
      <c r="X239" s="106"/>
      <c r="Y239" s="128"/>
      <c r="Z239" s="106"/>
      <c r="AM239" s="125"/>
      <c r="AZ239" s="125"/>
    </row>
    <row r="240" ht="9.75" customHeight="1">
      <c r="C240" s="106"/>
      <c r="D240" s="120"/>
      <c r="E240" s="120"/>
      <c r="F240" s="120"/>
      <c r="G240" s="120"/>
      <c r="H240" s="120"/>
      <c r="I240" s="120"/>
      <c r="J240" s="120"/>
      <c r="K240" s="120"/>
      <c r="L240" s="120"/>
      <c r="M240" s="120"/>
      <c r="N240" s="120"/>
      <c r="O240" s="123"/>
      <c r="P240" s="120"/>
      <c r="Q240" s="120"/>
      <c r="R240" s="120"/>
      <c r="S240" s="120"/>
      <c r="T240" s="120"/>
      <c r="U240" s="120"/>
      <c r="V240" s="120"/>
      <c r="W240" s="106"/>
      <c r="X240" s="106"/>
      <c r="Y240" s="128"/>
      <c r="Z240" s="106"/>
      <c r="AM240" s="125"/>
      <c r="AZ240" s="125"/>
    </row>
    <row r="241" ht="9.75" customHeight="1">
      <c r="C241" s="106"/>
      <c r="D241" s="120"/>
      <c r="E241" s="120"/>
      <c r="F241" s="120"/>
      <c r="G241" s="120"/>
      <c r="H241" s="120"/>
      <c r="I241" s="120"/>
      <c r="J241" s="120"/>
      <c r="K241" s="120"/>
      <c r="L241" s="120"/>
      <c r="M241" s="120"/>
      <c r="N241" s="120"/>
      <c r="O241" s="123"/>
      <c r="P241" s="120"/>
      <c r="Q241" s="120"/>
      <c r="R241" s="120"/>
      <c r="S241" s="120"/>
      <c r="T241" s="120"/>
      <c r="U241" s="120"/>
      <c r="V241" s="120"/>
      <c r="W241" s="106"/>
      <c r="X241" s="106"/>
      <c r="Y241" s="128"/>
      <c r="Z241" s="106"/>
      <c r="AM241" s="125"/>
      <c r="AZ241" s="125"/>
    </row>
    <row r="242" ht="9.75" customHeight="1">
      <c r="C242" s="106"/>
      <c r="D242" s="120"/>
      <c r="E242" s="120"/>
      <c r="F242" s="120"/>
      <c r="G242" s="120"/>
      <c r="H242" s="120"/>
      <c r="I242" s="120"/>
      <c r="J242" s="120"/>
      <c r="K242" s="120"/>
      <c r="L242" s="120"/>
      <c r="M242" s="120"/>
      <c r="N242" s="120"/>
      <c r="O242" s="123"/>
      <c r="P242" s="120"/>
      <c r="Q242" s="120"/>
      <c r="R242" s="120"/>
      <c r="S242" s="120"/>
      <c r="T242" s="120"/>
      <c r="U242" s="120"/>
      <c r="V242" s="120"/>
      <c r="W242" s="106"/>
      <c r="X242" s="106"/>
      <c r="Y242" s="128"/>
      <c r="Z242" s="106"/>
      <c r="AM242" s="125"/>
      <c r="AZ242" s="125"/>
    </row>
    <row r="243" ht="9.75" customHeight="1">
      <c r="C243" s="106"/>
      <c r="D243" s="120"/>
      <c r="E243" s="120"/>
      <c r="F243" s="120"/>
      <c r="G243" s="120"/>
      <c r="H243" s="120"/>
      <c r="I243" s="120"/>
      <c r="J243" s="120"/>
      <c r="K243" s="120"/>
      <c r="L243" s="120"/>
      <c r="M243" s="120"/>
      <c r="N243" s="120"/>
      <c r="O243" s="123"/>
      <c r="P243" s="120"/>
      <c r="Q243" s="120"/>
      <c r="R243" s="120"/>
      <c r="S243" s="120"/>
      <c r="T243" s="120"/>
      <c r="U243" s="120"/>
      <c r="V243" s="120"/>
      <c r="W243" s="106"/>
      <c r="X243" s="106"/>
      <c r="Y243" s="128"/>
      <c r="Z243" s="106"/>
      <c r="AM243" s="125"/>
      <c r="AZ243" s="125"/>
    </row>
    <row r="244" ht="9.75" customHeight="1">
      <c r="C244" s="106"/>
      <c r="D244" s="120"/>
      <c r="E244" s="120"/>
      <c r="F244" s="120"/>
      <c r="G244" s="120"/>
      <c r="H244" s="120"/>
      <c r="I244" s="120"/>
      <c r="J244" s="120"/>
      <c r="K244" s="120"/>
      <c r="L244" s="120"/>
      <c r="M244" s="120"/>
      <c r="N244" s="120"/>
      <c r="O244" s="123"/>
      <c r="P244" s="120"/>
      <c r="Q244" s="120"/>
      <c r="R244" s="120"/>
      <c r="S244" s="120"/>
      <c r="T244" s="120"/>
      <c r="U244" s="120"/>
      <c r="V244" s="120"/>
      <c r="W244" s="106"/>
      <c r="X244" s="106"/>
      <c r="Y244" s="128"/>
      <c r="Z244" s="106"/>
      <c r="AM244" s="125"/>
      <c r="AZ244" s="125"/>
    </row>
    <row r="245" ht="9.75" customHeight="1">
      <c r="C245" s="106"/>
      <c r="D245" s="120"/>
      <c r="E245" s="120"/>
      <c r="F245" s="120"/>
      <c r="G245" s="120"/>
      <c r="H245" s="120"/>
      <c r="I245" s="120"/>
      <c r="J245" s="120"/>
      <c r="K245" s="120"/>
      <c r="L245" s="120"/>
      <c r="M245" s="120"/>
      <c r="N245" s="120"/>
      <c r="O245" s="123"/>
      <c r="P245" s="120"/>
      <c r="Q245" s="120"/>
      <c r="R245" s="120"/>
      <c r="S245" s="120"/>
      <c r="T245" s="120"/>
      <c r="U245" s="120"/>
      <c r="V245" s="120"/>
      <c r="W245" s="106"/>
      <c r="X245" s="106"/>
      <c r="Y245" s="128"/>
      <c r="Z245" s="106"/>
      <c r="AM245" s="125"/>
      <c r="AZ245" s="125"/>
    </row>
    <row r="246" ht="9.75" customHeight="1">
      <c r="C246" s="106"/>
      <c r="D246" s="120"/>
      <c r="E246" s="120"/>
      <c r="F246" s="120"/>
      <c r="G246" s="120"/>
      <c r="H246" s="120"/>
      <c r="I246" s="120"/>
      <c r="J246" s="120"/>
      <c r="K246" s="120"/>
      <c r="L246" s="120"/>
      <c r="M246" s="120"/>
      <c r="N246" s="120"/>
      <c r="O246" s="123"/>
      <c r="P246" s="120"/>
      <c r="Q246" s="120"/>
      <c r="R246" s="120"/>
      <c r="S246" s="120"/>
      <c r="T246" s="120"/>
      <c r="U246" s="120"/>
      <c r="V246" s="120"/>
      <c r="W246" s="106"/>
      <c r="X246" s="106"/>
      <c r="Y246" s="128"/>
      <c r="Z246" s="106"/>
      <c r="AM246" s="125"/>
      <c r="AZ246" s="125"/>
    </row>
    <row r="247" ht="9.75" customHeight="1">
      <c r="C247" s="106"/>
      <c r="D247" s="120"/>
      <c r="E247" s="120"/>
      <c r="F247" s="120"/>
      <c r="G247" s="120"/>
      <c r="H247" s="120"/>
      <c r="I247" s="120"/>
      <c r="J247" s="120"/>
      <c r="K247" s="120"/>
      <c r="L247" s="120"/>
      <c r="M247" s="120"/>
      <c r="N247" s="120"/>
      <c r="O247" s="123"/>
      <c r="P247" s="120"/>
      <c r="Q247" s="120"/>
      <c r="R247" s="120"/>
      <c r="S247" s="120"/>
      <c r="T247" s="120"/>
      <c r="U247" s="120"/>
      <c r="V247" s="120"/>
      <c r="W247" s="106"/>
      <c r="X247" s="106"/>
      <c r="Y247" s="128"/>
      <c r="Z247" s="106"/>
      <c r="AM247" s="125"/>
      <c r="AZ247" s="125"/>
    </row>
    <row r="248" ht="9.75" customHeight="1">
      <c r="C248" s="106"/>
      <c r="D248" s="120"/>
      <c r="E248" s="120"/>
      <c r="F248" s="120"/>
      <c r="G248" s="120"/>
      <c r="H248" s="120"/>
      <c r="I248" s="120"/>
      <c r="J248" s="120"/>
      <c r="K248" s="120"/>
      <c r="L248" s="120"/>
      <c r="M248" s="120"/>
      <c r="N248" s="120"/>
      <c r="O248" s="123"/>
      <c r="P248" s="120"/>
      <c r="Q248" s="120"/>
      <c r="R248" s="120"/>
      <c r="S248" s="120"/>
      <c r="T248" s="120"/>
      <c r="U248" s="120"/>
      <c r="V248" s="120"/>
      <c r="W248" s="106"/>
      <c r="X248" s="106"/>
      <c r="Y248" s="128"/>
      <c r="Z248" s="106"/>
      <c r="AM248" s="125"/>
      <c r="AZ248" s="125"/>
    </row>
    <row r="249" ht="9.75" customHeight="1">
      <c r="C249" s="106"/>
      <c r="D249" s="120"/>
      <c r="E249" s="120"/>
      <c r="F249" s="120"/>
      <c r="G249" s="120"/>
      <c r="H249" s="120"/>
      <c r="I249" s="120"/>
      <c r="J249" s="120"/>
      <c r="K249" s="120"/>
      <c r="L249" s="120"/>
      <c r="M249" s="120"/>
      <c r="N249" s="120"/>
      <c r="O249" s="123"/>
      <c r="P249" s="120"/>
      <c r="Q249" s="120"/>
      <c r="R249" s="120"/>
      <c r="S249" s="120"/>
      <c r="T249" s="120"/>
      <c r="U249" s="120"/>
      <c r="V249" s="120"/>
      <c r="W249" s="106"/>
      <c r="X249" s="106"/>
      <c r="Y249" s="128"/>
      <c r="Z249" s="106"/>
      <c r="AM249" s="125"/>
      <c r="AZ249" s="125"/>
    </row>
    <row r="250" ht="9.75" customHeight="1">
      <c r="C250" s="106"/>
      <c r="D250" s="120"/>
      <c r="E250" s="120"/>
      <c r="F250" s="120"/>
      <c r="G250" s="120"/>
      <c r="H250" s="120"/>
      <c r="I250" s="120"/>
      <c r="J250" s="120"/>
      <c r="K250" s="120"/>
      <c r="L250" s="120"/>
      <c r="M250" s="120"/>
      <c r="N250" s="120"/>
      <c r="O250" s="123"/>
      <c r="P250" s="120"/>
      <c r="Q250" s="120"/>
      <c r="R250" s="120"/>
      <c r="S250" s="120"/>
      <c r="T250" s="120"/>
      <c r="U250" s="120"/>
      <c r="V250" s="120"/>
      <c r="W250" s="106"/>
      <c r="X250" s="106"/>
      <c r="Y250" s="128"/>
      <c r="Z250" s="106"/>
      <c r="AM250" s="125"/>
      <c r="AZ250" s="125"/>
    </row>
    <row r="251" ht="9.75" customHeight="1">
      <c r="C251" s="106"/>
      <c r="D251" s="120"/>
      <c r="E251" s="120"/>
      <c r="F251" s="120"/>
      <c r="G251" s="120"/>
      <c r="H251" s="120"/>
      <c r="I251" s="120"/>
      <c r="J251" s="120"/>
      <c r="K251" s="120"/>
      <c r="L251" s="120"/>
      <c r="M251" s="120"/>
      <c r="N251" s="120"/>
      <c r="O251" s="123"/>
      <c r="P251" s="120"/>
      <c r="Q251" s="120"/>
      <c r="R251" s="120"/>
      <c r="S251" s="120"/>
      <c r="T251" s="120"/>
      <c r="U251" s="120"/>
      <c r="V251" s="120"/>
      <c r="W251" s="106"/>
      <c r="X251" s="106"/>
      <c r="Y251" s="128"/>
      <c r="Z251" s="106"/>
      <c r="AM251" s="125"/>
      <c r="AZ251" s="125"/>
    </row>
    <row r="252" ht="9.75" customHeight="1">
      <c r="C252" s="106"/>
      <c r="D252" s="120"/>
      <c r="E252" s="120"/>
      <c r="F252" s="120"/>
      <c r="G252" s="120"/>
      <c r="H252" s="120"/>
      <c r="I252" s="120"/>
      <c r="J252" s="120"/>
      <c r="K252" s="120"/>
      <c r="L252" s="120"/>
      <c r="M252" s="120"/>
      <c r="N252" s="120"/>
      <c r="O252" s="123"/>
      <c r="P252" s="120"/>
      <c r="Q252" s="120"/>
      <c r="R252" s="120"/>
      <c r="S252" s="120"/>
      <c r="T252" s="120"/>
      <c r="U252" s="120"/>
      <c r="V252" s="120"/>
      <c r="W252" s="106"/>
      <c r="X252" s="106"/>
      <c r="Y252" s="128"/>
      <c r="Z252" s="106"/>
      <c r="AM252" s="125"/>
      <c r="AZ252" s="125"/>
    </row>
    <row r="253" ht="9.75" customHeight="1">
      <c r="C253" s="106"/>
      <c r="D253" s="120"/>
      <c r="E253" s="120"/>
      <c r="F253" s="120"/>
      <c r="G253" s="120"/>
      <c r="H253" s="120"/>
      <c r="I253" s="120"/>
      <c r="J253" s="120"/>
      <c r="K253" s="120"/>
      <c r="L253" s="120"/>
      <c r="M253" s="120"/>
      <c r="N253" s="120"/>
      <c r="O253" s="123"/>
      <c r="P253" s="120"/>
      <c r="Q253" s="120"/>
      <c r="R253" s="120"/>
      <c r="S253" s="120"/>
      <c r="T253" s="120"/>
      <c r="U253" s="120"/>
      <c r="V253" s="120"/>
      <c r="W253" s="106"/>
      <c r="X253" s="106"/>
      <c r="Y253" s="128"/>
      <c r="Z253" s="106"/>
      <c r="AM253" s="125"/>
      <c r="AZ253" s="125"/>
    </row>
    <row r="254" ht="9.75" customHeight="1">
      <c r="C254" s="106"/>
      <c r="D254" s="120"/>
      <c r="E254" s="120"/>
      <c r="F254" s="120"/>
      <c r="G254" s="120"/>
      <c r="H254" s="120"/>
      <c r="I254" s="120"/>
      <c r="J254" s="120"/>
      <c r="K254" s="120"/>
      <c r="L254" s="120"/>
      <c r="M254" s="120"/>
      <c r="N254" s="120"/>
      <c r="O254" s="123"/>
      <c r="P254" s="120"/>
      <c r="Q254" s="120"/>
      <c r="R254" s="120"/>
      <c r="S254" s="120"/>
      <c r="T254" s="120"/>
      <c r="U254" s="120"/>
      <c r="V254" s="120"/>
      <c r="W254" s="106"/>
      <c r="X254" s="106"/>
      <c r="Y254" s="128"/>
      <c r="Z254" s="106"/>
      <c r="AM254" s="125"/>
      <c r="AZ254" s="125"/>
    </row>
    <row r="255" ht="9.75" customHeight="1">
      <c r="C255" s="106"/>
      <c r="D255" s="120"/>
      <c r="E255" s="120"/>
      <c r="F255" s="120"/>
      <c r="G255" s="120"/>
      <c r="H255" s="120"/>
      <c r="I255" s="120"/>
      <c r="J255" s="120"/>
      <c r="K255" s="120"/>
      <c r="L255" s="120"/>
      <c r="M255" s="120"/>
      <c r="N255" s="120"/>
      <c r="O255" s="123"/>
      <c r="P255" s="120"/>
      <c r="Q255" s="120"/>
      <c r="R255" s="120"/>
      <c r="S255" s="120"/>
      <c r="T255" s="120"/>
      <c r="U255" s="120"/>
      <c r="V255" s="120"/>
      <c r="W255" s="106"/>
      <c r="X255" s="106"/>
      <c r="Y255" s="128"/>
      <c r="Z255" s="106"/>
      <c r="AM255" s="125"/>
      <c r="AZ255" s="125"/>
    </row>
    <row r="256" ht="9.75" customHeight="1">
      <c r="C256" s="106"/>
      <c r="D256" s="120"/>
      <c r="E256" s="120"/>
      <c r="F256" s="120"/>
      <c r="G256" s="120"/>
      <c r="H256" s="120"/>
      <c r="I256" s="120"/>
      <c r="J256" s="120"/>
      <c r="K256" s="120"/>
      <c r="L256" s="120"/>
      <c r="M256" s="120"/>
      <c r="N256" s="120"/>
      <c r="O256" s="123"/>
      <c r="P256" s="120"/>
      <c r="Q256" s="120"/>
      <c r="R256" s="120"/>
      <c r="S256" s="120"/>
      <c r="T256" s="120"/>
      <c r="U256" s="120"/>
      <c r="V256" s="120"/>
      <c r="W256" s="106"/>
      <c r="X256" s="106"/>
      <c r="Y256" s="128"/>
      <c r="Z256" s="106"/>
      <c r="AM256" s="125"/>
      <c r="AZ256" s="125"/>
    </row>
    <row r="257" ht="9.75" customHeight="1">
      <c r="C257" s="106"/>
      <c r="D257" s="120"/>
      <c r="E257" s="120"/>
      <c r="F257" s="120"/>
      <c r="G257" s="120"/>
      <c r="H257" s="120"/>
      <c r="I257" s="120"/>
      <c r="J257" s="120"/>
      <c r="K257" s="120"/>
      <c r="L257" s="120"/>
      <c r="M257" s="120"/>
      <c r="N257" s="120"/>
      <c r="O257" s="123"/>
      <c r="P257" s="120"/>
      <c r="Q257" s="120"/>
      <c r="R257" s="120"/>
      <c r="S257" s="120"/>
      <c r="T257" s="120"/>
      <c r="U257" s="120"/>
      <c r="V257" s="120"/>
      <c r="W257" s="106"/>
      <c r="X257" s="106"/>
      <c r="Y257" s="128"/>
      <c r="Z257" s="106"/>
      <c r="AM257" s="125"/>
      <c r="AZ257" s="125"/>
    </row>
    <row r="258" ht="9.75" customHeight="1">
      <c r="C258" s="106"/>
      <c r="D258" s="120"/>
      <c r="E258" s="120"/>
      <c r="F258" s="120"/>
      <c r="G258" s="120"/>
      <c r="H258" s="120"/>
      <c r="I258" s="120"/>
      <c r="J258" s="120"/>
      <c r="K258" s="120"/>
      <c r="L258" s="120"/>
      <c r="M258" s="120"/>
      <c r="N258" s="120"/>
      <c r="O258" s="123"/>
      <c r="P258" s="120"/>
      <c r="Q258" s="120"/>
      <c r="R258" s="120"/>
      <c r="S258" s="120"/>
      <c r="T258" s="120"/>
      <c r="U258" s="120"/>
      <c r="V258" s="120"/>
      <c r="W258" s="106"/>
      <c r="X258" s="106"/>
      <c r="Y258" s="128"/>
      <c r="Z258" s="106"/>
      <c r="AM258" s="125"/>
      <c r="AZ258" s="125"/>
    </row>
    <row r="259" ht="9.75" customHeight="1">
      <c r="C259" s="106"/>
      <c r="D259" s="120"/>
      <c r="E259" s="120"/>
      <c r="F259" s="120"/>
      <c r="G259" s="120"/>
      <c r="H259" s="120"/>
      <c r="I259" s="120"/>
      <c r="J259" s="120"/>
      <c r="K259" s="120"/>
      <c r="L259" s="120"/>
      <c r="M259" s="120"/>
      <c r="N259" s="120"/>
      <c r="O259" s="123"/>
      <c r="P259" s="120"/>
      <c r="Q259" s="120"/>
      <c r="R259" s="120"/>
      <c r="S259" s="120"/>
      <c r="T259" s="120"/>
      <c r="U259" s="120"/>
      <c r="V259" s="120"/>
      <c r="W259" s="106"/>
      <c r="X259" s="106"/>
      <c r="Y259" s="128"/>
      <c r="Z259" s="106"/>
      <c r="AM259" s="125"/>
      <c r="AZ259" s="125"/>
    </row>
    <row r="260" ht="9.75" customHeight="1">
      <c r="C260" s="106"/>
      <c r="D260" s="120"/>
      <c r="E260" s="120"/>
      <c r="F260" s="120"/>
      <c r="G260" s="120"/>
      <c r="H260" s="120"/>
      <c r="I260" s="120"/>
      <c r="J260" s="120"/>
      <c r="K260" s="120"/>
      <c r="L260" s="120"/>
      <c r="M260" s="120"/>
      <c r="N260" s="120"/>
      <c r="O260" s="123"/>
      <c r="P260" s="120"/>
      <c r="Q260" s="120"/>
      <c r="R260" s="120"/>
      <c r="S260" s="120"/>
      <c r="T260" s="120"/>
      <c r="U260" s="120"/>
      <c r="V260" s="120"/>
      <c r="W260" s="106"/>
      <c r="X260" s="106"/>
      <c r="Y260" s="128"/>
      <c r="Z260" s="106"/>
      <c r="AM260" s="125"/>
      <c r="AZ260" s="125"/>
    </row>
    <row r="261" ht="9.75" customHeight="1">
      <c r="C261" s="106"/>
      <c r="D261" s="120"/>
      <c r="E261" s="120"/>
      <c r="F261" s="120"/>
      <c r="G261" s="120"/>
      <c r="H261" s="120"/>
      <c r="I261" s="120"/>
      <c r="J261" s="120"/>
      <c r="K261" s="120"/>
      <c r="L261" s="120"/>
      <c r="M261" s="120"/>
      <c r="N261" s="120"/>
      <c r="O261" s="123"/>
      <c r="P261" s="120"/>
      <c r="Q261" s="120"/>
      <c r="R261" s="120"/>
      <c r="S261" s="120"/>
      <c r="T261" s="120"/>
      <c r="U261" s="120"/>
      <c r="V261" s="120"/>
      <c r="W261" s="106"/>
      <c r="X261" s="106"/>
      <c r="Y261" s="128"/>
      <c r="Z261" s="106"/>
      <c r="AM261" s="125"/>
      <c r="AZ261" s="125"/>
    </row>
    <row r="262" ht="9.75" customHeight="1">
      <c r="C262" s="106"/>
      <c r="D262" s="120"/>
      <c r="E262" s="120"/>
      <c r="F262" s="120"/>
      <c r="G262" s="120"/>
      <c r="H262" s="120"/>
      <c r="I262" s="120"/>
      <c r="J262" s="120"/>
      <c r="K262" s="120"/>
      <c r="L262" s="120"/>
      <c r="M262" s="120"/>
      <c r="N262" s="120"/>
      <c r="O262" s="123"/>
      <c r="P262" s="120"/>
      <c r="Q262" s="120"/>
      <c r="R262" s="120"/>
      <c r="S262" s="120"/>
      <c r="T262" s="120"/>
      <c r="U262" s="120"/>
      <c r="V262" s="120"/>
      <c r="W262" s="106"/>
      <c r="X262" s="106"/>
      <c r="Y262" s="128"/>
      <c r="Z262" s="106"/>
      <c r="AM262" s="125"/>
      <c r="AZ262" s="125"/>
    </row>
    <row r="263" ht="9.75" customHeight="1">
      <c r="C263" s="106"/>
      <c r="D263" s="120"/>
      <c r="E263" s="120"/>
      <c r="F263" s="120"/>
      <c r="G263" s="120"/>
      <c r="H263" s="120"/>
      <c r="I263" s="120"/>
      <c r="J263" s="120"/>
      <c r="K263" s="120"/>
      <c r="L263" s="120"/>
      <c r="M263" s="120"/>
      <c r="N263" s="120"/>
      <c r="O263" s="123"/>
      <c r="P263" s="120"/>
      <c r="Q263" s="120"/>
      <c r="R263" s="120"/>
      <c r="S263" s="120"/>
      <c r="T263" s="120"/>
      <c r="U263" s="120"/>
      <c r="V263" s="120"/>
      <c r="W263" s="106"/>
      <c r="X263" s="106"/>
      <c r="Y263" s="128"/>
      <c r="Z263" s="106"/>
      <c r="AM263" s="125"/>
      <c r="AZ263" s="125"/>
    </row>
    <row r="264" ht="9.75" customHeight="1">
      <c r="C264" s="106"/>
      <c r="D264" s="120"/>
      <c r="E264" s="120"/>
      <c r="F264" s="120"/>
      <c r="G264" s="120"/>
      <c r="H264" s="120"/>
      <c r="I264" s="120"/>
      <c r="J264" s="120"/>
      <c r="K264" s="120"/>
      <c r="L264" s="120"/>
      <c r="M264" s="120"/>
      <c r="N264" s="120"/>
      <c r="O264" s="123"/>
      <c r="P264" s="120"/>
      <c r="Q264" s="120"/>
      <c r="R264" s="120"/>
      <c r="S264" s="120"/>
      <c r="T264" s="120"/>
      <c r="U264" s="120"/>
      <c r="V264" s="120"/>
      <c r="W264" s="106"/>
      <c r="X264" s="106"/>
      <c r="Y264" s="128"/>
      <c r="Z264" s="106"/>
      <c r="AM264" s="125"/>
      <c r="AZ264" s="125"/>
    </row>
    <row r="265" ht="9.75" customHeight="1">
      <c r="C265" s="106"/>
      <c r="D265" s="120"/>
      <c r="E265" s="120"/>
      <c r="F265" s="120"/>
      <c r="G265" s="120"/>
      <c r="H265" s="120"/>
      <c r="I265" s="120"/>
      <c r="J265" s="120"/>
      <c r="K265" s="120"/>
      <c r="L265" s="120"/>
      <c r="M265" s="120"/>
      <c r="N265" s="120"/>
      <c r="O265" s="123"/>
      <c r="P265" s="120"/>
      <c r="Q265" s="120"/>
      <c r="R265" s="120"/>
      <c r="S265" s="120"/>
      <c r="T265" s="120"/>
      <c r="U265" s="120"/>
      <c r="V265" s="120"/>
      <c r="W265" s="106"/>
      <c r="X265" s="106"/>
      <c r="Y265" s="128"/>
      <c r="Z265" s="106"/>
      <c r="AM265" s="125"/>
      <c r="AZ265" s="125"/>
    </row>
    <row r="266" ht="9.75" customHeight="1">
      <c r="C266" s="106"/>
      <c r="D266" s="120"/>
      <c r="E266" s="120"/>
      <c r="F266" s="120"/>
      <c r="G266" s="120"/>
      <c r="H266" s="120"/>
      <c r="I266" s="120"/>
      <c r="J266" s="120"/>
      <c r="K266" s="120"/>
      <c r="L266" s="120"/>
      <c r="M266" s="120"/>
      <c r="N266" s="120"/>
      <c r="O266" s="123"/>
      <c r="P266" s="120"/>
      <c r="Q266" s="120"/>
      <c r="R266" s="120"/>
      <c r="S266" s="120"/>
      <c r="T266" s="120"/>
      <c r="U266" s="120"/>
      <c r="V266" s="120"/>
      <c r="W266" s="106"/>
      <c r="X266" s="106"/>
      <c r="Y266" s="128"/>
      <c r="Z266" s="106"/>
      <c r="AM266" s="125"/>
      <c r="AZ266" s="125"/>
    </row>
    <row r="267" ht="9.75" customHeight="1">
      <c r="C267" s="106"/>
      <c r="D267" s="120"/>
      <c r="E267" s="120"/>
      <c r="F267" s="120"/>
      <c r="G267" s="120"/>
      <c r="H267" s="120"/>
      <c r="I267" s="120"/>
      <c r="J267" s="120"/>
      <c r="K267" s="120"/>
      <c r="L267" s="120"/>
      <c r="M267" s="120"/>
      <c r="N267" s="120"/>
      <c r="O267" s="123"/>
      <c r="P267" s="120"/>
      <c r="Q267" s="120"/>
      <c r="R267" s="120"/>
      <c r="S267" s="120"/>
      <c r="T267" s="120"/>
      <c r="U267" s="120"/>
      <c r="V267" s="120"/>
      <c r="W267" s="106"/>
      <c r="X267" s="106"/>
      <c r="Y267" s="128"/>
      <c r="Z267" s="106"/>
      <c r="AM267" s="125"/>
      <c r="AZ267" s="125"/>
    </row>
    <row r="268" ht="9.75" customHeight="1">
      <c r="C268" s="106"/>
      <c r="D268" s="120"/>
      <c r="E268" s="120"/>
      <c r="F268" s="120"/>
      <c r="G268" s="120"/>
      <c r="H268" s="120"/>
      <c r="I268" s="120"/>
      <c r="J268" s="120"/>
      <c r="K268" s="120"/>
      <c r="L268" s="120"/>
      <c r="M268" s="120"/>
      <c r="N268" s="120"/>
      <c r="O268" s="123"/>
      <c r="P268" s="120"/>
      <c r="Q268" s="120"/>
      <c r="R268" s="120"/>
      <c r="S268" s="120"/>
      <c r="T268" s="120"/>
      <c r="U268" s="120"/>
      <c r="V268" s="120"/>
      <c r="W268" s="106"/>
      <c r="X268" s="106"/>
      <c r="Y268" s="128"/>
      <c r="Z268" s="106"/>
      <c r="AM268" s="125"/>
      <c r="AZ268" s="125"/>
    </row>
    <row r="269" ht="9.75" customHeight="1">
      <c r="C269" s="106"/>
      <c r="D269" s="120"/>
      <c r="E269" s="120"/>
      <c r="F269" s="120"/>
      <c r="G269" s="120"/>
      <c r="H269" s="120"/>
      <c r="I269" s="120"/>
      <c r="J269" s="120"/>
      <c r="K269" s="120"/>
      <c r="L269" s="120"/>
      <c r="M269" s="120"/>
      <c r="N269" s="120"/>
      <c r="O269" s="123"/>
      <c r="P269" s="120"/>
      <c r="Q269" s="120"/>
      <c r="R269" s="120"/>
      <c r="S269" s="120"/>
      <c r="T269" s="120"/>
      <c r="U269" s="120"/>
      <c r="V269" s="120"/>
      <c r="W269" s="106"/>
      <c r="X269" s="106"/>
      <c r="Y269" s="128"/>
      <c r="Z269" s="106"/>
      <c r="AM269" s="125"/>
      <c r="AZ269" s="125"/>
    </row>
    <row r="270" ht="9.75" customHeight="1">
      <c r="C270" s="106"/>
      <c r="D270" s="120"/>
      <c r="E270" s="120"/>
      <c r="F270" s="120"/>
      <c r="G270" s="120"/>
      <c r="H270" s="120"/>
      <c r="I270" s="120"/>
      <c r="J270" s="120"/>
      <c r="K270" s="120"/>
      <c r="L270" s="120"/>
      <c r="M270" s="120"/>
      <c r="N270" s="120"/>
      <c r="O270" s="123"/>
      <c r="P270" s="120"/>
      <c r="Q270" s="120"/>
      <c r="R270" s="120"/>
      <c r="S270" s="120"/>
      <c r="T270" s="120"/>
      <c r="U270" s="120"/>
      <c r="V270" s="120"/>
      <c r="W270" s="106"/>
      <c r="X270" s="106"/>
      <c r="Y270" s="128"/>
      <c r="Z270" s="106"/>
      <c r="AM270" s="125"/>
      <c r="AZ270" s="125"/>
    </row>
    <row r="271" ht="9.75" customHeight="1">
      <c r="C271" s="106"/>
      <c r="D271" s="120"/>
      <c r="E271" s="120"/>
      <c r="F271" s="120"/>
      <c r="G271" s="120"/>
      <c r="H271" s="120"/>
      <c r="I271" s="120"/>
      <c r="J271" s="120"/>
      <c r="K271" s="120"/>
      <c r="L271" s="120"/>
      <c r="M271" s="120"/>
      <c r="N271" s="120"/>
      <c r="O271" s="123"/>
      <c r="P271" s="120"/>
      <c r="Q271" s="120"/>
      <c r="R271" s="120"/>
      <c r="S271" s="120"/>
      <c r="T271" s="120"/>
      <c r="U271" s="120"/>
      <c r="V271" s="120"/>
      <c r="W271" s="106"/>
      <c r="X271" s="106"/>
      <c r="Y271" s="128"/>
      <c r="Z271" s="106"/>
      <c r="AM271" s="125"/>
      <c r="AZ271" s="125"/>
    </row>
    <row r="272" ht="9.75" customHeight="1">
      <c r="C272" s="106"/>
      <c r="D272" s="120"/>
      <c r="E272" s="120"/>
      <c r="F272" s="120"/>
      <c r="G272" s="120"/>
      <c r="H272" s="120"/>
      <c r="I272" s="120"/>
      <c r="J272" s="120"/>
      <c r="K272" s="120"/>
      <c r="L272" s="120"/>
      <c r="M272" s="120"/>
      <c r="N272" s="120"/>
      <c r="O272" s="123"/>
      <c r="P272" s="120"/>
      <c r="Q272" s="120"/>
      <c r="R272" s="120"/>
      <c r="S272" s="120"/>
      <c r="T272" s="120"/>
      <c r="U272" s="120"/>
      <c r="V272" s="120"/>
      <c r="W272" s="106"/>
      <c r="X272" s="106"/>
      <c r="Y272" s="128"/>
      <c r="Z272" s="106"/>
      <c r="AM272" s="125"/>
      <c r="AZ272" s="125"/>
    </row>
    <row r="273" ht="9.75" customHeight="1">
      <c r="C273" s="106"/>
      <c r="D273" s="120"/>
      <c r="E273" s="120"/>
      <c r="F273" s="120"/>
      <c r="G273" s="120"/>
      <c r="H273" s="120"/>
      <c r="I273" s="120"/>
      <c r="J273" s="120"/>
      <c r="K273" s="120"/>
      <c r="L273" s="120"/>
      <c r="M273" s="120"/>
      <c r="N273" s="120"/>
      <c r="O273" s="123"/>
      <c r="P273" s="120"/>
      <c r="Q273" s="120"/>
      <c r="R273" s="120"/>
      <c r="S273" s="120"/>
      <c r="T273" s="120"/>
      <c r="U273" s="120"/>
      <c r="V273" s="120"/>
      <c r="W273" s="106"/>
      <c r="X273" s="106"/>
      <c r="Y273" s="128"/>
      <c r="Z273" s="106"/>
      <c r="AM273" s="125"/>
      <c r="AZ273" s="125"/>
    </row>
    <row r="274" ht="9.75" customHeight="1">
      <c r="C274" s="106"/>
      <c r="D274" s="120"/>
      <c r="E274" s="120"/>
      <c r="F274" s="120"/>
      <c r="G274" s="120"/>
      <c r="H274" s="120"/>
      <c r="I274" s="120"/>
      <c r="J274" s="120"/>
      <c r="K274" s="120"/>
      <c r="L274" s="120"/>
      <c r="M274" s="120"/>
      <c r="N274" s="120"/>
      <c r="O274" s="123"/>
      <c r="P274" s="120"/>
      <c r="Q274" s="120"/>
      <c r="R274" s="120"/>
      <c r="S274" s="120"/>
      <c r="T274" s="120"/>
      <c r="U274" s="120"/>
      <c r="V274" s="120"/>
      <c r="W274" s="106"/>
      <c r="X274" s="106"/>
      <c r="Y274" s="128"/>
      <c r="Z274" s="106"/>
      <c r="AM274" s="125"/>
      <c r="AZ274" s="125"/>
    </row>
    <row r="275" ht="9.75" customHeight="1">
      <c r="C275" s="106"/>
      <c r="D275" s="120"/>
      <c r="E275" s="120"/>
      <c r="F275" s="120"/>
      <c r="G275" s="120"/>
      <c r="H275" s="120"/>
      <c r="I275" s="120"/>
      <c r="J275" s="120"/>
      <c r="K275" s="120"/>
      <c r="L275" s="120"/>
      <c r="M275" s="120"/>
      <c r="N275" s="120"/>
      <c r="O275" s="123"/>
      <c r="P275" s="120"/>
      <c r="Q275" s="120"/>
      <c r="R275" s="120"/>
      <c r="S275" s="120"/>
      <c r="T275" s="120"/>
      <c r="U275" s="120"/>
      <c r="V275" s="120"/>
      <c r="W275" s="106"/>
      <c r="X275" s="106"/>
      <c r="Y275" s="128"/>
      <c r="Z275" s="106"/>
      <c r="AM275" s="125"/>
      <c r="AZ275" s="125"/>
    </row>
    <row r="276" ht="9.75" customHeight="1">
      <c r="C276" s="106"/>
      <c r="D276" s="120"/>
      <c r="E276" s="120"/>
      <c r="F276" s="120"/>
      <c r="G276" s="120"/>
      <c r="H276" s="120"/>
      <c r="I276" s="120"/>
      <c r="J276" s="120"/>
      <c r="K276" s="120"/>
      <c r="L276" s="120"/>
      <c r="M276" s="120"/>
      <c r="N276" s="120"/>
      <c r="O276" s="123"/>
      <c r="P276" s="120"/>
      <c r="Q276" s="120"/>
      <c r="R276" s="120"/>
      <c r="S276" s="120"/>
      <c r="T276" s="120"/>
      <c r="U276" s="120"/>
      <c r="V276" s="120"/>
      <c r="W276" s="106"/>
      <c r="X276" s="106"/>
      <c r="Y276" s="128"/>
      <c r="Z276" s="106"/>
      <c r="AM276" s="125"/>
      <c r="AZ276" s="125"/>
    </row>
    <row r="277" ht="9.75" customHeight="1">
      <c r="C277" s="106"/>
      <c r="D277" s="120"/>
      <c r="E277" s="120"/>
      <c r="F277" s="120"/>
      <c r="G277" s="120"/>
      <c r="H277" s="120"/>
      <c r="I277" s="120"/>
      <c r="J277" s="120"/>
      <c r="K277" s="120"/>
      <c r="L277" s="120"/>
      <c r="M277" s="120"/>
      <c r="N277" s="120"/>
      <c r="O277" s="123"/>
      <c r="P277" s="120"/>
      <c r="Q277" s="120"/>
      <c r="R277" s="120"/>
      <c r="S277" s="120"/>
      <c r="T277" s="120"/>
      <c r="U277" s="120"/>
      <c r="V277" s="120"/>
      <c r="W277" s="106"/>
      <c r="X277" s="106"/>
      <c r="Y277" s="128"/>
      <c r="Z277" s="106"/>
      <c r="AM277" s="125"/>
      <c r="AZ277" s="125"/>
    </row>
    <row r="278" ht="9.75" customHeight="1">
      <c r="C278" s="106"/>
      <c r="D278" s="120"/>
      <c r="E278" s="120"/>
      <c r="F278" s="120"/>
      <c r="G278" s="120"/>
      <c r="H278" s="120"/>
      <c r="I278" s="120"/>
      <c r="J278" s="120"/>
      <c r="K278" s="120"/>
      <c r="L278" s="120"/>
      <c r="M278" s="120"/>
      <c r="N278" s="120"/>
      <c r="O278" s="123"/>
      <c r="P278" s="120"/>
      <c r="Q278" s="120"/>
      <c r="R278" s="120"/>
      <c r="S278" s="120"/>
      <c r="T278" s="120"/>
      <c r="U278" s="120"/>
      <c r="V278" s="120"/>
      <c r="W278" s="106"/>
      <c r="X278" s="106"/>
      <c r="Y278" s="128"/>
      <c r="Z278" s="106"/>
      <c r="AM278" s="125"/>
      <c r="AZ278" s="125"/>
    </row>
    <row r="279" ht="9.75" customHeight="1">
      <c r="C279" s="106"/>
      <c r="D279" s="120"/>
      <c r="E279" s="120"/>
      <c r="F279" s="120"/>
      <c r="G279" s="120"/>
      <c r="H279" s="120"/>
      <c r="I279" s="120"/>
      <c r="J279" s="120"/>
      <c r="K279" s="120"/>
      <c r="L279" s="120"/>
      <c r="M279" s="120"/>
      <c r="N279" s="120"/>
      <c r="O279" s="123"/>
      <c r="P279" s="120"/>
      <c r="Q279" s="120"/>
      <c r="R279" s="120"/>
      <c r="S279" s="120"/>
      <c r="T279" s="120"/>
      <c r="U279" s="120"/>
      <c r="V279" s="120"/>
      <c r="W279" s="106"/>
      <c r="X279" s="106"/>
      <c r="Y279" s="128"/>
      <c r="Z279" s="106"/>
      <c r="AM279" s="125"/>
      <c r="AZ279" s="125"/>
    </row>
    <row r="280" ht="9.75" customHeight="1">
      <c r="C280" s="106"/>
      <c r="D280" s="120"/>
      <c r="E280" s="120"/>
      <c r="F280" s="120"/>
      <c r="G280" s="120"/>
      <c r="H280" s="120"/>
      <c r="I280" s="120"/>
      <c r="J280" s="120"/>
      <c r="K280" s="120"/>
      <c r="L280" s="120"/>
      <c r="M280" s="120"/>
      <c r="N280" s="120"/>
      <c r="O280" s="123"/>
      <c r="P280" s="120"/>
      <c r="Q280" s="120"/>
      <c r="R280" s="120"/>
      <c r="S280" s="120"/>
      <c r="T280" s="120"/>
      <c r="U280" s="120"/>
      <c r="V280" s="120"/>
      <c r="W280" s="106"/>
      <c r="X280" s="106"/>
      <c r="Y280" s="128"/>
      <c r="Z280" s="106"/>
      <c r="AM280" s="125"/>
      <c r="AZ280" s="125"/>
    </row>
    <row r="281" ht="9.75" customHeight="1">
      <c r="C281" s="106"/>
      <c r="D281" s="120"/>
      <c r="E281" s="120"/>
      <c r="F281" s="120"/>
      <c r="G281" s="120"/>
      <c r="H281" s="120"/>
      <c r="I281" s="120"/>
      <c r="J281" s="120"/>
      <c r="K281" s="120"/>
      <c r="L281" s="120"/>
      <c r="M281" s="120"/>
      <c r="N281" s="120"/>
      <c r="O281" s="123"/>
      <c r="P281" s="120"/>
      <c r="Q281" s="120"/>
      <c r="R281" s="120"/>
      <c r="S281" s="120"/>
      <c r="T281" s="120"/>
      <c r="U281" s="120"/>
      <c r="V281" s="120"/>
      <c r="W281" s="106"/>
      <c r="X281" s="106"/>
      <c r="Y281" s="128"/>
      <c r="Z281" s="106"/>
      <c r="AM281" s="125"/>
      <c r="AZ281" s="125"/>
    </row>
    <row r="282" ht="9.75" customHeight="1">
      <c r="C282" s="106"/>
      <c r="D282" s="120"/>
      <c r="E282" s="120"/>
      <c r="F282" s="120"/>
      <c r="G282" s="120"/>
      <c r="H282" s="120"/>
      <c r="I282" s="120"/>
      <c r="J282" s="120"/>
      <c r="K282" s="120"/>
      <c r="L282" s="120"/>
      <c r="M282" s="120"/>
      <c r="N282" s="120"/>
      <c r="O282" s="123"/>
      <c r="P282" s="120"/>
      <c r="Q282" s="120"/>
      <c r="R282" s="120"/>
      <c r="S282" s="120"/>
      <c r="T282" s="120"/>
      <c r="U282" s="120"/>
      <c r="V282" s="120"/>
      <c r="W282" s="106"/>
      <c r="X282" s="106"/>
      <c r="Y282" s="128"/>
      <c r="Z282" s="106"/>
      <c r="AM282" s="125"/>
      <c r="AZ282" s="125"/>
    </row>
    <row r="283" ht="9.75" customHeight="1">
      <c r="C283" s="106"/>
      <c r="D283" s="120"/>
      <c r="E283" s="120"/>
      <c r="F283" s="120"/>
      <c r="G283" s="120"/>
      <c r="H283" s="120"/>
      <c r="I283" s="120"/>
      <c r="J283" s="120"/>
      <c r="K283" s="120"/>
      <c r="L283" s="120"/>
      <c r="M283" s="120"/>
      <c r="N283" s="120"/>
      <c r="O283" s="123"/>
      <c r="P283" s="120"/>
      <c r="Q283" s="120"/>
      <c r="R283" s="120"/>
      <c r="S283" s="120"/>
      <c r="T283" s="120"/>
      <c r="U283" s="120"/>
      <c r="V283" s="120"/>
      <c r="W283" s="106"/>
      <c r="X283" s="106"/>
      <c r="Y283" s="128"/>
      <c r="Z283" s="106"/>
      <c r="AM283" s="125"/>
      <c r="AZ283" s="125"/>
    </row>
    <row r="284" ht="9.75" customHeight="1">
      <c r="C284" s="106"/>
      <c r="D284" s="120"/>
      <c r="E284" s="120"/>
      <c r="F284" s="120"/>
      <c r="G284" s="120"/>
      <c r="H284" s="120"/>
      <c r="I284" s="120"/>
      <c r="J284" s="120"/>
      <c r="K284" s="120"/>
      <c r="L284" s="120"/>
      <c r="M284" s="120"/>
      <c r="N284" s="120"/>
      <c r="O284" s="123"/>
      <c r="P284" s="120"/>
      <c r="Q284" s="120"/>
      <c r="R284" s="120"/>
      <c r="S284" s="120"/>
      <c r="T284" s="120"/>
      <c r="U284" s="120"/>
      <c r="V284" s="120"/>
      <c r="W284" s="106"/>
      <c r="X284" s="106"/>
      <c r="Y284" s="128"/>
      <c r="Z284" s="106"/>
      <c r="AM284" s="125"/>
      <c r="AZ284" s="125"/>
    </row>
    <row r="285" ht="9.75" customHeight="1">
      <c r="C285" s="106"/>
      <c r="D285" s="120"/>
      <c r="E285" s="120"/>
      <c r="F285" s="120"/>
      <c r="G285" s="120"/>
      <c r="H285" s="120"/>
      <c r="I285" s="120"/>
      <c r="J285" s="120"/>
      <c r="K285" s="120"/>
      <c r="L285" s="120"/>
      <c r="M285" s="120"/>
      <c r="N285" s="120"/>
      <c r="O285" s="123"/>
      <c r="P285" s="120"/>
      <c r="Q285" s="120"/>
      <c r="R285" s="120"/>
      <c r="S285" s="120"/>
      <c r="T285" s="120"/>
      <c r="U285" s="120"/>
      <c r="V285" s="120"/>
      <c r="W285" s="106"/>
      <c r="X285" s="106"/>
      <c r="Y285" s="128"/>
      <c r="Z285" s="106"/>
      <c r="AM285" s="125"/>
      <c r="AZ285" s="125"/>
    </row>
    <row r="286" ht="9.75" customHeight="1">
      <c r="C286" s="106"/>
      <c r="D286" s="120"/>
      <c r="E286" s="120"/>
      <c r="F286" s="120"/>
      <c r="G286" s="120"/>
      <c r="H286" s="120"/>
      <c r="I286" s="120"/>
      <c r="J286" s="120"/>
      <c r="K286" s="120"/>
      <c r="L286" s="120"/>
      <c r="M286" s="120"/>
      <c r="N286" s="120"/>
      <c r="O286" s="123"/>
      <c r="P286" s="120"/>
      <c r="Q286" s="120"/>
      <c r="R286" s="120"/>
      <c r="S286" s="120"/>
      <c r="T286" s="120"/>
      <c r="U286" s="120"/>
      <c r="V286" s="120"/>
      <c r="W286" s="106"/>
      <c r="X286" s="106"/>
      <c r="Y286" s="128"/>
      <c r="Z286" s="106"/>
      <c r="AM286" s="125"/>
      <c r="AZ286" s="125"/>
    </row>
    <row r="287" ht="9.75" customHeight="1">
      <c r="C287" s="106"/>
      <c r="D287" s="120"/>
      <c r="E287" s="120"/>
      <c r="F287" s="120"/>
      <c r="G287" s="120"/>
      <c r="H287" s="120"/>
      <c r="I287" s="120"/>
      <c r="J287" s="120"/>
      <c r="K287" s="120"/>
      <c r="L287" s="120"/>
      <c r="M287" s="120"/>
      <c r="N287" s="120"/>
      <c r="O287" s="123"/>
      <c r="P287" s="120"/>
      <c r="Q287" s="120"/>
      <c r="R287" s="120"/>
      <c r="S287" s="120"/>
      <c r="T287" s="120"/>
      <c r="U287" s="120"/>
      <c r="V287" s="120"/>
      <c r="W287" s="106"/>
      <c r="X287" s="106"/>
      <c r="Y287" s="128"/>
      <c r="Z287" s="106"/>
      <c r="AM287" s="125"/>
      <c r="AZ287" s="125"/>
    </row>
    <row r="288" ht="9.75" customHeight="1">
      <c r="C288" s="106"/>
      <c r="D288" s="120"/>
      <c r="E288" s="120"/>
      <c r="F288" s="120"/>
      <c r="G288" s="120"/>
      <c r="H288" s="120"/>
      <c r="I288" s="120"/>
      <c r="J288" s="120"/>
      <c r="K288" s="120"/>
      <c r="L288" s="120"/>
      <c r="M288" s="120"/>
      <c r="N288" s="120"/>
      <c r="O288" s="123"/>
      <c r="P288" s="120"/>
      <c r="Q288" s="120"/>
      <c r="R288" s="120"/>
      <c r="S288" s="120"/>
      <c r="T288" s="120"/>
      <c r="U288" s="120"/>
      <c r="V288" s="120"/>
      <c r="W288" s="106"/>
      <c r="X288" s="106"/>
      <c r="Y288" s="128"/>
      <c r="Z288" s="106"/>
      <c r="AM288" s="125"/>
      <c r="AZ288" s="125"/>
    </row>
    <row r="289" ht="9.75" customHeight="1">
      <c r="C289" s="106"/>
      <c r="D289" s="120"/>
      <c r="E289" s="120"/>
      <c r="F289" s="120"/>
      <c r="G289" s="120"/>
      <c r="H289" s="120"/>
      <c r="I289" s="120"/>
      <c r="J289" s="120"/>
      <c r="K289" s="120"/>
      <c r="L289" s="120"/>
      <c r="M289" s="120"/>
      <c r="N289" s="120"/>
      <c r="O289" s="123"/>
      <c r="P289" s="120"/>
      <c r="Q289" s="120"/>
      <c r="R289" s="120"/>
      <c r="S289" s="120"/>
      <c r="T289" s="120"/>
      <c r="U289" s="120"/>
      <c r="V289" s="120"/>
      <c r="W289" s="106"/>
      <c r="X289" s="106"/>
      <c r="Y289" s="128"/>
      <c r="Z289" s="106"/>
      <c r="AM289" s="125"/>
      <c r="AZ289" s="125"/>
    </row>
    <row r="290" ht="9.75" customHeight="1">
      <c r="C290" s="106"/>
      <c r="D290" s="120"/>
      <c r="E290" s="120"/>
      <c r="F290" s="120"/>
      <c r="G290" s="120"/>
      <c r="H290" s="120"/>
      <c r="I290" s="120"/>
      <c r="J290" s="120"/>
      <c r="K290" s="120"/>
      <c r="L290" s="120"/>
      <c r="M290" s="120"/>
      <c r="N290" s="120"/>
      <c r="O290" s="123"/>
      <c r="P290" s="120"/>
      <c r="Q290" s="120"/>
      <c r="R290" s="120"/>
      <c r="S290" s="120"/>
      <c r="T290" s="120"/>
      <c r="U290" s="120"/>
      <c r="V290" s="120"/>
      <c r="W290" s="106"/>
      <c r="X290" s="106"/>
      <c r="Y290" s="128"/>
      <c r="Z290" s="106"/>
      <c r="AM290" s="125"/>
      <c r="AZ290" s="125"/>
    </row>
    <row r="291" ht="9.75" customHeight="1">
      <c r="C291" s="106"/>
      <c r="D291" s="120"/>
      <c r="E291" s="120"/>
      <c r="F291" s="120"/>
      <c r="G291" s="120"/>
      <c r="H291" s="120"/>
      <c r="I291" s="120"/>
      <c r="J291" s="120"/>
      <c r="K291" s="120"/>
      <c r="L291" s="120"/>
      <c r="M291" s="120"/>
      <c r="N291" s="120"/>
      <c r="O291" s="123"/>
      <c r="P291" s="120"/>
      <c r="Q291" s="120"/>
      <c r="R291" s="120"/>
      <c r="S291" s="120"/>
      <c r="T291" s="120"/>
      <c r="U291" s="120"/>
      <c r="V291" s="120"/>
      <c r="W291" s="106"/>
      <c r="X291" s="106"/>
      <c r="Y291" s="128"/>
      <c r="Z291" s="106"/>
      <c r="AM291" s="125"/>
      <c r="AZ291" s="125"/>
    </row>
    <row r="292" ht="9.75" customHeight="1">
      <c r="C292" s="106"/>
      <c r="D292" s="120"/>
      <c r="E292" s="120"/>
      <c r="F292" s="120"/>
      <c r="G292" s="120"/>
      <c r="H292" s="120"/>
      <c r="I292" s="120"/>
      <c r="J292" s="120"/>
      <c r="K292" s="120"/>
      <c r="L292" s="120"/>
      <c r="M292" s="120"/>
      <c r="N292" s="120"/>
      <c r="O292" s="123"/>
      <c r="P292" s="120"/>
      <c r="Q292" s="120"/>
      <c r="R292" s="120"/>
      <c r="S292" s="120"/>
      <c r="T292" s="120"/>
      <c r="U292" s="120"/>
      <c r="V292" s="120"/>
      <c r="W292" s="106"/>
      <c r="X292" s="106"/>
      <c r="Y292" s="128"/>
      <c r="Z292" s="106"/>
      <c r="AM292" s="125"/>
      <c r="AZ292" s="125"/>
    </row>
    <row r="293" ht="9.75" customHeight="1">
      <c r="C293" s="106"/>
      <c r="D293" s="120"/>
      <c r="E293" s="120"/>
      <c r="F293" s="120"/>
      <c r="G293" s="120"/>
      <c r="H293" s="120"/>
      <c r="I293" s="120"/>
      <c r="J293" s="120"/>
      <c r="K293" s="120"/>
      <c r="L293" s="120"/>
      <c r="M293" s="120"/>
      <c r="N293" s="120"/>
      <c r="O293" s="123"/>
      <c r="P293" s="120"/>
      <c r="Q293" s="120"/>
      <c r="R293" s="120"/>
      <c r="S293" s="120"/>
      <c r="T293" s="120"/>
      <c r="U293" s="120"/>
      <c r="V293" s="120"/>
      <c r="W293" s="106"/>
      <c r="X293" s="106"/>
      <c r="Y293" s="128"/>
      <c r="Z293" s="106"/>
      <c r="AM293" s="125"/>
      <c r="AZ293" s="125"/>
    </row>
    <row r="294" ht="9.75" customHeight="1">
      <c r="C294" s="106"/>
      <c r="D294" s="120"/>
      <c r="E294" s="120"/>
      <c r="F294" s="120"/>
      <c r="G294" s="120"/>
      <c r="H294" s="120"/>
      <c r="I294" s="120"/>
      <c r="J294" s="120"/>
      <c r="K294" s="120"/>
      <c r="L294" s="120"/>
      <c r="M294" s="120"/>
      <c r="N294" s="120"/>
      <c r="O294" s="123"/>
      <c r="P294" s="120"/>
      <c r="Q294" s="120"/>
      <c r="R294" s="120"/>
      <c r="S294" s="120"/>
      <c r="T294" s="120"/>
      <c r="U294" s="120"/>
      <c r="V294" s="120"/>
      <c r="W294" s="106"/>
      <c r="X294" s="106"/>
      <c r="Y294" s="128"/>
      <c r="Z294" s="106"/>
      <c r="AM294" s="125"/>
      <c r="AZ294" s="125"/>
    </row>
    <row r="295" ht="9.75" customHeight="1">
      <c r="C295" s="106"/>
      <c r="D295" s="120"/>
      <c r="E295" s="120"/>
      <c r="F295" s="120"/>
      <c r="G295" s="120"/>
      <c r="H295" s="120"/>
      <c r="I295" s="120"/>
      <c r="J295" s="120"/>
      <c r="K295" s="120"/>
      <c r="L295" s="120"/>
      <c r="M295" s="120"/>
      <c r="N295" s="120"/>
      <c r="O295" s="123"/>
      <c r="P295" s="120"/>
      <c r="Q295" s="120"/>
      <c r="R295" s="120"/>
      <c r="S295" s="120"/>
      <c r="T295" s="120"/>
      <c r="U295" s="120"/>
      <c r="V295" s="120"/>
      <c r="W295" s="106"/>
      <c r="X295" s="106"/>
      <c r="Y295" s="128"/>
      <c r="Z295" s="106"/>
      <c r="AM295" s="125"/>
      <c r="AZ295" s="125"/>
    </row>
    <row r="296" ht="9.75" customHeight="1">
      <c r="C296" s="106"/>
      <c r="D296" s="120"/>
      <c r="E296" s="120"/>
      <c r="F296" s="120"/>
      <c r="G296" s="120"/>
      <c r="H296" s="120"/>
      <c r="I296" s="120"/>
      <c r="J296" s="120"/>
      <c r="K296" s="120"/>
      <c r="L296" s="120"/>
      <c r="M296" s="120"/>
      <c r="N296" s="120"/>
      <c r="O296" s="123"/>
      <c r="P296" s="120"/>
      <c r="Q296" s="120"/>
      <c r="R296" s="120"/>
      <c r="S296" s="120"/>
      <c r="T296" s="120"/>
      <c r="U296" s="120"/>
      <c r="V296" s="120"/>
      <c r="W296" s="106"/>
      <c r="X296" s="106"/>
      <c r="Y296" s="128"/>
      <c r="Z296" s="106"/>
      <c r="AM296" s="125"/>
      <c r="AZ296" s="125"/>
    </row>
    <row r="297" ht="9.75" customHeight="1">
      <c r="C297" s="106"/>
      <c r="D297" s="120"/>
      <c r="E297" s="120"/>
      <c r="F297" s="120"/>
      <c r="G297" s="120"/>
      <c r="H297" s="120"/>
      <c r="I297" s="120"/>
      <c r="J297" s="120"/>
      <c r="K297" s="120"/>
      <c r="L297" s="120"/>
      <c r="M297" s="120"/>
      <c r="N297" s="120"/>
      <c r="O297" s="123"/>
      <c r="P297" s="120"/>
      <c r="Q297" s="120"/>
      <c r="R297" s="120"/>
      <c r="S297" s="120"/>
      <c r="T297" s="120"/>
      <c r="U297" s="120"/>
      <c r="V297" s="120"/>
      <c r="W297" s="106"/>
      <c r="X297" s="106"/>
      <c r="Y297" s="128"/>
      <c r="Z297" s="106"/>
      <c r="AM297" s="125"/>
      <c r="AZ297" s="125"/>
    </row>
    <row r="298" ht="9.75" customHeight="1">
      <c r="C298" s="106"/>
      <c r="D298" s="120"/>
      <c r="E298" s="120"/>
      <c r="F298" s="120"/>
      <c r="G298" s="120"/>
      <c r="H298" s="120"/>
      <c r="I298" s="120"/>
      <c r="J298" s="120"/>
      <c r="K298" s="120"/>
      <c r="L298" s="120"/>
      <c r="M298" s="120"/>
      <c r="N298" s="120"/>
      <c r="O298" s="123"/>
      <c r="P298" s="120"/>
      <c r="Q298" s="120"/>
      <c r="R298" s="120"/>
      <c r="S298" s="120"/>
      <c r="T298" s="120"/>
      <c r="U298" s="120"/>
      <c r="V298" s="120"/>
      <c r="W298" s="106"/>
      <c r="X298" s="106"/>
      <c r="Y298" s="128"/>
      <c r="Z298" s="106"/>
      <c r="AM298" s="125"/>
      <c r="AZ298" s="125"/>
    </row>
    <row r="299" ht="9.75" customHeight="1">
      <c r="C299" s="106"/>
      <c r="D299" s="120"/>
      <c r="E299" s="120"/>
      <c r="F299" s="120"/>
      <c r="G299" s="120"/>
      <c r="H299" s="120"/>
      <c r="I299" s="120"/>
      <c r="J299" s="120"/>
      <c r="K299" s="120"/>
      <c r="L299" s="120"/>
      <c r="M299" s="120"/>
      <c r="N299" s="120"/>
      <c r="O299" s="123"/>
      <c r="P299" s="120"/>
      <c r="Q299" s="120"/>
      <c r="R299" s="120"/>
      <c r="S299" s="120"/>
      <c r="T299" s="120"/>
      <c r="U299" s="120"/>
      <c r="V299" s="120"/>
      <c r="W299" s="106"/>
      <c r="X299" s="106"/>
      <c r="Y299" s="128"/>
      <c r="Z299" s="106"/>
      <c r="AM299" s="125"/>
      <c r="AZ299" s="125"/>
    </row>
    <row r="300" ht="9.75" customHeight="1">
      <c r="C300" s="106"/>
      <c r="D300" s="120"/>
      <c r="E300" s="120"/>
      <c r="F300" s="120"/>
      <c r="G300" s="120"/>
      <c r="H300" s="120"/>
      <c r="I300" s="120"/>
      <c r="J300" s="120"/>
      <c r="K300" s="120"/>
      <c r="L300" s="120"/>
      <c r="M300" s="120"/>
      <c r="N300" s="120"/>
      <c r="O300" s="123"/>
      <c r="P300" s="120"/>
      <c r="Q300" s="120"/>
      <c r="R300" s="120"/>
      <c r="S300" s="120"/>
      <c r="T300" s="120"/>
      <c r="U300" s="120"/>
      <c r="V300" s="120"/>
      <c r="W300" s="106"/>
      <c r="X300" s="106"/>
      <c r="Y300" s="128"/>
      <c r="Z300" s="106"/>
      <c r="AM300" s="125"/>
      <c r="AZ300" s="125"/>
    </row>
    <row r="301" ht="9.75" customHeight="1">
      <c r="C301" s="106"/>
      <c r="D301" s="120"/>
      <c r="E301" s="120"/>
      <c r="F301" s="120"/>
      <c r="G301" s="120"/>
      <c r="H301" s="120"/>
      <c r="I301" s="120"/>
      <c r="J301" s="120"/>
      <c r="K301" s="120"/>
      <c r="L301" s="120"/>
      <c r="M301" s="120"/>
      <c r="N301" s="120"/>
      <c r="O301" s="123"/>
      <c r="P301" s="120"/>
      <c r="Q301" s="120"/>
      <c r="R301" s="120"/>
      <c r="S301" s="120"/>
      <c r="T301" s="120"/>
      <c r="U301" s="120"/>
      <c r="V301" s="120"/>
      <c r="W301" s="106"/>
      <c r="X301" s="106"/>
      <c r="Y301" s="128"/>
      <c r="Z301" s="106"/>
      <c r="AM301" s="125"/>
      <c r="AZ301" s="125"/>
    </row>
    <row r="302" ht="9.75" customHeight="1">
      <c r="C302" s="106"/>
      <c r="D302" s="120"/>
      <c r="E302" s="120"/>
      <c r="F302" s="120"/>
      <c r="G302" s="120"/>
      <c r="H302" s="120"/>
      <c r="I302" s="120"/>
      <c r="J302" s="120"/>
      <c r="K302" s="120"/>
      <c r="L302" s="120"/>
      <c r="M302" s="120"/>
      <c r="N302" s="120"/>
      <c r="O302" s="123"/>
      <c r="P302" s="120"/>
      <c r="Q302" s="120"/>
      <c r="R302" s="120"/>
      <c r="S302" s="120"/>
      <c r="T302" s="120"/>
      <c r="U302" s="120"/>
      <c r="V302" s="120"/>
      <c r="W302" s="106"/>
      <c r="X302" s="106"/>
      <c r="Y302" s="128"/>
      <c r="Z302" s="106"/>
      <c r="AM302" s="125"/>
      <c r="AZ302" s="125"/>
    </row>
    <row r="303" ht="9.75" customHeight="1">
      <c r="C303" s="106"/>
      <c r="D303" s="120"/>
      <c r="E303" s="120"/>
      <c r="F303" s="120"/>
      <c r="G303" s="120"/>
      <c r="H303" s="120"/>
      <c r="I303" s="120"/>
      <c r="J303" s="120"/>
      <c r="K303" s="120"/>
      <c r="L303" s="120"/>
      <c r="M303" s="120"/>
      <c r="N303" s="120"/>
      <c r="O303" s="123"/>
      <c r="P303" s="120"/>
      <c r="Q303" s="120"/>
      <c r="R303" s="120"/>
      <c r="S303" s="120"/>
      <c r="T303" s="120"/>
      <c r="U303" s="120"/>
      <c r="V303" s="120"/>
      <c r="W303" s="106"/>
      <c r="X303" s="106"/>
      <c r="Y303" s="128"/>
      <c r="Z303" s="106"/>
      <c r="AM303" s="125"/>
      <c r="AZ303" s="125"/>
    </row>
    <row r="304" ht="9.75" customHeight="1">
      <c r="C304" s="106"/>
      <c r="D304" s="120"/>
      <c r="E304" s="120"/>
      <c r="F304" s="120"/>
      <c r="G304" s="120"/>
      <c r="H304" s="120"/>
      <c r="I304" s="120"/>
      <c r="J304" s="120"/>
      <c r="K304" s="120"/>
      <c r="L304" s="120"/>
      <c r="M304" s="120"/>
      <c r="N304" s="120"/>
      <c r="O304" s="123"/>
      <c r="P304" s="120"/>
      <c r="Q304" s="120"/>
      <c r="R304" s="120"/>
      <c r="S304" s="120"/>
      <c r="T304" s="120"/>
      <c r="U304" s="120"/>
      <c r="V304" s="120"/>
      <c r="W304" s="106"/>
      <c r="X304" s="106"/>
      <c r="Y304" s="128"/>
      <c r="Z304" s="106"/>
      <c r="AM304" s="125"/>
      <c r="AZ304" s="125"/>
    </row>
    <row r="305" ht="9.75" customHeight="1">
      <c r="C305" s="106"/>
      <c r="D305" s="120"/>
      <c r="E305" s="120"/>
      <c r="F305" s="120"/>
      <c r="G305" s="120"/>
      <c r="H305" s="120"/>
      <c r="I305" s="120"/>
      <c r="J305" s="120"/>
      <c r="K305" s="120"/>
      <c r="L305" s="120"/>
      <c r="M305" s="120"/>
      <c r="N305" s="120"/>
      <c r="O305" s="123"/>
      <c r="P305" s="120"/>
      <c r="Q305" s="120"/>
      <c r="R305" s="120"/>
      <c r="S305" s="120"/>
      <c r="T305" s="120"/>
      <c r="U305" s="120"/>
      <c r="V305" s="120"/>
      <c r="W305" s="106"/>
      <c r="X305" s="106"/>
      <c r="Y305" s="128"/>
      <c r="Z305" s="106"/>
      <c r="AM305" s="125"/>
      <c r="AZ305" s="125"/>
    </row>
    <row r="306" ht="9.75" customHeight="1">
      <c r="C306" s="106"/>
      <c r="D306" s="120"/>
      <c r="E306" s="120"/>
      <c r="F306" s="120"/>
      <c r="G306" s="120"/>
      <c r="H306" s="120"/>
      <c r="I306" s="120"/>
      <c r="J306" s="120"/>
      <c r="K306" s="120"/>
      <c r="L306" s="120"/>
      <c r="M306" s="120"/>
      <c r="N306" s="120"/>
      <c r="O306" s="123"/>
      <c r="P306" s="120"/>
      <c r="Q306" s="120"/>
      <c r="R306" s="120"/>
      <c r="S306" s="120"/>
      <c r="T306" s="120"/>
      <c r="U306" s="120"/>
      <c r="V306" s="120"/>
      <c r="W306" s="106"/>
      <c r="X306" s="106"/>
      <c r="Y306" s="128"/>
      <c r="Z306" s="106"/>
      <c r="AM306" s="125"/>
      <c r="AZ306" s="125"/>
    </row>
    <row r="307" ht="9.75" customHeight="1">
      <c r="C307" s="106"/>
      <c r="D307" s="120"/>
      <c r="E307" s="120"/>
      <c r="F307" s="120"/>
      <c r="G307" s="120"/>
      <c r="H307" s="120"/>
      <c r="I307" s="120"/>
      <c r="J307" s="120"/>
      <c r="K307" s="120"/>
      <c r="L307" s="120"/>
      <c r="M307" s="120"/>
      <c r="N307" s="120"/>
      <c r="O307" s="123"/>
      <c r="P307" s="120"/>
      <c r="Q307" s="120"/>
      <c r="R307" s="120"/>
      <c r="S307" s="120"/>
      <c r="T307" s="120"/>
      <c r="U307" s="120"/>
      <c r="V307" s="120"/>
      <c r="W307" s="106"/>
      <c r="X307" s="106"/>
      <c r="Y307" s="128"/>
      <c r="Z307" s="106"/>
      <c r="AM307" s="125"/>
      <c r="AZ307" s="125"/>
    </row>
    <row r="308" ht="9.75" customHeight="1">
      <c r="C308" s="106"/>
      <c r="D308" s="120"/>
      <c r="E308" s="120"/>
      <c r="F308" s="120"/>
      <c r="G308" s="120"/>
      <c r="H308" s="120"/>
      <c r="I308" s="120"/>
      <c r="J308" s="120"/>
      <c r="K308" s="120"/>
      <c r="L308" s="120"/>
      <c r="M308" s="120"/>
      <c r="N308" s="120"/>
      <c r="O308" s="123"/>
      <c r="P308" s="120"/>
      <c r="Q308" s="120"/>
      <c r="R308" s="120"/>
      <c r="S308" s="120"/>
      <c r="T308" s="120"/>
      <c r="U308" s="120"/>
      <c r="V308" s="120"/>
      <c r="W308" s="106"/>
      <c r="X308" s="106"/>
      <c r="Y308" s="128"/>
      <c r="Z308" s="106"/>
      <c r="AM308" s="125"/>
      <c r="AZ308" s="125"/>
    </row>
    <row r="309" ht="9.75" customHeight="1">
      <c r="C309" s="106"/>
      <c r="D309" s="120"/>
      <c r="E309" s="120"/>
      <c r="F309" s="120"/>
      <c r="G309" s="120"/>
      <c r="H309" s="120"/>
      <c r="I309" s="120"/>
      <c r="J309" s="120"/>
      <c r="K309" s="120"/>
      <c r="L309" s="120"/>
      <c r="M309" s="120"/>
      <c r="N309" s="120"/>
      <c r="O309" s="123"/>
      <c r="P309" s="120"/>
      <c r="Q309" s="120"/>
      <c r="R309" s="120"/>
      <c r="S309" s="120"/>
      <c r="T309" s="120"/>
      <c r="U309" s="120"/>
      <c r="V309" s="120"/>
      <c r="W309" s="106"/>
      <c r="X309" s="106"/>
      <c r="Y309" s="128"/>
      <c r="Z309" s="106"/>
      <c r="AM309" s="125"/>
      <c r="AZ309" s="125"/>
    </row>
    <row r="310" ht="9.75" customHeight="1">
      <c r="C310" s="106"/>
      <c r="D310" s="120"/>
      <c r="E310" s="120"/>
      <c r="F310" s="120"/>
      <c r="G310" s="120"/>
      <c r="H310" s="120"/>
      <c r="I310" s="120"/>
      <c r="J310" s="120"/>
      <c r="K310" s="120"/>
      <c r="L310" s="120"/>
      <c r="M310" s="120"/>
      <c r="N310" s="120"/>
      <c r="O310" s="123"/>
      <c r="P310" s="120"/>
      <c r="Q310" s="120"/>
      <c r="R310" s="120"/>
      <c r="S310" s="120"/>
      <c r="T310" s="120"/>
      <c r="U310" s="120"/>
      <c r="V310" s="120"/>
      <c r="W310" s="106"/>
      <c r="X310" s="106"/>
      <c r="Y310" s="128"/>
      <c r="Z310" s="106"/>
      <c r="AM310" s="125"/>
      <c r="AZ310" s="125"/>
    </row>
    <row r="311" ht="9.75" customHeight="1">
      <c r="C311" s="106"/>
      <c r="D311" s="120"/>
      <c r="E311" s="120"/>
      <c r="F311" s="120"/>
      <c r="G311" s="120"/>
      <c r="H311" s="120"/>
      <c r="I311" s="120"/>
      <c r="J311" s="120"/>
      <c r="K311" s="120"/>
      <c r="L311" s="120"/>
      <c r="M311" s="120"/>
      <c r="N311" s="120"/>
      <c r="O311" s="123"/>
      <c r="P311" s="120"/>
      <c r="Q311" s="120"/>
      <c r="R311" s="120"/>
      <c r="S311" s="120"/>
      <c r="T311" s="120"/>
      <c r="U311" s="120"/>
      <c r="V311" s="120"/>
      <c r="W311" s="106"/>
      <c r="X311" s="106"/>
      <c r="Y311" s="128"/>
      <c r="Z311" s="106"/>
      <c r="AM311" s="125"/>
      <c r="AZ311" s="125"/>
    </row>
    <row r="312" ht="9.75" customHeight="1">
      <c r="C312" s="106"/>
      <c r="D312" s="120"/>
      <c r="E312" s="120"/>
      <c r="F312" s="120"/>
      <c r="G312" s="120"/>
      <c r="H312" s="120"/>
      <c r="I312" s="120"/>
      <c r="J312" s="120"/>
      <c r="K312" s="120"/>
      <c r="L312" s="120"/>
      <c r="M312" s="120"/>
      <c r="N312" s="120"/>
      <c r="O312" s="123"/>
      <c r="P312" s="120"/>
      <c r="Q312" s="120"/>
      <c r="R312" s="120"/>
      <c r="S312" s="120"/>
      <c r="T312" s="120"/>
      <c r="U312" s="120"/>
      <c r="V312" s="120"/>
      <c r="W312" s="106"/>
      <c r="X312" s="106"/>
      <c r="Y312" s="128"/>
      <c r="Z312" s="106"/>
      <c r="AM312" s="125"/>
      <c r="AZ312" s="125"/>
    </row>
    <row r="313" ht="9.75" customHeight="1">
      <c r="C313" s="106"/>
      <c r="D313" s="120"/>
      <c r="E313" s="120"/>
      <c r="F313" s="120"/>
      <c r="G313" s="120"/>
      <c r="H313" s="120"/>
      <c r="I313" s="120"/>
      <c r="J313" s="120"/>
      <c r="K313" s="120"/>
      <c r="L313" s="120"/>
      <c r="M313" s="120"/>
      <c r="N313" s="120"/>
      <c r="O313" s="123"/>
      <c r="P313" s="120"/>
      <c r="Q313" s="120"/>
      <c r="R313" s="120"/>
      <c r="S313" s="120"/>
      <c r="T313" s="120"/>
      <c r="U313" s="120"/>
      <c r="V313" s="120"/>
      <c r="W313" s="106"/>
      <c r="X313" s="106"/>
      <c r="Y313" s="128"/>
      <c r="Z313" s="106"/>
      <c r="AM313" s="125"/>
      <c r="AZ313" s="125"/>
    </row>
    <row r="314" ht="9.75" customHeight="1">
      <c r="C314" s="106"/>
      <c r="D314" s="120"/>
      <c r="E314" s="120"/>
      <c r="F314" s="120"/>
      <c r="G314" s="120"/>
      <c r="H314" s="120"/>
      <c r="I314" s="120"/>
      <c r="J314" s="120"/>
      <c r="K314" s="120"/>
      <c r="L314" s="120"/>
      <c r="M314" s="120"/>
      <c r="N314" s="120"/>
      <c r="O314" s="123"/>
      <c r="P314" s="120"/>
      <c r="Q314" s="120"/>
      <c r="R314" s="120"/>
      <c r="S314" s="120"/>
      <c r="T314" s="120"/>
      <c r="U314" s="120"/>
      <c r="V314" s="120"/>
      <c r="W314" s="106"/>
      <c r="X314" s="106"/>
      <c r="Y314" s="128"/>
      <c r="Z314" s="106"/>
      <c r="AM314" s="125"/>
      <c r="AZ314" s="125"/>
    </row>
    <row r="315" ht="9.75" customHeight="1">
      <c r="C315" s="106"/>
      <c r="D315" s="120"/>
      <c r="E315" s="120"/>
      <c r="F315" s="120"/>
      <c r="G315" s="120"/>
      <c r="H315" s="120"/>
      <c r="I315" s="120"/>
      <c r="J315" s="120"/>
      <c r="K315" s="120"/>
      <c r="L315" s="120"/>
      <c r="M315" s="120"/>
      <c r="N315" s="120"/>
      <c r="O315" s="123"/>
      <c r="P315" s="120"/>
      <c r="Q315" s="120"/>
      <c r="R315" s="120"/>
      <c r="S315" s="120"/>
      <c r="T315" s="120"/>
      <c r="U315" s="120"/>
      <c r="V315" s="120"/>
      <c r="W315" s="106"/>
      <c r="X315" s="106"/>
      <c r="Y315" s="128"/>
      <c r="Z315" s="106"/>
      <c r="AM315" s="125"/>
      <c r="AZ315" s="125"/>
    </row>
    <row r="316" ht="9.75" customHeight="1">
      <c r="C316" s="106"/>
      <c r="D316" s="120"/>
      <c r="E316" s="120"/>
      <c r="F316" s="120"/>
      <c r="G316" s="120"/>
      <c r="H316" s="120"/>
      <c r="I316" s="120"/>
      <c r="J316" s="120"/>
      <c r="K316" s="120"/>
      <c r="L316" s="120"/>
      <c r="M316" s="120"/>
      <c r="N316" s="120"/>
      <c r="O316" s="123"/>
      <c r="P316" s="120"/>
      <c r="Q316" s="120"/>
      <c r="R316" s="120"/>
      <c r="S316" s="120"/>
      <c r="T316" s="120"/>
      <c r="U316" s="120"/>
      <c r="V316" s="120"/>
      <c r="W316" s="106"/>
      <c r="X316" s="106"/>
      <c r="Y316" s="128"/>
      <c r="Z316" s="106"/>
      <c r="AM316" s="125"/>
      <c r="AZ316" s="125"/>
    </row>
    <row r="317" ht="9.75" customHeight="1">
      <c r="C317" s="106"/>
      <c r="D317" s="120"/>
      <c r="E317" s="120"/>
      <c r="F317" s="120"/>
      <c r="G317" s="120"/>
      <c r="H317" s="120"/>
      <c r="I317" s="120"/>
      <c r="J317" s="120"/>
      <c r="K317" s="120"/>
      <c r="L317" s="120"/>
      <c r="M317" s="120"/>
      <c r="N317" s="120"/>
      <c r="O317" s="123"/>
      <c r="P317" s="120"/>
      <c r="Q317" s="120"/>
      <c r="R317" s="120"/>
      <c r="S317" s="120"/>
      <c r="T317" s="120"/>
      <c r="U317" s="120"/>
      <c r="V317" s="120"/>
      <c r="W317" s="106"/>
      <c r="X317" s="106"/>
      <c r="Y317" s="128"/>
      <c r="Z317" s="106"/>
      <c r="AM317" s="125"/>
      <c r="AZ317" s="125"/>
    </row>
    <row r="318" ht="9.75" customHeight="1">
      <c r="C318" s="106"/>
      <c r="D318" s="120"/>
      <c r="E318" s="120"/>
      <c r="F318" s="120"/>
      <c r="G318" s="120"/>
      <c r="H318" s="120"/>
      <c r="I318" s="120"/>
      <c r="J318" s="120"/>
      <c r="K318" s="120"/>
      <c r="L318" s="120"/>
      <c r="M318" s="120"/>
      <c r="N318" s="120"/>
      <c r="O318" s="123"/>
      <c r="P318" s="120"/>
      <c r="Q318" s="120"/>
      <c r="R318" s="120"/>
      <c r="S318" s="120"/>
      <c r="T318" s="120"/>
      <c r="U318" s="120"/>
      <c r="V318" s="120"/>
      <c r="W318" s="106"/>
      <c r="X318" s="106"/>
      <c r="Y318" s="128"/>
      <c r="Z318" s="106"/>
      <c r="AM318" s="125"/>
      <c r="AZ318" s="125"/>
    </row>
    <row r="319" ht="9.75" customHeight="1">
      <c r="C319" s="106"/>
      <c r="D319" s="120"/>
      <c r="E319" s="120"/>
      <c r="F319" s="120"/>
      <c r="G319" s="120"/>
      <c r="H319" s="120"/>
      <c r="I319" s="120"/>
      <c r="J319" s="120"/>
      <c r="K319" s="120"/>
      <c r="L319" s="120"/>
      <c r="M319" s="120"/>
      <c r="N319" s="120"/>
      <c r="O319" s="123"/>
      <c r="P319" s="120"/>
      <c r="Q319" s="120"/>
      <c r="R319" s="120"/>
      <c r="S319" s="120"/>
      <c r="T319" s="120"/>
      <c r="U319" s="120"/>
      <c r="V319" s="120"/>
      <c r="W319" s="106"/>
      <c r="X319" s="106"/>
      <c r="Y319" s="128"/>
      <c r="Z319" s="106"/>
      <c r="AM319" s="125"/>
      <c r="AZ319" s="125"/>
    </row>
    <row r="320" ht="9.75" customHeight="1">
      <c r="C320" s="106"/>
      <c r="D320" s="120"/>
      <c r="E320" s="120"/>
      <c r="F320" s="120"/>
      <c r="G320" s="120"/>
      <c r="H320" s="120"/>
      <c r="I320" s="120"/>
      <c r="J320" s="120"/>
      <c r="K320" s="120"/>
      <c r="L320" s="120"/>
      <c r="M320" s="120"/>
      <c r="N320" s="120"/>
      <c r="O320" s="123"/>
      <c r="P320" s="120"/>
      <c r="Q320" s="120"/>
      <c r="R320" s="120"/>
      <c r="S320" s="120"/>
      <c r="T320" s="120"/>
      <c r="U320" s="120"/>
      <c r="V320" s="120"/>
      <c r="W320" s="106"/>
      <c r="X320" s="106"/>
      <c r="Y320" s="128"/>
      <c r="Z320" s="106"/>
      <c r="AM320" s="125"/>
      <c r="AZ320" s="125"/>
    </row>
    <row r="321" ht="9.75" customHeight="1">
      <c r="C321" s="106"/>
      <c r="D321" s="120"/>
      <c r="E321" s="120"/>
      <c r="F321" s="120"/>
      <c r="G321" s="120"/>
      <c r="H321" s="120"/>
      <c r="I321" s="120"/>
      <c r="J321" s="120"/>
      <c r="K321" s="120"/>
      <c r="L321" s="120"/>
      <c r="M321" s="120"/>
      <c r="N321" s="120"/>
      <c r="O321" s="123"/>
      <c r="P321" s="120"/>
      <c r="Q321" s="120"/>
      <c r="R321" s="120"/>
      <c r="S321" s="120"/>
      <c r="T321" s="120"/>
      <c r="U321" s="120"/>
      <c r="V321" s="120"/>
      <c r="W321" s="106"/>
      <c r="X321" s="106"/>
      <c r="Y321" s="128"/>
      <c r="Z321" s="106"/>
      <c r="AM321" s="125"/>
      <c r="AZ321" s="125"/>
    </row>
    <row r="322" ht="9.75" customHeight="1">
      <c r="C322" s="106"/>
      <c r="D322" s="120"/>
      <c r="E322" s="120"/>
      <c r="F322" s="120"/>
      <c r="G322" s="120"/>
      <c r="H322" s="120"/>
      <c r="I322" s="120"/>
      <c r="J322" s="120"/>
      <c r="K322" s="120"/>
      <c r="L322" s="120"/>
      <c r="M322" s="120"/>
      <c r="N322" s="120"/>
      <c r="O322" s="123"/>
      <c r="P322" s="120"/>
      <c r="Q322" s="120"/>
      <c r="R322" s="120"/>
      <c r="S322" s="120"/>
      <c r="T322" s="120"/>
      <c r="U322" s="120"/>
      <c r="V322" s="120"/>
      <c r="W322" s="106"/>
      <c r="X322" s="106"/>
      <c r="Y322" s="128"/>
      <c r="Z322" s="106"/>
      <c r="AM322" s="125"/>
      <c r="AZ322" s="125"/>
    </row>
    <row r="323" ht="9.75" customHeight="1">
      <c r="C323" s="106"/>
      <c r="D323" s="120"/>
      <c r="E323" s="120"/>
      <c r="F323" s="120"/>
      <c r="G323" s="120"/>
      <c r="H323" s="120"/>
      <c r="I323" s="120"/>
      <c r="J323" s="120"/>
      <c r="K323" s="120"/>
      <c r="L323" s="120"/>
      <c r="M323" s="120"/>
      <c r="N323" s="120"/>
      <c r="O323" s="123"/>
      <c r="P323" s="120"/>
      <c r="Q323" s="120"/>
      <c r="R323" s="120"/>
      <c r="S323" s="120"/>
      <c r="T323" s="120"/>
      <c r="U323" s="120"/>
      <c r="V323" s="120"/>
      <c r="W323" s="106"/>
      <c r="X323" s="106"/>
      <c r="Y323" s="128"/>
      <c r="Z323" s="106"/>
      <c r="AM323" s="125"/>
      <c r="AZ323" s="125"/>
    </row>
    <row r="324" ht="9.75" customHeight="1">
      <c r="C324" s="106"/>
      <c r="D324" s="120"/>
      <c r="E324" s="120"/>
      <c r="F324" s="120"/>
      <c r="G324" s="120"/>
      <c r="H324" s="120"/>
      <c r="I324" s="120"/>
      <c r="J324" s="120"/>
      <c r="K324" s="120"/>
      <c r="L324" s="120"/>
      <c r="M324" s="120"/>
      <c r="N324" s="120"/>
      <c r="O324" s="123"/>
      <c r="P324" s="120"/>
      <c r="Q324" s="120"/>
      <c r="R324" s="120"/>
      <c r="S324" s="120"/>
      <c r="T324" s="120"/>
      <c r="U324" s="120"/>
      <c r="V324" s="120"/>
      <c r="W324" s="106"/>
      <c r="X324" s="106"/>
      <c r="Y324" s="128"/>
      <c r="Z324" s="106"/>
      <c r="AM324" s="125"/>
      <c r="AZ324" s="125"/>
    </row>
    <row r="325" ht="9.75" customHeight="1">
      <c r="C325" s="106"/>
      <c r="D325" s="120"/>
      <c r="E325" s="120"/>
      <c r="F325" s="120"/>
      <c r="G325" s="120"/>
      <c r="H325" s="120"/>
      <c r="I325" s="120"/>
      <c r="J325" s="120"/>
      <c r="K325" s="120"/>
      <c r="L325" s="120"/>
      <c r="M325" s="120"/>
      <c r="N325" s="120"/>
      <c r="O325" s="123"/>
      <c r="P325" s="120"/>
      <c r="Q325" s="120"/>
      <c r="R325" s="120"/>
      <c r="S325" s="120"/>
      <c r="T325" s="120"/>
      <c r="U325" s="120"/>
      <c r="V325" s="120"/>
      <c r="W325" s="106"/>
      <c r="X325" s="106"/>
      <c r="Y325" s="128"/>
      <c r="Z325" s="106"/>
      <c r="AM325" s="125"/>
      <c r="AZ325" s="125"/>
    </row>
    <row r="326" ht="9.75" customHeight="1">
      <c r="C326" s="106"/>
      <c r="D326" s="120"/>
      <c r="E326" s="120"/>
      <c r="F326" s="120"/>
      <c r="G326" s="120"/>
      <c r="H326" s="120"/>
      <c r="I326" s="120"/>
      <c r="J326" s="120"/>
      <c r="K326" s="120"/>
      <c r="L326" s="120"/>
      <c r="M326" s="120"/>
      <c r="N326" s="120"/>
      <c r="O326" s="123"/>
      <c r="P326" s="120"/>
      <c r="Q326" s="120"/>
      <c r="R326" s="120"/>
      <c r="S326" s="120"/>
      <c r="T326" s="120"/>
      <c r="U326" s="120"/>
      <c r="V326" s="120"/>
      <c r="W326" s="106"/>
      <c r="X326" s="106"/>
      <c r="Y326" s="128"/>
      <c r="Z326" s="106"/>
      <c r="AM326" s="125"/>
      <c r="AZ326" s="125"/>
    </row>
    <row r="327" ht="9.75" customHeight="1">
      <c r="C327" s="106"/>
      <c r="D327" s="120"/>
      <c r="E327" s="120"/>
      <c r="F327" s="120"/>
      <c r="G327" s="120"/>
      <c r="H327" s="120"/>
      <c r="I327" s="120"/>
      <c r="J327" s="120"/>
      <c r="K327" s="120"/>
      <c r="L327" s="120"/>
      <c r="M327" s="120"/>
      <c r="N327" s="120"/>
      <c r="O327" s="123"/>
      <c r="P327" s="120"/>
      <c r="Q327" s="120"/>
      <c r="R327" s="120"/>
      <c r="S327" s="120"/>
      <c r="T327" s="120"/>
      <c r="U327" s="120"/>
      <c r="V327" s="120"/>
      <c r="W327" s="106"/>
      <c r="X327" s="106"/>
      <c r="Y327" s="128"/>
      <c r="Z327" s="106"/>
      <c r="AM327" s="125"/>
      <c r="AZ327" s="125"/>
    </row>
    <row r="328" ht="9.75" customHeight="1">
      <c r="C328" s="106"/>
      <c r="D328" s="120"/>
      <c r="E328" s="120"/>
      <c r="F328" s="120"/>
      <c r="G328" s="120"/>
      <c r="H328" s="120"/>
      <c r="I328" s="120"/>
      <c r="J328" s="120"/>
      <c r="K328" s="120"/>
      <c r="L328" s="120"/>
      <c r="M328" s="120"/>
      <c r="N328" s="120"/>
      <c r="O328" s="123"/>
      <c r="P328" s="120"/>
      <c r="Q328" s="120"/>
      <c r="R328" s="120"/>
      <c r="S328" s="120"/>
      <c r="T328" s="120"/>
      <c r="U328" s="120"/>
      <c r="V328" s="120"/>
      <c r="W328" s="106"/>
      <c r="X328" s="106"/>
      <c r="Y328" s="128"/>
      <c r="Z328" s="106"/>
      <c r="AM328" s="125"/>
      <c r="AZ328" s="125"/>
    </row>
    <row r="329" ht="9.75" customHeight="1">
      <c r="C329" s="106"/>
      <c r="D329" s="120"/>
      <c r="E329" s="120"/>
      <c r="F329" s="120"/>
      <c r="G329" s="120"/>
      <c r="H329" s="120"/>
      <c r="I329" s="120"/>
      <c r="J329" s="120"/>
      <c r="K329" s="120"/>
      <c r="L329" s="120"/>
      <c r="M329" s="120"/>
      <c r="N329" s="120"/>
      <c r="O329" s="123"/>
      <c r="P329" s="120"/>
      <c r="Q329" s="120"/>
      <c r="R329" s="120"/>
      <c r="S329" s="120"/>
      <c r="T329" s="120"/>
      <c r="U329" s="120"/>
      <c r="V329" s="120"/>
      <c r="W329" s="106"/>
      <c r="X329" s="106"/>
      <c r="Y329" s="128"/>
      <c r="Z329" s="106"/>
      <c r="AM329" s="125"/>
      <c r="AZ329" s="125"/>
    </row>
    <row r="330" ht="9.75" customHeight="1">
      <c r="C330" s="106"/>
      <c r="D330" s="120"/>
      <c r="E330" s="120"/>
      <c r="F330" s="120"/>
      <c r="G330" s="120"/>
      <c r="H330" s="120"/>
      <c r="I330" s="120"/>
      <c r="J330" s="120"/>
      <c r="K330" s="120"/>
      <c r="L330" s="120"/>
      <c r="M330" s="120"/>
      <c r="N330" s="120"/>
      <c r="O330" s="123"/>
      <c r="P330" s="120"/>
      <c r="Q330" s="120"/>
      <c r="R330" s="120"/>
      <c r="S330" s="120"/>
      <c r="T330" s="120"/>
      <c r="U330" s="120"/>
      <c r="V330" s="120"/>
      <c r="W330" s="106"/>
      <c r="X330" s="106"/>
      <c r="Y330" s="128"/>
      <c r="Z330" s="106"/>
      <c r="AM330" s="125"/>
      <c r="AZ330" s="125"/>
    </row>
    <row r="331" ht="9.75" customHeight="1">
      <c r="C331" s="106"/>
      <c r="D331" s="120"/>
      <c r="E331" s="120"/>
      <c r="F331" s="120"/>
      <c r="G331" s="120"/>
      <c r="H331" s="120"/>
      <c r="I331" s="120"/>
      <c r="J331" s="120"/>
      <c r="K331" s="120"/>
      <c r="L331" s="120"/>
      <c r="M331" s="120"/>
      <c r="N331" s="120"/>
      <c r="O331" s="123"/>
      <c r="P331" s="120"/>
      <c r="Q331" s="120"/>
      <c r="R331" s="120"/>
      <c r="S331" s="120"/>
      <c r="T331" s="120"/>
      <c r="U331" s="120"/>
      <c r="V331" s="120"/>
      <c r="W331" s="106"/>
      <c r="X331" s="106"/>
      <c r="Y331" s="128"/>
      <c r="Z331" s="106"/>
      <c r="AM331" s="125"/>
      <c r="AZ331" s="125"/>
    </row>
    <row r="332" ht="9.75" customHeight="1">
      <c r="C332" s="106"/>
      <c r="D332" s="120"/>
      <c r="E332" s="120"/>
      <c r="F332" s="120"/>
      <c r="G332" s="120"/>
      <c r="H332" s="120"/>
      <c r="I332" s="120"/>
      <c r="J332" s="120"/>
      <c r="K332" s="120"/>
      <c r="L332" s="120"/>
      <c r="M332" s="120"/>
      <c r="N332" s="120"/>
      <c r="O332" s="123"/>
      <c r="P332" s="120"/>
      <c r="Q332" s="120"/>
      <c r="R332" s="120"/>
      <c r="S332" s="120"/>
      <c r="T332" s="120"/>
      <c r="U332" s="120"/>
      <c r="V332" s="120"/>
      <c r="W332" s="106"/>
      <c r="X332" s="106"/>
      <c r="Y332" s="128"/>
      <c r="Z332" s="106"/>
      <c r="AM332" s="125"/>
      <c r="AZ332" s="125"/>
    </row>
    <row r="333" ht="9.75" customHeight="1">
      <c r="C333" s="106"/>
      <c r="D333" s="120"/>
      <c r="E333" s="120"/>
      <c r="F333" s="120"/>
      <c r="G333" s="120"/>
      <c r="H333" s="120"/>
      <c r="I333" s="120"/>
      <c r="J333" s="120"/>
      <c r="K333" s="120"/>
      <c r="L333" s="120"/>
      <c r="M333" s="120"/>
      <c r="N333" s="120"/>
      <c r="O333" s="123"/>
      <c r="P333" s="120"/>
      <c r="Q333" s="120"/>
      <c r="R333" s="120"/>
      <c r="S333" s="120"/>
      <c r="T333" s="120"/>
      <c r="U333" s="120"/>
      <c r="V333" s="120"/>
      <c r="W333" s="106"/>
      <c r="X333" s="106"/>
      <c r="Y333" s="128"/>
      <c r="Z333" s="106"/>
      <c r="AM333" s="125"/>
      <c r="AZ333" s="125"/>
    </row>
    <row r="334" ht="9.75" customHeight="1">
      <c r="C334" s="106"/>
      <c r="D334" s="120"/>
      <c r="E334" s="120"/>
      <c r="F334" s="120"/>
      <c r="G334" s="120"/>
      <c r="H334" s="120"/>
      <c r="I334" s="120"/>
      <c r="J334" s="120"/>
      <c r="K334" s="120"/>
      <c r="L334" s="120"/>
      <c r="M334" s="120"/>
      <c r="N334" s="120"/>
      <c r="O334" s="123"/>
      <c r="P334" s="120"/>
      <c r="Q334" s="120"/>
      <c r="R334" s="120"/>
      <c r="S334" s="120"/>
      <c r="T334" s="120"/>
      <c r="U334" s="120"/>
      <c r="V334" s="120"/>
      <c r="W334" s="106"/>
      <c r="X334" s="106"/>
      <c r="Y334" s="128"/>
      <c r="Z334" s="106"/>
      <c r="AM334" s="125"/>
      <c r="AZ334" s="125"/>
    </row>
    <row r="335" ht="9.75" customHeight="1">
      <c r="C335" s="106"/>
      <c r="D335" s="120"/>
      <c r="E335" s="120"/>
      <c r="F335" s="120"/>
      <c r="G335" s="120"/>
      <c r="H335" s="120"/>
      <c r="I335" s="120"/>
      <c r="J335" s="120"/>
      <c r="K335" s="120"/>
      <c r="L335" s="120"/>
      <c r="M335" s="120"/>
      <c r="N335" s="120"/>
      <c r="O335" s="123"/>
      <c r="P335" s="120"/>
      <c r="Q335" s="120"/>
      <c r="R335" s="120"/>
      <c r="S335" s="120"/>
      <c r="T335" s="120"/>
      <c r="U335" s="120"/>
      <c r="V335" s="120"/>
      <c r="W335" s="106"/>
      <c r="X335" s="106"/>
      <c r="Y335" s="128"/>
      <c r="Z335" s="106"/>
      <c r="AM335" s="125"/>
      <c r="AZ335" s="125"/>
    </row>
    <row r="336" ht="9.75" customHeight="1">
      <c r="C336" s="106"/>
      <c r="D336" s="120"/>
      <c r="E336" s="120"/>
      <c r="F336" s="120"/>
      <c r="G336" s="120"/>
      <c r="H336" s="120"/>
      <c r="I336" s="120"/>
      <c r="J336" s="120"/>
      <c r="K336" s="120"/>
      <c r="L336" s="120"/>
      <c r="M336" s="120"/>
      <c r="N336" s="120"/>
      <c r="O336" s="123"/>
      <c r="P336" s="120"/>
      <c r="Q336" s="120"/>
      <c r="R336" s="120"/>
      <c r="S336" s="120"/>
      <c r="T336" s="120"/>
      <c r="U336" s="120"/>
      <c r="V336" s="120"/>
      <c r="W336" s="106"/>
      <c r="X336" s="106"/>
      <c r="Y336" s="128"/>
      <c r="Z336" s="106"/>
      <c r="AM336" s="125"/>
      <c r="AZ336" s="125"/>
    </row>
    <row r="337" ht="9.75" customHeight="1">
      <c r="C337" s="106"/>
      <c r="D337" s="120"/>
      <c r="E337" s="120"/>
      <c r="F337" s="120"/>
      <c r="G337" s="120"/>
      <c r="H337" s="120"/>
      <c r="I337" s="120"/>
      <c r="J337" s="120"/>
      <c r="K337" s="120"/>
      <c r="L337" s="120"/>
      <c r="M337" s="120"/>
      <c r="N337" s="120"/>
      <c r="O337" s="123"/>
      <c r="P337" s="120"/>
      <c r="Q337" s="120"/>
      <c r="R337" s="120"/>
      <c r="S337" s="120"/>
      <c r="T337" s="120"/>
      <c r="U337" s="120"/>
      <c r="V337" s="120"/>
      <c r="W337" s="106"/>
      <c r="X337" s="106"/>
      <c r="Y337" s="128"/>
      <c r="Z337" s="106"/>
      <c r="AM337" s="125"/>
      <c r="AZ337" s="125"/>
    </row>
    <row r="338" ht="9.75" customHeight="1">
      <c r="C338" s="106"/>
      <c r="D338" s="120"/>
      <c r="E338" s="120"/>
      <c r="F338" s="120"/>
      <c r="G338" s="120"/>
      <c r="H338" s="120"/>
      <c r="I338" s="120"/>
      <c r="J338" s="120"/>
      <c r="K338" s="120"/>
      <c r="L338" s="120"/>
      <c r="M338" s="120"/>
      <c r="N338" s="120"/>
      <c r="O338" s="123"/>
      <c r="P338" s="120"/>
      <c r="Q338" s="120"/>
      <c r="R338" s="120"/>
      <c r="S338" s="120"/>
      <c r="T338" s="120"/>
      <c r="U338" s="120"/>
      <c r="V338" s="120"/>
      <c r="W338" s="106"/>
      <c r="X338" s="106"/>
      <c r="Y338" s="128"/>
      <c r="Z338" s="106"/>
      <c r="AM338" s="125"/>
      <c r="AZ338" s="125"/>
    </row>
    <row r="339" ht="9.75" customHeight="1">
      <c r="C339" s="106"/>
      <c r="D339" s="120"/>
      <c r="E339" s="120"/>
      <c r="F339" s="120"/>
      <c r="G339" s="120"/>
      <c r="H339" s="120"/>
      <c r="I339" s="120"/>
      <c r="J339" s="120"/>
      <c r="K339" s="120"/>
      <c r="L339" s="120"/>
      <c r="M339" s="120"/>
      <c r="N339" s="120"/>
      <c r="O339" s="123"/>
      <c r="P339" s="120"/>
      <c r="Q339" s="120"/>
      <c r="R339" s="120"/>
      <c r="S339" s="120"/>
      <c r="T339" s="120"/>
      <c r="U339" s="120"/>
      <c r="V339" s="120"/>
      <c r="W339" s="106"/>
      <c r="X339" s="106"/>
      <c r="Y339" s="128"/>
      <c r="Z339" s="106"/>
      <c r="AM339" s="125"/>
      <c r="AZ339" s="125"/>
    </row>
    <row r="340" ht="9.75" customHeight="1">
      <c r="C340" s="106"/>
      <c r="D340" s="120"/>
      <c r="E340" s="120"/>
      <c r="F340" s="120"/>
      <c r="G340" s="120"/>
      <c r="H340" s="120"/>
      <c r="I340" s="120"/>
      <c r="J340" s="120"/>
      <c r="K340" s="120"/>
      <c r="L340" s="120"/>
      <c r="M340" s="120"/>
      <c r="N340" s="120"/>
      <c r="O340" s="123"/>
      <c r="P340" s="120"/>
      <c r="Q340" s="120"/>
      <c r="R340" s="120"/>
      <c r="S340" s="120"/>
      <c r="T340" s="120"/>
      <c r="U340" s="120"/>
      <c r="V340" s="120"/>
      <c r="W340" s="106"/>
      <c r="X340" s="106"/>
      <c r="Y340" s="128"/>
      <c r="Z340" s="106"/>
      <c r="AM340" s="125"/>
      <c r="AZ340" s="125"/>
    </row>
    <row r="341" ht="9.75" customHeight="1">
      <c r="C341" s="106"/>
      <c r="D341" s="120"/>
      <c r="E341" s="120"/>
      <c r="F341" s="120"/>
      <c r="G341" s="120"/>
      <c r="H341" s="120"/>
      <c r="I341" s="120"/>
      <c r="J341" s="120"/>
      <c r="K341" s="120"/>
      <c r="L341" s="120"/>
      <c r="M341" s="120"/>
      <c r="N341" s="120"/>
      <c r="O341" s="123"/>
      <c r="P341" s="120"/>
      <c r="Q341" s="120"/>
      <c r="R341" s="120"/>
      <c r="S341" s="120"/>
      <c r="T341" s="120"/>
      <c r="U341" s="120"/>
      <c r="V341" s="120"/>
      <c r="W341" s="106"/>
      <c r="X341" s="106"/>
      <c r="Y341" s="128"/>
      <c r="Z341" s="106"/>
      <c r="AM341" s="125"/>
      <c r="AZ341" s="125"/>
    </row>
    <row r="342" ht="9.75" customHeight="1">
      <c r="C342" s="106"/>
      <c r="D342" s="120"/>
      <c r="E342" s="120"/>
      <c r="F342" s="120"/>
      <c r="G342" s="120"/>
      <c r="H342" s="120"/>
      <c r="I342" s="120"/>
      <c r="J342" s="120"/>
      <c r="K342" s="120"/>
      <c r="L342" s="120"/>
      <c r="M342" s="120"/>
      <c r="N342" s="120"/>
      <c r="O342" s="123"/>
      <c r="P342" s="120"/>
      <c r="Q342" s="120"/>
      <c r="R342" s="120"/>
      <c r="S342" s="120"/>
      <c r="T342" s="120"/>
      <c r="U342" s="120"/>
      <c r="V342" s="120"/>
      <c r="W342" s="106"/>
      <c r="X342" s="106"/>
      <c r="Y342" s="128"/>
      <c r="Z342" s="106"/>
      <c r="AM342" s="125"/>
      <c r="AZ342" s="125"/>
    </row>
    <row r="343" ht="9.75" customHeight="1">
      <c r="C343" s="106"/>
      <c r="D343" s="120"/>
      <c r="E343" s="120"/>
      <c r="F343" s="120"/>
      <c r="G343" s="120"/>
      <c r="H343" s="120"/>
      <c r="I343" s="120"/>
      <c r="J343" s="120"/>
      <c r="K343" s="120"/>
      <c r="L343" s="120"/>
      <c r="M343" s="120"/>
      <c r="N343" s="120"/>
      <c r="O343" s="123"/>
      <c r="P343" s="120"/>
      <c r="Q343" s="120"/>
      <c r="R343" s="120"/>
      <c r="S343" s="120"/>
      <c r="T343" s="120"/>
      <c r="U343" s="120"/>
      <c r="V343" s="120"/>
      <c r="W343" s="106"/>
      <c r="X343" s="106"/>
      <c r="Y343" s="128"/>
      <c r="Z343" s="106"/>
      <c r="AM343" s="125"/>
      <c r="AZ343" s="125"/>
    </row>
    <row r="344" ht="9.75" customHeight="1">
      <c r="C344" s="106"/>
      <c r="D344" s="120"/>
      <c r="E344" s="120"/>
      <c r="F344" s="120"/>
      <c r="G344" s="120"/>
      <c r="H344" s="120"/>
      <c r="I344" s="120"/>
      <c r="J344" s="120"/>
      <c r="K344" s="120"/>
      <c r="L344" s="120"/>
      <c r="M344" s="120"/>
      <c r="N344" s="120"/>
      <c r="O344" s="123"/>
      <c r="P344" s="120"/>
      <c r="Q344" s="120"/>
      <c r="R344" s="120"/>
      <c r="S344" s="120"/>
      <c r="T344" s="120"/>
      <c r="U344" s="120"/>
      <c r="V344" s="120"/>
      <c r="W344" s="106"/>
      <c r="X344" s="106"/>
      <c r="Y344" s="128"/>
      <c r="Z344" s="106"/>
      <c r="AM344" s="125"/>
      <c r="AZ344" s="125"/>
    </row>
    <row r="345" ht="9.75" customHeight="1">
      <c r="C345" s="106"/>
      <c r="D345" s="120"/>
      <c r="E345" s="120"/>
      <c r="F345" s="120"/>
      <c r="G345" s="120"/>
      <c r="H345" s="120"/>
      <c r="I345" s="120"/>
      <c r="J345" s="120"/>
      <c r="K345" s="120"/>
      <c r="L345" s="120"/>
      <c r="M345" s="120"/>
      <c r="N345" s="120"/>
      <c r="O345" s="123"/>
      <c r="P345" s="120"/>
      <c r="Q345" s="120"/>
      <c r="R345" s="120"/>
      <c r="S345" s="120"/>
      <c r="T345" s="120"/>
      <c r="U345" s="120"/>
      <c r="V345" s="120"/>
      <c r="W345" s="106"/>
      <c r="X345" s="106"/>
      <c r="Y345" s="128"/>
      <c r="Z345" s="106"/>
      <c r="AM345" s="125"/>
      <c r="AZ345" s="125"/>
    </row>
    <row r="346" ht="9.75" customHeight="1">
      <c r="C346" s="106"/>
      <c r="D346" s="120"/>
      <c r="E346" s="120"/>
      <c r="F346" s="120"/>
      <c r="G346" s="120"/>
      <c r="H346" s="120"/>
      <c r="I346" s="120"/>
      <c r="J346" s="120"/>
      <c r="K346" s="120"/>
      <c r="L346" s="120"/>
      <c r="M346" s="120"/>
      <c r="N346" s="120"/>
      <c r="O346" s="123"/>
      <c r="P346" s="120"/>
      <c r="Q346" s="120"/>
      <c r="R346" s="120"/>
      <c r="S346" s="120"/>
      <c r="T346" s="120"/>
      <c r="U346" s="120"/>
      <c r="V346" s="120"/>
      <c r="W346" s="106"/>
      <c r="X346" s="106"/>
      <c r="Y346" s="128"/>
      <c r="Z346" s="106"/>
      <c r="AM346" s="125"/>
      <c r="AZ346" s="125"/>
    </row>
    <row r="347" ht="9.75" customHeight="1">
      <c r="C347" s="106"/>
      <c r="D347" s="120"/>
      <c r="E347" s="120"/>
      <c r="F347" s="120"/>
      <c r="G347" s="120"/>
      <c r="H347" s="120"/>
      <c r="I347" s="120"/>
      <c r="J347" s="120"/>
      <c r="K347" s="120"/>
      <c r="L347" s="120"/>
      <c r="M347" s="120"/>
      <c r="N347" s="120"/>
      <c r="O347" s="123"/>
      <c r="P347" s="120"/>
      <c r="Q347" s="120"/>
      <c r="R347" s="120"/>
      <c r="S347" s="120"/>
      <c r="T347" s="120"/>
      <c r="U347" s="120"/>
      <c r="V347" s="120"/>
      <c r="W347" s="106"/>
      <c r="X347" s="106"/>
      <c r="Y347" s="128"/>
      <c r="Z347" s="106"/>
      <c r="AM347" s="125"/>
      <c r="AZ347" s="125"/>
    </row>
    <row r="348" ht="9.75" customHeight="1">
      <c r="C348" s="106"/>
      <c r="D348" s="120"/>
      <c r="E348" s="120"/>
      <c r="F348" s="120"/>
      <c r="G348" s="120"/>
      <c r="H348" s="120"/>
      <c r="I348" s="120"/>
      <c r="J348" s="120"/>
      <c r="K348" s="120"/>
      <c r="L348" s="120"/>
      <c r="M348" s="120"/>
      <c r="N348" s="120"/>
      <c r="O348" s="123"/>
      <c r="P348" s="120"/>
      <c r="Q348" s="120"/>
      <c r="R348" s="120"/>
      <c r="S348" s="120"/>
      <c r="T348" s="120"/>
      <c r="U348" s="120"/>
      <c r="V348" s="120"/>
      <c r="W348" s="106"/>
      <c r="X348" s="106"/>
      <c r="Y348" s="128"/>
      <c r="Z348" s="106"/>
      <c r="AM348" s="125"/>
      <c r="AZ348" s="125"/>
    </row>
    <row r="349" ht="9.75" customHeight="1">
      <c r="C349" s="106"/>
      <c r="D349" s="120"/>
      <c r="E349" s="120"/>
      <c r="F349" s="120"/>
      <c r="G349" s="120"/>
      <c r="H349" s="120"/>
      <c r="I349" s="120"/>
      <c r="J349" s="120"/>
      <c r="K349" s="120"/>
      <c r="L349" s="120"/>
      <c r="M349" s="120"/>
      <c r="N349" s="120"/>
      <c r="O349" s="123"/>
      <c r="P349" s="120"/>
      <c r="Q349" s="120"/>
      <c r="R349" s="120"/>
      <c r="S349" s="120"/>
      <c r="T349" s="120"/>
      <c r="U349" s="120"/>
      <c r="V349" s="120"/>
      <c r="W349" s="106"/>
      <c r="X349" s="106"/>
      <c r="Y349" s="128"/>
      <c r="Z349" s="106"/>
      <c r="AM349" s="125"/>
      <c r="AZ349" s="125"/>
    </row>
    <row r="350" ht="9.75" customHeight="1">
      <c r="C350" s="106"/>
      <c r="D350" s="120"/>
      <c r="E350" s="120"/>
      <c r="F350" s="120"/>
      <c r="G350" s="120"/>
      <c r="H350" s="120"/>
      <c r="I350" s="120"/>
      <c r="J350" s="120"/>
      <c r="K350" s="120"/>
      <c r="L350" s="120"/>
      <c r="M350" s="120"/>
      <c r="N350" s="120"/>
      <c r="O350" s="123"/>
      <c r="P350" s="120"/>
      <c r="Q350" s="120"/>
      <c r="R350" s="120"/>
      <c r="S350" s="120"/>
      <c r="T350" s="120"/>
      <c r="U350" s="120"/>
      <c r="V350" s="120"/>
      <c r="W350" s="106"/>
      <c r="X350" s="106"/>
      <c r="Y350" s="128"/>
      <c r="Z350" s="106"/>
      <c r="AM350" s="125"/>
      <c r="AZ350" s="125"/>
    </row>
    <row r="351" ht="9.75" customHeight="1">
      <c r="C351" s="106"/>
      <c r="D351" s="120"/>
      <c r="E351" s="120"/>
      <c r="F351" s="120"/>
      <c r="G351" s="120"/>
      <c r="H351" s="120"/>
      <c r="I351" s="120"/>
      <c r="J351" s="120"/>
      <c r="K351" s="120"/>
      <c r="L351" s="120"/>
      <c r="M351" s="120"/>
      <c r="N351" s="120"/>
      <c r="O351" s="123"/>
      <c r="P351" s="120"/>
      <c r="Q351" s="120"/>
      <c r="R351" s="120"/>
      <c r="S351" s="120"/>
      <c r="T351" s="120"/>
      <c r="U351" s="120"/>
      <c r="V351" s="120"/>
      <c r="W351" s="106"/>
      <c r="X351" s="106"/>
      <c r="Y351" s="128"/>
      <c r="Z351" s="106"/>
      <c r="AM351" s="125"/>
      <c r="AZ351" s="125"/>
    </row>
    <row r="352" ht="9.75" customHeight="1">
      <c r="C352" s="106"/>
      <c r="D352" s="120"/>
      <c r="E352" s="120"/>
      <c r="F352" s="120"/>
      <c r="G352" s="120"/>
      <c r="H352" s="120"/>
      <c r="I352" s="120"/>
      <c r="J352" s="120"/>
      <c r="K352" s="120"/>
      <c r="L352" s="120"/>
      <c r="M352" s="120"/>
      <c r="N352" s="120"/>
      <c r="O352" s="123"/>
      <c r="P352" s="120"/>
      <c r="Q352" s="120"/>
      <c r="R352" s="120"/>
      <c r="S352" s="120"/>
      <c r="T352" s="120"/>
      <c r="U352" s="120"/>
      <c r="V352" s="120"/>
      <c r="W352" s="106"/>
      <c r="X352" s="106"/>
      <c r="Y352" s="128"/>
      <c r="Z352" s="106"/>
      <c r="AM352" s="125"/>
      <c r="AZ352" s="125"/>
    </row>
    <row r="353" ht="9.75" customHeight="1">
      <c r="C353" s="106"/>
      <c r="D353" s="120"/>
      <c r="E353" s="120"/>
      <c r="F353" s="120"/>
      <c r="G353" s="120"/>
      <c r="H353" s="120"/>
      <c r="I353" s="120"/>
      <c r="J353" s="120"/>
      <c r="K353" s="120"/>
      <c r="L353" s="120"/>
      <c r="M353" s="120"/>
      <c r="N353" s="120"/>
      <c r="O353" s="123"/>
      <c r="P353" s="120"/>
      <c r="Q353" s="120"/>
      <c r="R353" s="120"/>
      <c r="S353" s="120"/>
      <c r="T353" s="120"/>
      <c r="U353" s="120"/>
      <c r="V353" s="120"/>
      <c r="W353" s="106"/>
      <c r="X353" s="106"/>
      <c r="Y353" s="128"/>
      <c r="Z353" s="106"/>
      <c r="AM353" s="125"/>
      <c r="AZ353" s="125"/>
    </row>
    <row r="354" ht="9.75" customHeight="1">
      <c r="C354" s="106"/>
      <c r="D354" s="120"/>
      <c r="E354" s="120"/>
      <c r="F354" s="120"/>
      <c r="G354" s="120"/>
      <c r="H354" s="120"/>
      <c r="I354" s="120"/>
      <c r="J354" s="120"/>
      <c r="K354" s="120"/>
      <c r="L354" s="120"/>
      <c r="M354" s="120"/>
      <c r="N354" s="120"/>
      <c r="O354" s="123"/>
      <c r="P354" s="120"/>
      <c r="Q354" s="120"/>
      <c r="R354" s="120"/>
      <c r="S354" s="120"/>
      <c r="T354" s="120"/>
      <c r="U354" s="120"/>
      <c r="V354" s="120"/>
      <c r="W354" s="106"/>
      <c r="X354" s="106"/>
      <c r="Y354" s="128"/>
      <c r="Z354" s="106"/>
      <c r="AM354" s="125"/>
      <c r="AZ354" s="125"/>
    </row>
    <row r="355" ht="9.75" customHeight="1">
      <c r="C355" s="106"/>
      <c r="D355" s="120"/>
      <c r="E355" s="120"/>
      <c r="F355" s="120"/>
      <c r="G355" s="120"/>
      <c r="H355" s="120"/>
      <c r="I355" s="120"/>
      <c r="J355" s="120"/>
      <c r="K355" s="120"/>
      <c r="L355" s="120"/>
      <c r="M355" s="120"/>
      <c r="N355" s="120"/>
      <c r="O355" s="123"/>
      <c r="P355" s="120"/>
      <c r="Q355" s="120"/>
      <c r="R355" s="120"/>
      <c r="S355" s="120"/>
      <c r="T355" s="120"/>
      <c r="U355" s="120"/>
      <c r="V355" s="120"/>
      <c r="W355" s="106"/>
      <c r="X355" s="106"/>
      <c r="Y355" s="128"/>
      <c r="Z355" s="106"/>
      <c r="AM355" s="125"/>
      <c r="AZ355" s="125"/>
    </row>
    <row r="356" ht="9.75" customHeight="1">
      <c r="C356" s="106"/>
      <c r="D356" s="120"/>
      <c r="E356" s="120"/>
      <c r="F356" s="120"/>
      <c r="G356" s="120"/>
      <c r="H356" s="120"/>
      <c r="I356" s="120"/>
      <c r="J356" s="120"/>
      <c r="K356" s="120"/>
      <c r="L356" s="120"/>
      <c r="M356" s="120"/>
      <c r="N356" s="120"/>
      <c r="O356" s="123"/>
      <c r="P356" s="120"/>
      <c r="Q356" s="120"/>
      <c r="R356" s="120"/>
      <c r="S356" s="120"/>
      <c r="T356" s="120"/>
      <c r="U356" s="120"/>
      <c r="V356" s="120"/>
      <c r="W356" s="106"/>
      <c r="X356" s="106"/>
      <c r="Y356" s="128"/>
      <c r="Z356" s="106"/>
      <c r="AM356" s="125"/>
      <c r="AZ356" s="125"/>
    </row>
    <row r="357" ht="9.75" customHeight="1">
      <c r="C357" s="106"/>
      <c r="D357" s="120"/>
      <c r="E357" s="120"/>
      <c r="F357" s="120"/>
      <c r="G357" s="120"/>
      <c r="H357" s="120"/>
      <c r="I357" s="120"/>
      <c r="J357" s="120"/>
      <c r="K357" s="120"/>
      <c r="L357" s="120"/>
      <c r="M357" s="120"/>
      <c r="N357" s="120"/>
      <c r="O357" s="123"/>
      <c r="P357" s="120"/>
      <c r="Q357" s="120"/>
      <c r="R357" s="120"/>
      <c r="S357" s="120"/>
      <c r="T357" s="120"/>
      <c r="U357" s="120"/>
      <c r="V357" s="120"/>
      <c r="W357" s="106"/>
      <c r="X357" s="106"/>
      <c r="Y357" s="128"/>
      <c r="Z357" s="106"/>
      <c r="AM357" s="125"/>
      <c r="AZ357" s="125"/>
    </row>
    <row r="358" ht="9.75" customHeight="1">
      <c r="C358" s="106"/>
      <c r="D358" s="120"/>
      <c r="E358" s="120"/>
      <c r="F358" s="120"/>
      <c r="G358" s="120"/>
      <c r="H358" s="120"/>
      <c r="I358" s="120"/>
      <c r="J358" s="120"/>
      <c r="K358" s="120"/>
      <c r="L358" s="120"/>
      <c r="M358" s="120"/>
      <c r="N358" s="120"/>
      <c r="O358" s="123"/>
      <c r="P358" s="120"/>
      <c r="Q358" s="120"/>
      <c r="R358" s="120"/>
      <c r="S358" s="120"/>
      <c r="T358" s="120"/>
      <c r="U358" s="120"/>
      <c r="V358" s="120"/>
      <c r="W358" s="106"/>
      <c r="X358" s="106"/>
      <c r="Y358" s="128"/>
      <c r="Z358" s="106"/>
      <c r="AM358" s="125"/>
      <c r="AZ358" s="125"/>
    </row>
    <row r="359" ht="9.75" customHeight="1">
      <c r="C359" s="106"/>
      <c r="D359" s="120"/>
      <c r="E359" s="120"/>
      <c r="F359" s="120"/>
      <c r="G359" s="120"/>
      <c r="H359" s="120"/>
      <c r="I359" s="120"/>
      <c r="J359" s="120"/>
      <c r="K359" s="120"/>
      <c r="L359" s="120"/>
      <c r="M359" s="120"/>
      <c r="N359" s="120"/>
      <c r="O359" s="123"/>
      <c r="P359" s="120"/>
      <c r="Q359" s="120"/>
      <c r="R359" s="120"/>
      <c r="S359" s="120"/>
      <c r="T359" s="120"/>
      <c r="U359" s="120"/>
      <c r="V359" s="120"/>
      <c r="W359" s="106"/>
      <c r="X359" s="106"/>
      <c r="Y359" s="128"/>
      <c r="Z359" s="106"/>
      <c r="AM359" s="125"/>
      <c r="AZ359" s="125"/>
    </row>
    <row r="360" ht="9.75" customHeight="1">
      <c r="C360" s="106"/>
      <c r="D360" s="120"/>
      <c r="E360" s="120"/>
      <c r="F360" s="120"/>
      <c r="G360" s="120"/>
      <c r="H360" s="120"/>
      <c r="I360" s="120"/>
      <c r="J360" s="120"/>
      <c r="K360" s="120"/>
      <c r="L360" s="120"/>
      <c r="M360" s="120"/>
      <c r="N360" s="120"/>
      <c r="O360" s="123"/>
      <c r="P360" s="120"/>
      <c r="Q360" s="120"/>
      <c r="R360" s="120"/>
      <c r="S360" s="120"/>
      <c r="T360" s="120"/>
      <c r="U360" s="120"/>
      <c r="V360" s="120"/>
      <c r="W360" s="106"/>
      <c r="X360" s="106"/>
      <c r="Y360" s="128"/>
      <c r="Z360" s="106"/>
      <c r="AM360" s="125"/>
      <c r="AZ360" s="125"/>
    </row>
    <row r="361" ht="9.75" customHeight="1">
      <c r="C361" s="106"/>
      <c r="D361" s="120"/>
      <c r="E361" s="120"/>
      <c r="F361" s="120"/>
      <c r="G361" s="120"/>
      <c r="H361" s="120"/>
      <c r="I361" s="120"/>
      <c r="J361" s="120"/>
      <c r="K361" s="120"/>
      <c r="L361" s="120"/>
      <c r="M361" s="120"/>
      <c r="N361" s="120"/>
      <c r="O361" s="123"/>
      <c r="P361" s="120"/>
      <c r="Q361" s="120"/>
      <c r="R361" s="120"/>
      <c r="S361" s="120"/>
      <c r="T361" s="120"/>
      <c r="U361" s="120"/>
      <c r="V361" s="120"/>
      <c r="W361" s="106"/>
      <c r="X361" s="106"/>
      <c r="Y361" s="128"/>
      <c r="Z361" s="106"/>
      <c r="AM361" s="125"/>
      <c r="AZ361" s="125"/>
    </row>
    <row r="362" ht="9.75" customHeight="1">
      <c r="C362" s="106"/>
      <c r="D362" s="120"/>
      <c r="E362" s="120"/>
      <c r="F362" s="120"/>
      <c r="G362" s="120"/>
      <c r="H362" s="120"/>
      <c r="I362" s="120"/>
      <c r="J362" s="120"/>
      <c r="K362" s="120"/>
      <c r="L362" s="120"/>
      <c r="M362" s="120"/>
      <c r="N362" s="120"/>
      <c r="O362" s="123"/>
      <c r="P362" s="120"/>
      <c r="Q362" s="120"/>
      <c r="R362" s="120"/>
      <c r="S362" s="120"/>
      <c r="T362" s="120"/>
      <c r="U362" s="120"/>
      <c r="V362" s="120"/>
      <c r="W362" s="106"/>
      <c r="X362" s="106"/>
      <c r="Y362" s="128"/>
      <c r="Z362" s="106"/>
      <c r="AM362" s="125"/>
      <c r="AZ362" s="125"/>
    </row>
    <row r="363" ht="9.75" customHeight="1">
      <c r="C363" s="106"/>
      <c r="D363" s="120"/>
      <c r="E363" s="120"/>
      <c r="F363" s="120"/>
      <c r="G363" s="120"/>
      <c r="H363" s="120"/>
      <c r="I363" s="120"/>
      <c r="J363" s="120"/>
      <c r="K363" s="120"/>
      <c r="L363" s="120"/>
      <c r="M363" s="120"/>
      <c r="N363" s="120"/>
      <c r="O363" s="123"/>
      <c r="P363" s="120"/>
      <c r="Q363" s="120"/>
      <c r="R363" s="120"/>
      <c r="S363" s="120"/>
      <c r="T363" s="120"/>
      <c r="U363" s="120"/>
      <c r="V363" s="120"/>
      <c r="W363" s="106"/>
      <c r="X363" s="106"/>
      <c r="Y363" s="128"/>
      <c r="Z363" s="106"/>
      <c r="AM363" s="125"/>
      <c r="AZ363" s="125"/>
    </row>
    <row r="364" ht="9.75" customHeight="1">
      <c r="C364" s="106"/>
      <c r="D364" s="120"/>
      <c r="E364" s="120"/>
      <c r="F364" s="120"/>
      <c r="G364" s="120"/>
      <c r="H364" s="120"/>
      <c r="I364" s="120"/>
      <c r="J364" s="120"/>
      <c r="K364" s="120"/>
      <c r="L364" s="120"/>
      <c r="M364" s="120"/>
      <c r="N364" s="120"/>
      <c r="O364" s="123"/>
      <c r="P364" s="120"/>
      <c r="Q364" s="120"/>
      <c r="R364" s="120"/>
      <c r="S364" s="120"/>
      <c r="T364" s="120"/>
      <c r="U364" s="120"/>
      <c r="V364" s="120"/>
      <c r="W364" s="106"/>
      <c r="X364" s="106"/>
      <c r="Y364" s="128"/>
      <c r="Z364" s="106"/>
      <c r="AM364" s="125"/>
      <c r="AZ364" s="125"/>
    </row>
    <row r="365" ht="9.75" customHeight="1">
      <c r="C365" s="106"/>
      <c r="D365" s="120"/>
      <c r="E365" s="120"/>
      <c r="F365" s="120"/>
      <c r="G365" s="120"/>
      <c r="H365" s="120"/>
      <c r="I365" s="120"/>
      <c r="J365" s="120"/>
      <c r="K365" s="120"/>
      <c r="L365" s="120"/>
      <c r="M365" s="120"/>
      <c r="N365" s="120"/>
      <c r="O365" s="123"/>
      <c r="P365" s="120"/>
      <c r="Q365" s="120"/>
      <c r="R365" s="120"/>
      <c r="S365" s="120"/>
      <c r="T365" s="120"/>
      <c r="U365" s="120"/>
      <c r="V365" s="120"/>
      <c r="W365" s="106"/>
      <c r="X365" s="106"/>
      <c r="Y365" s="128"/>
      <c r="Z365" s="106"/>
      <c r="AM365" s="125"/>
      <c r="AZ365" s="125"/>
    </row>
    <row r="366" ht="9.75" customHeight="1">
      <c r="C366" s="106"/>
      <c r="D366" s="120"/>
      <c r="E366" s="120"/>
      <c r="F366" s="120"/>
      <c r="G366" s="120"/>
      <c r="H366" s="120"/>
      <c r="I366" s="120"/>
      <c r="J366" s="120"/>
      <c r="K366" s="120"/>
      <c r="L366" s="120"/>
      <c r="M366" s="120"/>
      <c r="N366" s="120"/>
      <c r="O366" s="123"/>
      <c r="P366" s="120"/>
      <c r="Q366" s="120"/>
      <c r="R366" s="120"/>
      <c r="S366" s="120"/>
      <c r="T366" s="120"/>
      <c r="U366" s="120"/>
      <c r="V366" s="120"/>
      <c r="W366" s="106"/>
      <c r="X366" s="106"/>
      <c r="Y366" s="128"/>
      <c r="Z366" s="106"/>
      <c r="AM366" s="125"/>
      <c r="AZ366" s="125"/>
    </row>
    <row r="367" ht="9.75" customHeight="1">
      <c r="C367" s="106"/>
      <c r="D367" s="120"/>
      <c r="E367" s="120"/>
      <c r="F367" s="120"/>
      <c r="G367" s="120"/>
      <c r="H367" s="120"/>
      <c r="I367" s="120"/>
      <c r="J367" s="120"/>
      <c r="K367" s="120"/>
      <c r="L367" s="120"/>
      <c r="M367" s="120"/>
      <c r="N367" s="120"/>
      <c r="O367" s="123"/>
      <c r="P367" s="120"/>
      <c r="Q367" s="120"/>
      <c r="R367" s="120"/>
      <c r="S367" s="120"/>
      <c r="T367" s="120"/>
      <c r="U367" s="120"/>
      <c r="V367" s="120"/>
      <c r="W367" s="106"/>
      <c r="X367" s="106"/>
      <c r="Y367" s="128"/>
      <c r="Z367" s="106"/>
      <c r="AM367" s="125"/>
      <c r="AZ367" s="125"/>
    </row>
    <row r="368" ht="9.75" customHeight="1">
      <c r="C368" s="106"/>
      <c r="D368" s="120"/>
      <c r="E368" s="120"/>
      <c r="F368" s="120"/>
      <c r="G368" s="120"/>
      <c r="H368" s="120"/>
      <c r="I368" s="120"/>
      <c r="J368" s="120"/>
      <c r="K368" s="120"/>
      <c r="L368" s="120"/>
      <c r="M368" s="120"/>
      <c r="N368" s="120"/>
      <c r="O368" s="123"/>
      <c r="P368" s="120"/>
      <c r="Q368" s="120"/>
      <c r="R368" s="120"/>
      <c r="S368" s="120"/>
      <c r="T368" s="120"/>
      <c r="U368" s="120"/>
      <c r="V368" s="120"/>
      <c r="W368" s="106"/>
      <c r="X368" s="106"/>
      <c r="Y368" s="128"/>
      <c r="Z368" s="106"/>
      <c r="AM368" s="125"/>
      <c r="AZ368" s="125"/>
    </row>
    <row r="369" ht="9.75" customHeight="1">
      <c r="C369" s="106"/>
      <c r="D369" s="120"/>
      <c r="E369" s="120"/>
      <c r="F369" s="120"/>
      <c r="G369" s="120"/>
      <c r="H369" s="120"/>
      <c r="I369" s="120"/>
      <c r="J369" s="120"/>
      <c r="K369" s="120"/>
      <c r="L369" s="120"/>
      <c r="M369" s="120"/>
      <c r="N369" s="120"/>
      <c r="O369" s="123"/>
      <c r="P369" s="120"/>
      <c r="Q369" s="120"/>
      <c r="R369" s="120"/>
      <c r="S369" s="120"/>
      <c r="T369" s="120"/>
      <c r="U369" s="120"/>
      <c r="V369" s="120"/>
      <c r="W369" s="106"/>
      <c r="X369" s="106"/>
      <c r="Y369" s="128"/>
      <c r="Z369" s="106"/>
      <c r="AM369" s="125"/>
      <c r="AZ369" s="125"/>
    </row>
    <row r="370" ht="9.75" customHeight="1">
      <c r="C370" s="106"/>
      <c r="D370" s="120"/>
      <c r="E370" s="120"/>
      <c r="F370" s="120"/>
      <c r="G370" s="120"/>
      <c r="H370" s="120"/>
      <c r="I370" s="120"/>
      <c r="J370" s="120"/>
      <c r="K370" s="120"/>
      <c r="L370" s="120"/>
      <c r="M370" s="120"/>
      <c r="N370" s="120"/>
      <c r="O370" s="123"/>
      <c r="P370" s="120"/>
      <c r="Q370" s="120"/>
      <c r="R370" s="120"/>
      <c r="S370" s="120"/>
      <c r="T370" s="120"/>
      <c r="U370" s="120"/>
      <c r="V370" s="120"/>
      <c r="W370" s="106"/>
      <c r="X370" s="106"/>
      <c r="Y370" s="128"/>
      <c r="Z370" s="106"/>
      <c r="AM370" s="125"/>
      <c r="AZ370" s="125"/>
    </row>
    <row r="371" ht="9.75" customHeight="1">
      <c r="C371" s="106"/>
      <c r="D371" s="120"/>
      <c r="E371" s="120"/>
      <c r="F371" s="120"/>
      <c r="G371" s="120"/>
      <c r="H371" s="120"/>
      <c r="I371" s="120"/>
      <c r="J371" s="120"/>
      <c r="K371" s="120"/>
      <c r="L371" s="120"/>
      <c r="M371" s="120"/>
      <c r="N371" s="120"/>
      <c r="O371" s="123"/>
      <c r="P371" s="120"/>
      <c r="Q371" s="120"/>
      <c r="R371" s="120"/>
      <c r="S371" s="120"/>
      <c r="T371" s="120"/>
      <c r="U371" s="120"/>
      <c r="V371" s="120"/>
      <c r="W371" s="106"/>
      <c r="X371" s="106"/>
      <c r="Y371" s="128"/>
      <c r="Z371" s="106"/>
      <c r="AM371" s="125"/>
      <c r="AZ371" s="125"/>
    </row>
    <row r="372" ht="9.75" customHeight="1">
      <c r="C372" s="106"/>
      <c r="D372" s="120"/>
      <c r="E372" s="120"/>
      <c r="F372" s="120"/>
      <c r="G372" s="120"/>
      <c r="H372" s="120"/>
      <c r="I372" s="120"/>
      <c r="J372" s="120"/>
      <c r="K372" s="120"/>
      <c r="L372" s="120"/>
      <c r="M372" s="120"/>
      <c r="N372" s="120"/>
      <c r="O372" s="123"/>
      <c r="P372" s="120"/>
      <c r="Q372" s="120"/>
      <c r="R372" s="120"/>
      <c r="S372" s="120"/>
      <c r="T372" s="120"/>
      <c r="U372" s="120"/>
      <c r="V372" s="120"/>
      <c r="W372" s="106"/>
      <c r="X372" s="106"/>
      <c r="Y372" s="128"/>
      <c r="Z372" s="106"/>
      <c r="AM372" s="125"/>
      <c r="AZ372" s="125"/>
    </row>
    <row r="373" ht="9.75" customHeight="1">
      <c r="C373" s="106"/>
      <c r="D373" s="120"/>
      <c r="E373" s="120"/>
      <c r="F373" s="120"/>
      <c r="G373" s="120"/>
      <c r="H373" s="120"/>
      <c r="I373" s="120"/>
      <c r="J373" s="120"/>
      <c r="K373" s="120"/>
      <c r="L373" s="120"/>
      <c r="M373" s="120"/>
      <c r="N373" s="120"/>
      <c r="O373" s="123"/>
      <c r="P373" s="120"/>
      <c r="Q373" s="120"/>
      <c r="R373" s="120"/>
      <c r="S373" s="120"/>
      <c r="T373" s="120"/>
      <c r="U373" s="120"/>
      <c r="V373" s="120"/>
      <c r="W373" s="106"/>
      <c r="X373" s="106"/>
      <c r="Y373" s="128"/>
      <c r="Z373" s="106"/>
      <c r="AM373" s="125"/>
      <c r="AZ373" s="125"/>
    </row>
    <row r="374" ht="9.75" customHeight="1">
      <c r="C374" s="106"/>
      <c r="D374" s="120"/>
      <c r="E374" s="120"/>
      <c r="F374" s="120"/>
      <c r="G374" s="120"/>
      <c r="H374" s="120"/>
      <c r="I374" s="120"/>
      <c r="J374" s="120"/>
      <c r="K374" s="120"/>
      <c r="L374" s="120"/>
      <c r="M374" s="120"/>
      <c r="N374" s="120"/>
      <c r="O374" s="123"/>
      <c r="P374" s="120"/>
      <c r="Q374" s="120"/>
      <c r="R374" s="120"/>
      <c r="S374" s="120"/>
      <c r="T374" s="120"/>
      <c r="U374" s="120"/>
      <c r="V374" s="120"/>
      <c r="W374" s="106"/>
      <c r="X374" s="106"/>
      <c r="Y374" s="128"/>
      <c r="Z374" s="106"/>
      <c r="AM374" s="125"/>
      <c r="AZ374" s="125"/>
    </row>
    <row r="375" ht="9.75" customHeight="1">
      <c r="C375" s="106"/>
      <c r="D375" s="120"/>
      <c r="E375" s="120"/>
      <c r="F375" s="120"/>
      <c r="G375" s="120"/>
      <c r="H375" s="120"/>
      <c r="I375" s="120"/>
      <c r="J375" s="120"/>
      <c r="K375" s="120"/>
      <c r="L375" s="120"/>
      <c r="M375" s="120"/>
      <c r="N375" s="120"/>
      <c r="O375" s="123"/>
      <c r="P375" s="120"/>
      <c r="Q375" s="120"/>
      <c r="R375" s="120"/>
      <c r="S375" s="120"/>
      <c r="T375" s="120"/>
      <c r="U375" s="120"/>
      <c r="V375" s="120"/>
      <c r="W375" s="106"/>
      <c r="X375" s="106"/>
      <c r="Y375" s="128"/>
      <c r="Z375" s="106"/>
      <c r="AM375" s="125"/>
      <c r="AZ375" s="125"/>
    </row>
    <row r="376" ht="9.75" customHeight="1">
      <c r="C376" s="106"/>
      <c r="D376" s="120"/>
      <c r="E376" s="120"/>
      <c r="F376" s="120"/>
      <c r="G376" s="120"/>
      <c r="H376" s="120"/>
      <c r="I376" s="120"/>
      <c r="J376" s="120"/>
      <c r="K376" s="120"/>
      <c r="L376" s="120"/>
      <c r="M376" s="120"/>
      <c r="N376" s="120"/>
      <c r="O376" s="123"/>
      <c r="P376" s="120"/>
      <c r="Q376" s="120"/>
      <c r="R376" s="120"/>
      <c r="S376" s="120"/>
      <c r="T376" s="120"/>
      <c r="U376" s="120"/>
      <c r="V376" s="120"/>
      <c r="W376" s="106"/>
      <c r="X376" s="106"/>
      <c r="Y376" s="128"/>
      <c r="Z376" s="106"/>
      <c r="AM376" s="125"/>
      <c r="AZ376" s="125"/>
    </row>
    <row r="377" ht="9.75" customHeight="1">
      <c r="C377" s="106"/>
      <c r="D377" s="120"/>
      <c r="E377" s="120"/>
      <c r="F377" s="120"/>
      <c r="G377" s="120"/>
      <c r="H377" s="120"/>
      <c r="I377" s="120"/>
      <c r="J377" s="120"/>
      <c r="K377" s="120"/>
      <c r="L377" s="120"/>
      <c r="M377" s="120"/>
      <c r="N377" s="120"/>
      <c r="O377" s="123"/>
      <c r="P377" s="120"/>
      <c r="Q377" s="120"/>
      <c r="R377" s="120"/>
      <c r="S377" s="120"/>
      <c r="T377" s="120"/>
      <c r="U377" s="120"/>
      <c r="V377" s="120"/>
      <c r="W377" s="106"/>
      <c r="X377" s="106"/>
      <c r="Y377" s="128"/>
      <c r="Z377" s="106"/>
      <c r="AM377" s="125"/>
      <c r="AZ377" s="125"/>
    </row>
    <row r="378" ht="9.75" customHeight="1">
      <c r="C378" s="106"/>
      <c r="D378" s="120"/>
      <c r="E378" s="120"/>
      <c r="F378" s="120"/>
      <c r="G378" s="120"/>
      <c r="H378" s="120"/>
      <c r="I378" s="120"/>
      <c r="J378" s="120"/>
      <c r="K378" s="120"/>
      <c r="L378" s="120"/>
      <c r="M378" s="120"/>
      <c r="N378" s="120"/>
      <c r="O378" s="123"/>
      <c r="P378" s="120"/>
      <c r="Q378" s="120"/>
      <c r="R378" s="120"/>
      <c r="S378" s="120"/>
      <c r="T378" s="120"/>
      <c r="U378" s="120"/>
      <c r="V378" s="120"/>
      <c r="W378" s="106"/>
      <c r="X378" s="106"/>
      <c r="Y378" s="128"/>
      <c r="Z378" s="106"/>
      <c r="AM378" s="125"/>
      <c r="AZ378" s="125"/>
    </row>
    <row r="379" ht="9.75" customHeight="1">
      <c r="C379" s="106"/>
      <c r="D379" s="120"/>
      <c r="E379" s="120"/>
      <c r="F379" s="120"/>
      <c r="G379" s="120"/>
      <c r="H379" s="120"/>
      <c r="I379" s="120"/>
      <c r="J379" s="120"/>
      <c r="K379" s="120"/>
      <c r="L379" s="120"/>
      <c r="M379" s="120"/>
      <c r="N379" s="120"/>
      <c r="O379" s="123"/>
      <c r="P379" s="120"/>
      <c r="Q379" s="120"/>
      <c r="R379" s="120"/>
      <c r="S379" s="120"/>
      <c r="T379" s="120"/>
      <c r="U379" s="120"/>
      <c r="V379" s="120"/>
      <c r="W379" s="106"/>
      <c r="X379" s="106"/>
      <c r="Y379" s="128"/>
      <c r="Z379" s="106"/>
      <c r="AM379" s="125"/>
      <c r="AZ379" s="125"/>
    </row>
    <row r="380" ht="9.75" customHeight="1">
      <c r="C380" s="106"/>
      <c r="D380" s="120"/>
      <c r="E380" s="120"/>
      <c r="F380" s="120"/>
      <c r="G380" s="120"/>
      <c r="H380" s="120"/>
      <c r="I380" s="120"/>
      <c r="J380" s="120"/>
      <c r="K380" s="120"/>
      <c r="L380" s="120"/>
      <c r="M380" s="120"/>
      <c r="N380" s="120"/>
      <c r="O380" s="123"/>
      <c r="P380" s="120"/>
      <c r="Q380" s="120"/>
      <c r="R380" s="120"/>
      <c r="S380" s="120"/>
      <c r="T380" s="120"/>
      <c r="U380" s="120"/>
      <c r="V380" s="120"/>
      <c r="W380" s="106"/>
      <c r="X380" s="106"/>
      <c r="Y380" s="128"/>
      <c r="Z380" s="106"/>
      <c r="AM380" s="125"/>
      <c r="AZ380" s="125"/>
    </row>
    <row r="381" ht="9.75" customHeight="1">
      <c r="C381" s="106"/>
      <c r="D381" s="120"/>
      <c r="E381" s="120"/>
      <c r="F381" s="120"/>
      <c r="G381" s="120"/>
      <c r="H381" s="120"/>
      <c r="I381" s="120"/>
      <c r="J381" s="120"/>
      <c r="K381" s="120"/>
      <c r="L381" s="120"/>
      <c r="M381" s="120"/>
      <c r="N381" s="120"/>
      <c r="O381" s="123"/>
      <c r="P381" s="120"/>
      <c r="Q381" s="120"/>
      <c r="R381" s="120"/>
      <c r="S381" s="120"/>
      <c r="T381" s="120"/>
      <c r="U381" s="120"/>
      <c r="V381" s="120"/>
      <c r="W381" s="106"/>
      <c r="X381" s="106"/>
      <c r="Y381" s="128"/>
      <c r="Z381" s="106"/>
      <c r="AM381" s="125"/>
      <c r="AZ381" s="125"/>
    </row>
    <row r="382" ht="9.75" customHeight="1">
      <c r="C382" s="106"/>
      <c r="D382" s="120"/>
      <c r="E382" s="120"/>
      <c r="F382" s="120"/>
      <c r="G382" s="120"/>
      <c r="H382" s="120"/>
      <c r="I382" s="120"/>
      <c r="J382" s="120"/>
      <c r="K382" s="120"/>
      <c r="L382" s="120"/>
      <c r="M382" s="120"/>
      <c r="N382" s="120"/>
      <c r="O382" s="123"/>
      <c r="P382" s="120"/>
      <c r="Q382" s="120"/>
      <c r="R382" s="120"/>
      <c r="S382" s="120"/>
      <c r="T382" s="120"/>
      <c r="U382" s="120"/>
      <c r="V382" s="120"/>
      <c r="W382" s="106"/>
      <c r="X382" s="106"/>
      <c r="Y382" s="128"/>
      <c r="Z382" s="106"/>
      <c r="AM382" s="125"/>
      <c r="AZ382" s="125"/>
    </row>
    <row r="383" ht="9.75" customHeight="1">
      <c r="C383" s="106"/>
      <c r="D383" s="120"/>
      <c r="E383" s="120"/>
      <c r="F383" s="120"/>
      <c r="G383" s="120"/>
      <c r="H383" s="120"/>
      <c r="I383" s="120"/>
      <c r="J383" s="120"/>
      <c r="K383" s="120"/>
      <c r="L383" s="120"/>
      <c r="M383" s="120"/>
      <c r="N383" s="120"/>
      <c r="O383" s="123"/>
      <c r="P383" s="120"/>
      <c r="Q383" s="120"/>
      <c r="R383" s="120"/>
      <c r="S383" s="120"/>
      <c r="T383" s="120"/>
      <c r="U383" s="120"/>
      <c r="V383" s="120"/>
      <c r="W383" s="106"/>
      <c r="X383" s="106"/>
      <c r="Y383" s="128"/>
      <c r="Z383" s="106"/>
      <c r="AM383" s="125"/>
      <c r="AZ383" s="125"/>
    </row>
    <row r="384" ht="9.75" customHeight="1">
      <c r="C384" s="106"/>
      <c r="D384" s="120"/>
      <c r="E384" s="120"/>
      <c r="F384" s="120"/>
      <c r="G384" s="120"/>
      <c r="H384" s="120"/>
      <c r="I384" s="120"/>
      <c r="J384" s="120"/>
      <c r="K384" s="120"/>
      <c r="L384" s="120"/>
      <c r="M384" s="120"/>
      <c r="N384" s="120"/>
      <c r="O384" s="123"/>
      <c r="P384" s="120"/>
      <c r="Q384" s="120"/>
      <c r="R384" s="120"/>
      <c r="S384" s="120"/>
      <c r="T384" s="120"/>
      <c r="U384" s="120"/>
      <c r="V384" s="120"/>
      <c r="W384" s="106"/>
      <c r="X384" s="106"/>
      <c r="Y384" s="128"/>
      <c r="Z384" s="106"/>
      <c r="AM384" s="125"/>
      <c r="AZ384" s="125"/>
    </row>
    <row r="385" ht="9.75" customHeight="1">
      <c r="C385" s="106"/>
      <c r="D385" s="120"/>
      <c r="E385" s="120"/>
      <c r="F385" s="120"/>
      <c r="G385" s="120"/>
      <c r="H385" s="120"/>
      <c r="I385" s="120"/>
      <c r="J385" s="120"/>
      <c r="K385" s="120"/>
      <c r="L385" s="120"/>
      <c r="M385" s="120"/>
      <c r="N385" s="120"/>
      <c r="O385" s="123"/>
      <c r="P385" s="120"/>
      <c r="Q385" s="120"/>
      <c r="R385" s="120"/>
      <c r="S385" s="120"/>
      <c r="T385" s="120"/>
      <c r="U385" s="120"/>
      <c r="V385" s="120"/>
      <c r="W385" s="106"/>
      <c r="X385" s="106"/>
      <c r="Y385" s="128"/>
      <c r="Z385" s="106"/>
      <c r="AM385" s="125"/>
      <c r="AZ385" s="125"/>
    </row>
    <row r="386" ht="9.75" customHeight="1">
      <c r="C386" s="106"/>
      <c r="D386" s="120"/>
      <c r="E386" s="120"/>
      <c r="F386" s="120"/>
      <c r="G386" s="120"/>
      <c r="H386" s="120"/>
      <c r="I386" s="120"/>
      <c r="J386" s="120"/>
      <c r="K386" s="120"/>
      <c r="L386" s="120"/>
      <c r="M386" s="120"/>
      <c r="N386" s="120"/>
      <c r="O386" s="123"/>
      <c r="P386" s="120"/>
      <c r="Q386" s="120"/>
      <c r="R386" s="120"/>
      <c r="S386" s="120"/>
      <c r="T386" s="120"/>
      <c r="U386" s="120"/>
      <c r="V386" s="120"/>
      <c r="W386" s="106"/>
      <c r="X386" s="106"/>
      <c r="Y386" s="128"/>
      <c r="Z386" s="106"/>
      <c r="AM386" s="125"/>
      <c r="AZ386" s="125"/>
    </row>
    <row r="387" ht="9.75" customHeight="1">
      <c r="C387" s="106"/>
      <c r="D387" s="120"/>
      <c r="E387" s="120"/>
      <c r="F387" s="120"/>
      <c r="G387" s="120"/>
      <c r="H387" s="120"/>
      <c r="I387" s="120"/>
      <c r="J387" s="120"/>
      <c r="K387" s="120"/>
      <c r="L387" s="120"/>
      <c r="M387" s="120"/>
      <c r="N387" s="120"/>
      <c r="O387" s="123"/>
      <c r="P387" s="120"/>
      <c r="Q387" s="120"/>
      <c r="R387" s="120"/>
      <c r="S387" s="120"/>
      <c r="T387" s="120"/>
      <c r="U387" s="120"/>
      <c r="V387" s="120"/>
      <c r="W387" s="106"/>
      <c r="X387" s="106"/>
      <c r="Y387" s="128"/>
      <c r="Z387" s="106"/>
      <c r="AM387" s="125"/>
      <c r="AZ387" s="125"/>
    </row>
    <row r="388" ht="9.75" customHeight="1">
      <c r="C388" s="106"/>
      <c r="D388" s="120"/>
      <c r="E388" s="120"/>
      <c r="F388" s="120"/>
      <c r="G388" s="120"/>
      <c r="H388" s="120"/>
      <c r="I388" s="120"/>
      <c r="J388" s="120"/>
      <c r="K388" s="120"/>
      <c r="L388" s="120"/>
      <c r="M388" s="120"/>
      <c r="N388" s="120"/>
      <c r="O388" s="123"/>
      <c r="P388" s="120"/>
      <c r="Q388" s="120"/>
      <c r="R388" s="120"/>
      <c r="S388" s="120"/>
      <c r="T388" s="120"/>
      <c r="U388" s="120"/>
      <c r="V388" s="120"/>
      <c r="W388" s="106"/>
      <c r="X388" s="106"/>
      <c r="Y388" s="128"/>
      <c r="Z388" s="106"/>
      <c r="AM388" s="125"/>
      <c r="AZ388" s="125"/>
    </row>
    <row r="389" ht="9.75" customHeight="1">
      <c r="C389" s="106"/>
      <c r="D389" s="120"/>
      <c r="E389" s="120"/>
      <c r="F389" s="120"/>
      <c r="G389" s="120"/>
      <c r="H389" s="120"/>
      <c r="I389" s="120"/>
      <c r="J389" s="120"/>
      <c r="K389" s="120"/>
      <c r="L389" s="120"/>
      <c r="M389" s="120"/>
      <c r="N389" s="120"/>
      <c r="O389" s="123"/>
      <c r="P389" s="120"/>
      <c r="Q389" s="120"/>
      <c r="R389" s="120"/>
      <c r="S389" s="120"/>
      <c r="T389" s="120"/>
      <c r="U389" s="120"/>
      <c r="V389" s="120"/>
      <c r="W389" s="106"/>
      <c r="X389" s="106"/>
      <c r="Y389" s="128"/>
      <c r="Z389" s="106"/>
      <c r="AM389" s="125"/>
      <c r="AZ389" s="125"/>
    </row>
    <row r="390" ht="9.75" customHeight="1">
      <c r="C390" s="106"/>
      <c r="D390" s="120"/>
      <c r="E390" s="120"/>
      <c r="F390" s="120"/>
      <c r="G390" s="120"/>
      <c r="H390" s="120"/>
      <c r="I390" s="120"/>
      <c r="J390" s="120"/>
      <c r="K390" s="120"/>
      <c r="L390" s="120"/>
      <c r="M390" s="120"/>
      <c r="N390" s="120"/>
      <c r="O390" s="123"/>
      <c r="P390" s="120"/>
      <c r="Q390" s="120"/>
      <c r="R390" s="120"/>
      <c r="S390" s="120"/>
      <c r="T390" s="120"/>
      <c r="U390" s="120"/>
      <c r="V390" s="120"/>
      <c r="W390" s="106"/>
      <c r="X390" s="106"/>
      <c r="Y390" s="128"/>
      <c r="Z390" s="106"/>
      <c r="AM390" s="125"/>
      <c r="AZ390" s="125"/>
    </row>
    <row r="391" ht="9.75" customHeight="1">
      <c r="C391" s="106"/>
      <c r="D391" s="120"/>
      <c r="E391" s="120"/>
      <c r="F391" s="120"/>
      <c r="G391" s="120"/>
      <c r="H391" s="120"/>
      <c r="I391" s="120"/>
      <c r="J391" s="120"/>
      <c r="K391" s="120"/>
      <c r="L391" s="120"/>
      <c r="M391" s="120"/>
      <c r="N391" s="120"/>
      <c r="O391" s="123"/>
      <c r="P391" s="120"/>
      <c r="Q391" s="120"/>
      <c r="R391" s="120"/>
      <c r="S391" s="120"/>
      <c r="T391" s="120"/>
      <c r="U391" s="120"/>
      <c r="V391" s="120"/>
      <c r="W391" s="106"/>
      <c r="X391" s="106"/>
      <c r="Y391" s="128"/>
      <c r="Z391" s="106"/>
      <c r="AM391" s="125"/>
      <c r="AZ391" s="125"/>
    </row>
    <row r="392" ht="9.75" customHeight="1">
      <c r="C392" s="106"/>
      <c r="D392" s="120"/>
      <c r="E392" s="120"/>
      <c r="F392" s="120"/>
      <c r="G392" s="120"/>
      <c r="H392" s="120"/>
      <c r="I392" s="120"/>
      <c r="J392" s="120"/>
      <c r="K392" s="120"/>
      <c r="L392" s="120"/>
      <c r="M392" s="120"/>
      <c r="N392" s="120"/>
      <c r="O392" s="123"/>
      <c r="P392" s="120"/>
      <c r="Q392" s="120"/>
      <c r="R392" s="120"/>
      <c r="S392" s="120"/>
      <c r="T392" s="120"/>
      <c r="U392" s="120"/>
      <c r="V392" s="120"/>
      <c r="W392" s="106"/>
      <c r="X392" s="106"/>
      <c r="Y392" s="128"/>
      <c r="Z392" s="106"/>
      <c r="AM392" s="125"/>
      <c r="AZ392" s="125"/>
    </row>
    <row r="393" ht="9.75" customHeight="1">
      <c r="C393" s="106"/>
      <c r="D393" s="120"/>
      <c r="E393" s="120"/>
      <c r="F393" s="120"/>
      <c r="G393" s="120"/>
      <c r="H393" s="120"/>
      <c r="I393" s="120"/>
      <c r="J393" s="120"/>
      <c r="K393" s="120"/>
      <c r="L393" s="120"/>
      <c r="M393" s="120"/>
      <c r="N393" s="120"/>
      <c r="O393" s="123"/>
      <c r="P393" s="120"/>
      <c r="Q393" s="120"/>
      <c r="R393" s="120"/>
      <c r="S393" s="120"/>
      <c r="T393" s="120"/>
      <c r="U393" s="120"/>
      <c r="V393" s="120"/>
      <c r="W393" s="106"/>
      <c r="X393" s="106"/>
      <c r="Y393" s="128"/>
      <c r="Z393" s="106"/>
      <c r="AM393" s="125"/>
      <c r="AZ393" s="125"/>
    </row>
    <row r="394" ht="9.75" customHeight="1">
      <c r="C394" s="106"/>
      <c r="D394" s="120"/>
      <c r="E394" s="120"/>
      <c r="F394" s="120"/>
      <c r="G394" s="120"/>
      <c r="H394" s="120"/>
      <c r="I394" s="120"/>
      <c r="J394" s="120"/>
      <c r="K394" s="120"/>
      <c r="L394" s="120"/>
      <c r="M394" s="120"/>
      <c r="N394" s="120"/>
      <c r="O394" s="123"/>
      <c r="P394" s="120"/>
      <c r="Q394" s="120"/>
      <c r="R394" s="120"/>
      <c r="S394" s="120"/>
      <c r="T394" s="120"/>
      <c r="U394" s="120"/>
      <c r="V394" s="120"/>
      <c r="W394" s="106"/>
      <c r="X394" s="106"/>
      <c r="Y394" s="128"/>
      <c r="Z394" s="106"/>
      <c r="AM394" s="125"/>
      <c r="AZ394" s="125"/>
    </row>
    <row r="395" ht="9.75" customHeight="1">
      <c r="C395" s="106"/>
      <c r="D395" s="120"/>
      <c r="E395" s="120"/>
      <c r="F395" s="120"/>
      <c r="G395" s="120"/>
      <c r="H395" s="120"/>
      <c r="I395" s="120"/>
      <c r="J395" s="120"/>
      <c r="K395" s="120"/>
      <c r="L395" s="120"/>
      <c r="M395" s="120"/>
      <c r="N395" s="120"/>
      <c r="O395" s="123"/>
      <c r="P395" s="120"/>
      <c r="Q395" s="120"/>
      <c r="R395" s="120"/>
      <c r="S395" s="120"/>
      <c r="T395" s="120"/>
      <c r="U395" s="120"/>
      <c r="V395" s="120"/>
      <c r="W395" s="106"/>
      <c r="X395" s="106"/>
      <c r="Y395" s="128"/>
      <c r="Z395" s="106"/>
      <c r="AM395" s="125"/>
      <c r="AZ395" s="125"/>
    </row>
    <row r="396" ht="9.75" customHeight="1">
      <c r="C396" s="106"/>
      <c r="D396" s="120"/>
      <c r="E396" s="120"/>
      <c r="F396" s="120"/>
      <c r="G396" s="120"/>
      <c r="H396" s="120"/>
      <c r="I396" s="120"/>
      <c r="J396" s="120"/>
      <c r="K396" s="120"/>
      <c r="L396" s="120"/>
      <c r="M396" s="120"/>
      <c r="N396" s="120"/>
      <c r="O396" s="123"/>
      <c r="P396" s="120"/>
      <c r="Q396" s="120"/>
      <c r="R396" s="120"/>
      <c r="S396" s="120"/>
      <c r="T396" s="120"/>
      <c r="U396" s="120"/>
      <c r="V396" s="120"/>
      <c r="W396" s="106"/>
      <c r="X396" s="106"/>
      <c r="Y396" s="128"/>
      <c r="Z396" s="106"/>
      <c r="AM396" s="125"/>
      <c r="AZ396" s="125"/>
    </row>
    <row r="397" ht="9.75" customHeight="1">
      <c r="C397" s="106"/>
      <c r="D397" s="120"/>
      <c r="E397" s="120"/>
      <c r="F397" s="120"/>
      <c r="G397" s="120"/>
      <c r="H397" s="120"/>
      <c r="I397" s="120"/>
      <c r="J397" s="120"/>
      <c r="K397" s="120"/>
      <c r="L397" s="120"/>
      <c r="M397" s="120"/>
      <c r="N397" s="120"/>
      <c r="O397" s="123"/>
      <c r="P397" s="120"/>
      <c r="Q397" s="120"/>
      <c r="R397" s="120"/>
      <c r="S397" s="120"/>
      <c r="T397" s="120"/>
      <c r="U397" s="120"/>
      <c r="V397" s="120"/>
      <c r="W397" s="106"/>
      <c r="X397" s="106"/>
      <c r="Y397" s="128"/>
      <c r="Z397" s="106"/>
      <c r="AM397" s="125"/>
      <c r="AZ397" s="125"/>
    </row>
    <row r="398" ht="9.75" customHeight="1">
      <c r="C398" s="106"/>
      <c r="D398" s="120"/>
      <c r="E398" s="120"/>
      <c r="F398" s="120"/>
      <c r="G398" s="120"/>
      <c r="H398" s="120"/>
      <c r="I398" s="120"/>
      <c r="J398" s="120"/>
      <c r="K398" s="120"/>
      <c r="L398" s="120"/>
      <c r="M398" s="120"/>
      <c r="N398" s="120"/>
      <c r="O398" s="123"/>
      <c r="P398" s="120"/>
      <c r="Q398" s="120"/>
      <c r="R398" s="120"/>
      <c r="S398" s="120"/>
      <c r="T398" s="120"/>
      <c r="U398" s="120"/>
      <c r="V398" s="120"/>
      <c r="W398" s="106"/>
      <c r="X398" s="106"/>
      <c r="Y398" s="128"/>
      <c r="Z398" s="106"/>
      <c r="AM398" s="125"/>
      <c r="AZ398" s="125"/>
    </row>
    <row r="399" ht="9.75" customHeight="1">
      <c r="C399" s="106"/>
      <c r="D399" s="120"/>
      <c r="E399" s="120"/>
      <c r="F399" s="120"/>
      <c r="G399" s="120"/>
      <c r="H399" s="120"/>
      <c r="I399" s="120"/>
      <c r="J399" s="120"/>
      <c r="K399" s="120"/>
      <c r="L399" s="120"/>
      <c r="M399" s="120"/>
      <c r="N399" s="120"/>
      <c r="O399" s="123"/>
      <c r="P399" s="120"/>
      <c r="Q399" s="120"/>
      <c r="R399" s="120"/>
      <c r="S399" s="120"/>
      <c r="T399" s="120"/>
      <c r="U399" s="120"/>
      <c r="V399" s="120"/>
      <c r="W399" s="106"/>
      <c r="X399" s="106"/>
      <c r="Y399" s="128"/>
      <c r="Z399" s="106"/>
      <c r="AM399" s="125"/>
      <c r="AZ399" s="125"/>
    </row>
    <row r="400" ht="9.75" customHeight="1">
      <c r="C400" s="106"/>
      <c r="D400" s="120"/>
      <c r="E400" s="120"/>
      <c r="F400" s="120"/>
      <c r="G400" s="120"/>
      <c r="H400" s="120"/>
      <c r="I400" s="120"/>
      <c r="J400" s="120"/>
      <c r="K400" s="120"/>
      <c r="L400" s="120"/>
      <c r="M400" s="120"/>
      <c r="N400" s="120"/>
      <c r="O400" s="123"/>
      <c r="P400" s="120"/>
      <c r="Q400" s="120"/>
      <c r="R400" s="120"/>
      <c r="S400" s="120"/>
      <c r="T400" s="120"/>
      <c r="U400" s="120"/>
      <c r="V400" s="120"/>
      <c r="W400" s="106"/>
      <c r="X400" s="106"/>
      <c r="Y400" s="128"/>
      <c r="Z400" s="106"/>
      <c r="AM400" s="125"/>
      <c r="AZ400" s="125"/>
    </row>
    <row r="401" ht="9.75" customHeight="1">
      <c r="C401" s="106"/>
      <c r="D401" s="120"/>
      <c r="E401" s="120"/>
      <c r="F401" s="120"/>
      <c r="G401" s="120"/>
      <c r="H401" s="120"/>
      <c r="I401" s="120"/>
      <c r="J401" s="120"/>
      <c r="K401" s="120"/>
      <c r="L401" s="120"/>
      <c r="M401" s="120"/>
      <c r="N401" s="120"/>
      <c r="O401" s="123"/>
      <c r="P401" s="120"/>
      <c r="Q401" s="120"/>
      <c r="R401" s="120"/>
      <c r="S401" s="120"/>
      <c r="T401" s="120"/>
      <c r="U401" s="120"/>
      <c r="V401" s="120"/>
      <c r="W401" s="106"/>
      <c r="X401" s="106"/>
      <c r="Y401" s="128"/>
      <c r="Z401" s="106"/>
      <c r="AM401" s="125"/>
      <c r="AZ401" s="125"/>
    </row>
    <row r="402" ht="9.75" customHeight="1">
      <c r="C402" s="106"/>
      <c r="D402" s="120"/>
      <c r="E402" s="120"/>
      <c r="F402" s="120"/>
      <c r="G402" s="120"/>
      <c r="H402" s="120"/>
      <c r="I402" s="120"/>
      <c r="J402" s="120"/>
      <c r="K402" s="120"/>
      <c r="L402" s="120"/>
      <c r="M402" s="120"/>
      <c r="N402" s="120"/>
      <c r="O402" s="123"/>
      <c r="P402" s="120"/>
      <c r="Q402" s="120"/>
      <c r="R402" s="120"/>
      <c r="S402" s="120"/>
      <c r="T402" s="120"/>
      <c r="U402" s="120"/>
      <c r="V402" s="120"/>
      <c r="W402" s="106"/>
      <c r="X402" s="106"/>
      <c r="Y402" s="128"/>
      <c r="Z402" s="106"/>
      <c r="AM402" s="125"/>
      <c r="AZ402" s="125"/>
    </row>
    <row r="403" ht="9.75" customHeight="1">
      <c r="C403" s="106"/>
      <c r="D403" s="120"/>
      <c r="E403" s="120"/>
      <c r="F403" s="120"/>
      <c r="G403" s="120"/>
      <c r="H403" s="120"/>
      <c r="I403" s="120"/>
      <c r="J403" s="120"/>
      <c r="K403" s="120"/>
      <c r="L403" s="120"/>
      <c r="M403" s="120"/>
      <c r="N403" s="120"/>
      <c r="O403" s="123"/>
      <c r="P403" s="120"/>
      <c r="Q403" s="120"/>
      <c r="R403" s="120"/>
      <c r="S403" s="120"/>
      <c r="T403" s="120"/>
      <c r="U403" s="120"/>
      <c r="V403" s="120"/>
      <c r="W403" s="106"/>
      <c r="X403" s="106"/>
      <c r="Y403" s="128"/>
      <c r="Z403" s="106"/>
      <c r="AM403" s="125"/>
      <c r="AZ403" s="125"/>
    </row>
    <row r="404" ht="9.75" customHeight="1">
      <c r="C404" s="106"/>
      <c r="D404" s="120"/>
      <c r="E404" s="120"/>
      <c r="F404" s="120"/>
      <c r="G404" s="120"/>
      <c r="H404" s="120"/>
      <c r="I404" s="120"/>
      <c r="J404" s="120"/>
      <c r="K404" s="120"/>
      <c r="L404" s="120"/>
      <c r="M404" s="120"/>
      <c r="N404" s="120"/>
      <c r="O404" s="123"/>
      <c r="P404" s="120"/>
      <c r="Q404" s="120"/>
      <c r="R404" s="120"/>
      <c r="S404" s="120"/>
      <c r="T404" s="120"/>
      <c r="U404" s="120"/>
      <c r="V404" s="120"/>
      <c r="W404" s="106"/>
      <c r="X404" s="106"/>
      <c r="Y404" s="128"/>
      <c r="Z404" s="106"/>
      <c r="AM404" s="125"/>
      <c r="AZ404" s="125"/>
    </row>
    <row r="405" ht="9.75" customHeight="1">
      <c r="C405" s="106"/>
      <c r="D405" s="120"/>
      <c r="E405" s="120"/>
      <c r="F405" s="120"/>
      <c r="G405" s="120"/>
      <c r="H405" s="120"/>
      <c r="I405" s="120"/>
      <c r="J405" s="120"/>
      <c r="K405" s="120"/>
      <c r="L405" s="120"/>
      <c r="M405" s="120"/>
      <c r="N405" s="120"/>
      <c r="O405" s="123"/>
      <c r="P405" s="120"/>
      <c r="Q405" s="120"/>
      <c r="R405" s="120"/>
      <c r="S405" s="120"/>
      <c r="T405" s="120"/>
      <c r="U405" s="120"/>
      <c r="V405" s="120"/>
      <c r="W405" s="106"/>
      <c r="X405" s="106"/>
      <c r="Y405" s="128"/>
      <c r="Z405" s="106"/>
      <c r="AM405" s="125"/>
      <c r="AZ405" s="125"/>
    </row>
    <row r="406" ht="9.75" customHeight="1">
      <c r="C406" s="106"/>
      <c r="D406" s="120"/>
      <c r="E406" s="120"/>
      <c r="F406" s="120"/>
      <c r="G406" s="120"/>
      <c r="H406" s="120"/>
      <c r="I406" s="120"/>
      <c r="J406" s="120"/>
      <c r="K406" s="120"/>
      <c r="L406" s="120"/>
      <c r="M406" s="120"/>
      <c r="N406" s="120"/>
      <c r="O406" s="123"/>
      <c r="P406" s="120"/>
      <c r="Q406" s="120"/>
      <c r="R406" s="120"/>
      <c r="S406" s="120"/>
      <c r="T406" s="120"/>
      <c r="U406" s="120"/>
      <c r="V406" s="120"/>
      <c r="W406" s="106"/>
      <c r="X406" s="106"/>
      <c r="Y406" s="128"/>
      <c r="Z406" s="106"/>
      <c r="AM406" s="125"/>
      <c r="AZ406" s="125"/>
    </row>
    <row r="407" ht="9.75" customHeight="1">
      <c r="C407" s="106"/>
      <c r="D407" s="120"/>
      <c r="E407" s="120"/>
      <c r="F407" s="120"/>
      <c r="G407" s="120"/>
      <c r="H407" s="120"/>
      <c r="I407" s="120"/>
      <c r="J407" s="120"/>
      <c r="K407" s="120"/>
      <c r="L407" s="120"/>
      <c r="M407" s="120"/>
      <c r="N407" s="120"/>
      <c r="O407" s="123"/>
      <c r="P407" s="120"/>
      <c r="Q407" s="120"/>
      <c r="R407" s="120"/>
      <c r="S407" s="120"/>
      <c r="T407" s="120"/>
      <c r="U407" s="120"/>
      <c r="V407" s="120"/>
      <c r="W407" s="106"/>
      <c r="X407" s="106"/>
      <c r="Y407" s="128"/>
      <c r="Z407" s="106"/>
      <c r="AM407" s="125"/>
      <c r="AZ407" s="125"/>
    </row>
    <row r="408" ht="9.75" customHeight="1">
      <c r="C408" s="106"/>
      <c r="D408" s="120"/>
      <c r="E408" s="120"/>
      <c r="F408" s="120"/>
      <c r="G408" s="120"/>
      <c r="H408" s="120"/>
      <c r="I408" s="120"/>
      <c r="J408" s="120"/>
      <c r="K408" s="120"/>
      <c r="L408" s="120"/>
      <c r="M408" s="120"/>
      <c r="N408" s="120"/>
      <c r="O408" s="123"/>
      <c r="P408" s="120"/>
      <c r="Q408" s="120"/>
      <c r="R408" s="120"/>
      <c r="S408" s="120"/>
      <c r="T408" s="120"/>
      <c r="U408" s="120"/>
      <c r="V408" s="120"/>
      <c r="W408" s="106"/>
      <c r="X408" s="106"/>
      <c r="Y408" s="128"/>
      <c r="Z408" s="106"/>
      <c r="AM408" s="125"/>
      <c r="AZ408" s="125"/>
    </row>
    <row r="409" ht="9.75" customHeight="1">
      <c r="C409" s="106"/>
      <c r="D409" s="120"/>
      <c r="E409" s="120"/>
      <c r="F409" s="120"/>
      <c r="G409" s="120"/>
      <c r="H409" s="120"/>
      <c r="I409" s="120"/>
      <c r="J409" s="120"/>
      <c r="K409" s="120"/>
      <c r="L409" s="120"/>
      <c r="M409" s="120"/>
      <c r="N409" s="120"/>
      <c r="O409" s="123"/>
      <c r="P409" s="120"/>
      <c r="Q409" s="120"/>
      <c r="R409" s="120"/>
      <c r="S409" s="120"/>
      <c r="T409" s="120"/>
      <c r="U409" s="120"/>
      <c r="V409" s="120"/>
      <c r="W409" s="106"/>
      <c r="X409" s="106"/>
      <c r="Y409" s="128"/>
      <c r="Z409" s="106"/>
      <c r="AM409" s="125"/>
      <c r="AZ409" s="125"/>
    </row>
    <row r="410" ht="9.75" customHeight="1">
      <c r="C410" s="106"/>
      <c r="D410" s="120"/>
      <c r="E410" s="120"/>
      <c r="F410" s="120"/>
      <c r="G410" s="120"/>
      <c r="H410" s="120"/>
      <c r="I410" s="120"/>
      <c r="J410" s="120"/>
      <c r="K410" s="120"/>
      <c r="L410" s="120"/>
      <c r="M410" s="120"/>
      <c r="N410" s="120"/>
      <c r="O410" s="123"/>
      <c r="P410" s="120"/>
      <c r="Q410" s="120"/>
      <c r="R410" s="120"/>
      <c r="S410" s="120"/>
      <c r="T410" s="120"/>
      <c r="U410" s="120"/>
      <c r="V410" s="120"/>
      <c r="W410" s="106"/>
      <c r="X410" s="106"/>
      <c r="Y410" s="128"/>
      <c r="Z410" s="106"/>
      <c r="AM410" s="125"/>
      <c r="AZ410" s="125"/>
    </row>
    <row r="411" ht="9.75" customHeight="1">
      <c r="C411" s="106"/>
      <c r="D411" s="120"/>
      <c r="E411" s="120"/>
      <c r="F411" s="120"/>
      <c r="G411" s="120"/>
      <c r="H411" s="120"/>
      <c r="I411" s="120"/>
      <c r="J411" s="120"/>
      <c r="K411" s="120"/>
      <c r="L411" s="120"/>
      <c r="M411" s="120"/>
      <c r="N411" s="120"/>
      <c r="O411" s="123"/>
      <c r="P411" s="120"/>
      <c r="Q411" s="120"/>
      <c r="R411" s="120"/>
      <c r="S411" s="120"/>
      <c r="T411" s="120"/>
      <c r="U411" s="120"/>
      <c r="V411" s="120"/>
      <c r="W411" s="106"/>
      <c r="X411" s="106"/>
      <c r="Y411" s="128"/>
      <c r="Z411" s="106"/>
      <c r="AM411" s="125"/>
      <c r="AZ411" s="125"/>
    </row>
    <row r="412" ht="9.75" customHeight="1">
      <c r="C412" s="106"/>
      <c r="D412" s="120"/>
      <c r="E412" s="120"/>
      <c r="F412" s="120"/>
      <c r="G412" s="120"/>
      <c r="H412" s="120"/>
      <c r="I412" s="120"/>
      <c r="J412" s="120"/>
      <c r="K412" s="120"/>
      <c r="L412" s="120"/>
      <c r="M412" s="120"/>
      <c r="N412" s="120"/>
      <c r="O412" s="123"/>
      <c r="P412" s="120"/>
      <c r="Q412" s="120"/>
      <c r="R412" s="120"/>
      <c r="S412" s="120"/>
      <c r="T412" s="120"/>
      <c r="U412" s="120"/>
      <c r="V412" s="120"/>
      <c r="W412" s="106"/>
      <c r="X412" s="106"/>
      <c r="Y412" s="128"/>
      <c r="Z412" s="106"/>
      <c r="AM412" s="125"/>
      <c r="AZ412" s="125"/>
    </row>
    <row r="413" ht="9.75" customHeight="1">
      <c r="C413" s="106"/>
      <c r="D413" s="120"/>
      <c r="E413" s="120"/>
      <c r="F413" s="120"/>
      <c r="G413" s="120"/>
      <c r="H413" s="120"/>
      <c r="I413" s="120"/>
      <c r="J413" s="120"/>
      <c r="K413" s="120"/>
      <c r="L413" s="120"/>
      <c r="M413" s="120"/>
      <c r="N413" s="120"/>
      <c r="O413" s="123"/>
      <c r="P413" s="120"/>
      <c r="Q413" s="120"/>
      <c r="R413" s="120"/>
      <c r="S413" s="120"/>
      <c r="T413" s="120"/>
      <c r="U413" s="120"/>
      <c r="V413" s="120"/>
      <c r="W413" s="106"/>
      <c r="X413" s="106"/>
      <c r="Y413" s="128"/>
      <c r="Z413" s="106"/>
      <c r="AM413" s="125"/>
      <c r="AZ413" s="125"/>
    </row>
    <row r="414" ht="9.75" customHeight="1">
      <c r="C414" s="106"/>
      <c r="D414" s="120"/>
      <c r="E414" s="120"/>
      <c r="F414" s="120"/>
      <c r="G414" s="120"/>
      <c r="H414" s="120"/>
      <c r="I414" s="120"/>
      <c r="J414" s="120"/>
      <c r="K414" s="120"/>
      <c r="L414" s="120"/>
      <c r="M414" s="120"/>
      <c r="N414" s="120"/>
      <c r="O414" s="123"/>
      <c r="P414" s="120"/>
      <c r="Q414" s="120"/>
      <c r="R414" s="120"/>
      <c r="S414" s="120"/>
      <c r="T414" s="120"/>
      <c r="U414" s="120"/>
      <c r="V414" s="120"/>
      <c r="W414" s="106"/>
      <c r="X414" s="106"/>
      <c r="Y414" s="128"/>
      <c r="Z414" s="106"/>
      <c r="AM414" s="125"/>
      <c r="AZ414" s="125"/>
    </row>
    <row r="415" ht="9.75" customHeight="1">
      <c r="C415" s="106"/>
      <c r="D415" s="120"/>
      <c r="E415" s="120"/>
      <c r="F415" s="120"/>
      <c r="G415" s="120"/>
      <c r="H415" s="120"/>
      <c r="I415" s="120"/>
      <c r="J415" s="120"/>
      <c r="K415" s="120"/>
      <c r="L415" s="120"/>
      <c r="M415" s="120"/>
      <c r="N415" s="120"/>
      <c r="O415" s="123"/>
      <c r="P415" s="120"/>
      <c r="Q415" s="120"/>
      <c r="R415" s="120"/>
      <c r="S415" s="120"/>
      <c r="T415" s="120"/>
      <c r="U415" s="120"/>
      <c r="V415" s="120"/>
      <c r="W415" s="106"/>
      <c r="X415" s="106"/>
      <c r="Y415" s="128"/>
      <c r="Z415" s="106"/>
      <c r="AM415" s="125"/>
      <c r="AZ415" s="125"/>
    </row>
    <row r="416" ht="9.75" customHeight="1">
      <c r="C416" s="106"/>
      <c r="D416" s="120"/>
      <c r="E416" s="120"/>
      <c r="F416" s="120"/>
      <c r="G416" s="120"/>
      <c r="H416" s="120"/>
      <c r="I416" s="120"/>
      <c r="J416" s="120"/>
      <c r="K416" s="120"/>
      <c r="L416" s="120"/>
      <c r="M416" s="120"/>
      <c r="N416" s="120"/>
      <c r="O416" s="123"/>
      <c r="P416" s="120"/>
      <c r="Q416" s="120"/>
      <c r="R416" s="120"/>
      <c r="S416" s="120"/>
      <c r="T416" s="120"/>
      <c r="U416" s="120"/>
      <c r="V416" s="120"/>
      <c r="W416" s="106"/>
      <c r="X416" s="106"/>
      <c r="Y416" s="128"/>
      <c r="Z416" s="106"/>
      <c r="AM416" s="125"/>
      <c r="AZ416" s="125"/>
    </row>
    <row r="417" ht="9.75" customHeight="1">
      <c r="C417" s="106"/>
      <c r="D417" s="120"/>
      <c r="E417" s="120"/>
      <c r="F417" s="120"/>
      <c r="G417" s="120"/>
      <c r="H417" s="120"/>
      <c r="I417" s="120"/>
      <c r="J417" s="120"/>
      <c r="K417" s="120"/>
      <c r="L417" s="120"/>
      <c r="M417" s="120"/>
      <c r="N417" s="120"/>
      <c r="O417" s="123"/>
      <c r="P417" s="120"/>
      <c r="Q417" s="120"/>
      <c r="R417" s="120"/>
      <c r="S417" s="120"/>
      <c r="T417" s="120"/>
      <c r="U417" s="120"/>
      <c r="V417" s="120"/>
      <c r="W417" s="106"/>
      <c r="X417" s="106"/>
      <c r="Y417" s="128"/>
      <c r="Z417" s="106"/>
      <c r="AM417" s="125"/>
      <c r="AZ417" s="125"/>
    </row>
    <row r="418" ht="9.75" customHeight="1">
      <c r="C418" s="106"/>
      <c r="D418" s="120"/>
      <c r="E418" s="120"/>
      <c r="F418" s="120"/>
      <c r="G418" s="120"/>
      <c r="H418" s="120"/>
      <c r="I418" s="120"/>
      <c r="J418" s="120"/>
      <c r="K418" s="120"/>
      <c r="L418" s="120"/>
      <c r="M418" s="120"/>
      <c r="N418" s="120"/>
      <c r="O418" s="123"/>
      <c r="P418" s="120"/>
      <c r="Q418" s="120"/>
      <c r="R418" s="120"/>
      <c r="S418" s="120"/>
      <c r="T418" s="120"/>
      <c r="U418" s="120"/>
      <c r="V418" s="120"/>
      <c r="W418" s="106"/>
      <c r="X418" s="106"/>
      <c r="Y418" s="128"/>
      <c r="Z418" s="106"/>
      <c r="AM418" s="125"/>
      <c r="AZ418" s="125"/>
    </row>
    <row r="419" ht="9.75" customHeight="1">
      <c r="C419" s="106"/>
      <c r="D419" s="120"/>
      <c r="E419" s="120"/>
      <c r="F419" s="120"/>
      <c r="G419" s="120"/>
      <c r="H419" s="120"/>
      <c r="I419" s="120"/>
      <c r="J419" s="120"/>
      <c r="K419" s="120"/>
      <c r="L419" s="120"/>
      <c r="M419" s="120"/>
      <c r="N419" s="120"/>
      <c r="O419" s="123"/>
      <c r="P419" s="120"/>
      <c r="Q419" s="120"/>
      <c r="R419" s="120"/>
      <c r="S419" s="120"/>
      <c r="T419" s="120"/>
      <c r="U419" s="120"/>
      <c r="V419" s="120"/>
      <c r="W419" s="106"/>
      <c r="X419" s="106"/>
      <c r="Y419" s="128"/>
      <c r="Z419" s="106"/>
      <c r="AM419" s="125"/>
      <c r="AZ419" s="125"/>
    </row>
    <row r="420" ht="9.75" customHeight="1">
      <c r="C420" s="106"/>
      <c r="D420" s="120"/>
      <c r="E420" s="120"/>
      <c r="F420" s="120"/>
      <c r="G420" s="120"/>
      <c r="H420" s="120"/>
      <c r="I420" s="120"/>
      <c r="J420" s="120"/>
      <c r="K420" s="120"/>
      <c r="L420" s="120"/>
      <c r="M420" s="120"/>
      <c r="N420" s="120"/>
      <c r="O420" s="123"/>
      <c r="P420" s="120"/>
      <c r="Q420" s="120"/>
      <c r="R420" s="120"/>
      <c r="S420" s="120"/>
      <c r="T420" s="120"/>
      <c r="U420" s="120"/>
      <c r="V420" s="120"/>
      <c r="W420" s="106"/>
      <c r="X420" s="106"/>
      <c r="Y420" s="128"/>
      <c r="Z420" s="106"/>
      <c r="AM420" s="125"/>
      <c r="AZ420" s="125"/>
    </row>
    <row r="421" ht="9.75" customHeight="1">
      <c r="C421" s="106"/>
      <c r="D421" s="120"/>
      <c r="E421" s="120"/>
      <c r="F421" s="120"/>
      <c r="G421" s="120"/>
      <c r="H421" s="120"/>
      <c r="I421" s="120"/>
      <c r="J421" s="120"/>
      <c r="K421" s="120"/>
      <c r="L421" s="120"/>
      <c r="M421" s="120"/>
      <c r="N421" s="120"/>
      <c r="O421" s="123"/>
      <c r="P421" s="120"/>
      <c r="Q421" s="120"/>
      <c r="R421" s="120"/>
      <c r="S421" s="120"/>
      <c r="T421" s="120"/>
      <c r="U421" s="120"/>
      <c r="V421" s="120"/>
      <c r="W421" s="106"/>
      <c r="X421" s="106"/>
      <c r="Y421" s="128"/>
      <c r="Z421" s="106"/>
      <c r="AM421" s="125"/>
      <c r="AZ421" s="125"/>
    </row>
    <row r="422" ht="9.75" customHeight="1">
      <c r="C422" s="106"/>
      <c r="D422" s="120"/>
      <c r="E422" s="120"/>
      <c r="F422" s="120"/>
      <c r="G422" s="120"/>
      <c r="H422" s="120"/>
      <c r="I422" s="120"/>
      <c r="J422" s="120"/>
      <c r="K422" s="120"/>
      <c r="L422" s="120"/>
      <c r="M422" s="120"/>
      <c r="N422" s="120"/>
      <c r="O422" s="123"/>
      <c r="P422" s="120"/>
      <c r="Q422" s="120"/>
      <c r="R422" s="120"/>
      <c r="S422" s="120"/>
      <c r="T422" s="120"/>
      <c r="U422" s="120"/>
      <c r="V422" s="120"/>
      <c r="W422" s="106"/>
      <c r="X422" s="106"/>
      <c r="Y422" s="128"/>
      <c r="Z422" s="106"/>
      <c r="AM422" s="125"/>
      <c r="AZ422" s="125"/>
    </row>
    <row r="423" ht="9.75" customHeight="1">
      <c r="C423" s="106"/>
      <c r="D423" s="120"/>
      <c r="E423" s="120"/>
      <c r="F423" s="120"/>
      <c r="G423" s="120"/>
      <c r="H423" s="120"/>
      <c r="I423" s="120"/>
      <c r="J423" s="120"/>
      <c r="K423" s="120"/>
      <c r="L423" s="120"/>
      <c r="M423" s="120"/>
      <c r="N423" s="120"/>
      <c r="O423" s="123"/>
      <c r="P423" s="120"/>
      <c r="Q423" s="120"/>
      <c r="R423" s="120"/>
      <c r="S423" s="120"/>
      <c r="T423" s="120"/>
      <c r="U423" s="120"/>
      <c r="V423" s="120"/>
      <c r="W423" s="106"/>
      <c r="X423" s="106"/>
      <c r="Y423" s="128"/>
      <c r="Z423" s="106"/>
      <c r="AM423" s="125"/>
      <c r="AZ423" s="125"/>
    </row>
    <row r="424" ht="9.75" customHeight="1">
      <c r="C424" s="106"/>
      <c r="D424" s="120"/>
      <c r="E424" s="120"/>
      <c r="F424" s="120"/>
      <c r="G424" s="120"/>
      <c r="H424" s="120"/>
      <c r="I424" s="120"/>
      <c r="J424" s="120"/>
      <c r="K424" s="120"/>
      <c r="L424" s="120"/>
      <c r="M424" s="120"/>
      <c r="N424" s="120"/>
      <c r="O424" s="123"/>
      <c r="P424" s="120"/>
      <c r="Q424" s="120"/>
      <c r="R424" s="120"/>
      <c r="S424" s="120"/>
      <c r="T424" s="120"/>
      <c r="U424" s="120"/>
      <c r="V424" s="120"/>
      <c r="W424" s="106"/>
      <c r="X424" s="106"/>
      <c r="Y424" s="128"/>
      <c r="Z424" s="106"/>
      <c r="AM424" s="125"/>
      <c r="AZ424" s="125"/>
    </row>
    <row r="425" ht="9.75" customHeight="1">
      <c r="C425" s="106"/>
      <c r="D425" s="120"/>
      <c r="E425" s="120"/>
      <c r="F425" s="120"/>
      <c r="G425" s="120"/>
      <c r="H425" s="120"/>
      <c r="I425" s="120"/>
      <c r="J425" s="120"/>
      <c r="K425" s="120"/>
      <c r="L425" s="120"/>
      <c r="M425" s="120"/>
      <c r="N425" s="120"/>
      <c r="O425" s="123"/>
      <c r="P425" s="120"/>
      <c r="Q425" s="120"/>
      <c r="R425" s="120"/>
      <c r="S425" s="120"/>
      <c r="T425" s="120"/>
      <c r="U425" s="120"/>
      <c r="V425" s="120"/>
      <c r="W425" s="106"/>
      <c r="X425" s="106"/>
      <c r="Y425" s="128"/>
      <c r="Z425" s="106"/>
      <c r="AM425" s="125"/>
      <c r="AZ425" s="125"/>
    </row>
    <row r="426" ht="9.75" customHeight="1">
      <c r="C426" s="106"/>
      <c r="D426" s="120"/>
      <c r="E426" s="120"/>
      <c r="F426" s="120"/>
      <c r="G426" s="120"/>
      <c r="H426" s="120"/>
      <c r="I426" s="120"/>
      <c r="J426" s="120"/>
      <c r="K426" s="120"/>
      <c r="L426" s="120"/>
      <c r="M426" s="120"/>
      <c r="N426" s="120"/>
      <c r="O426" s="123"/>
      <c r="P426" s="120"/>
      <c r="Q426" s="120"/>
      <c r="R426" s="120"/>
      <c r="S426" s="120"/>
      <c r="T426" s="120"/>
      <c r="U426" s="120"/>
      <c r="V426" s="120"/>
      <c r="W426" s="106"/>
      <c r="X426" s="106"/>
      <c r="Y426" s="128"/>
      <c r="Z426" s="106"/>
      <c r="AM426" s="125"/>
      <c r="AZ426" s="125"/>
    </row>
    <row r="427" ht="9.75" customHeight="1">
      <c r="C427" s="106"/>
      <c r="D427" s="120"/>
      <c r="E427" s="120"/>
      <c r="F427" s="120"/>
      <c r="G427" s="120"/>
      <c r="H427" s="120"/>
      <c r="I427" s="120"/>
      <c r="J427" s="120"/>
      <c r="K427" s="120"/>
      <c r="L427" s="120"/>
      <c r="M427" s="120"/>
      <c r="N427" s="120"/>
      <c r="O427" s="123"/>
      <c r="P427" s="120"/>
      <c r="Q427" s="120"/>
      <c r="R427" s="120"/>
      <c r="S427" s="120"/>
      <c r="T427" s="120"/>
      <c r="U427" s="120"/>
      <c r="V427" s="120"/>
      <c r="W427" s="106"/>
      <c r="X427" s="106"/>
      <c r="Y427" s="128"/>
      <c r="Z427" s="106"/>
      <c r="AM427" s="125"/>
      <c r="AZ427" s="125"/>
    </row>
    <row r="428" ht="9.75" customHeight="1">
      <c r="C428" s="106"/>
      <c r="D428" s="120"/>
      <c r="E428" s="120"/>
      <c r="F428" s="120"/>
      <c r="G428" s="120"/>
      <c r="H428" s="120"/>
      <c r="I428" s="120"/>
      <c r="J428" s="120"/>
      <c r="K428" s="120"/>
      <c r="L428" s="120"/>
      <c r="M428" s="120"/>
      <c r="N428" s="120"/>
      <c r="O428" s="123"/>
      <c r="P428" s="120"/>
      <c r="Q428" s="120"/>
      <c r="R428" s="120"/>
      <c r="S428" s="120"/>
      <c r="T428" s="120"/>
      <c r="U428" s="120"/>
      <c r="V428" s="120"/>
      <c r="W428" s="106"/>
      <c r="X428" s="106"/>
      <c r="Y428" s="128"/>
      <c r="Z428" s="106"/>
      <c r="AM428" s="125"/>
      <c r="AZ428" s="125"/>
    </row>
    <row r="429" ht="9.75" customHeight="1">
      <c r="C429" s="106"/>
      <c r="D429" s="120"/>
      <c r="E429" s="120"/>
      <c r="F429" s="120"/>
      <c r="G429" s="120"/>
      <c r="H429" s="120"/>
      <c r="I429" s="120"/>
      <c r="J429" s="120"/>
      <c r="K429" s="120"/>
      <c r="L429" s="120"/>
      <c r="M429" s="120"/>
      <c r="N429" s="120"/>
      <c r="O429" s="123"/>
      <c r="P429" s="120"/>
      <c r="Q429" s="120"/>
      <c r="R429" s="120"/>
      <c r="S429" s="120"/>
      <c r="T429" s="120"/>
      <c r="U429" s="120"/>
      <c r="V429" s="120"/>
      <c r="W429" s="106"/>
      <c r="X429" s="106"/>
      <c r="Y429" s="128"/>
      <c r="Z429" s="106"/>
      <c r="AM429" s="125"/>
      <c r="AZ429" s="125"/>
    </row>
    <row r="430" ht="9.75" customHeight="1">
      <c r="C430" s="106"/>
      <c r="D430" s="120"/>
      <c r="E430" s="120"/>
      <c r="F430" s="120"/>
      <c r="G430" s="120"/>
      <c r="H430" s="120"/>
      <c r="I430" s="120"/>
      <c r="J430" s="120"/>
      <c r="K430" s="120"/>
      <c r="L430" s="120"/>
      <c r="M430" s="120"/>
      <c r="N430" s="120"/>
      <c r="O430" s="123"/>
      <c r="P430" s="120"/>
      <c r="Q430" s="120"/>
      <c r="R430" s="120"/>
      <c r="S430" s="120"/>
      <c r="T430" s="120"/>
      <c r="U430" s="120"/>
      <c r="V430" s="120"/>
      <c r="W430" s="106"/>
      <c r="X430" s="106"/>
      <c r="Y430" s="128"/>
      <c r="Z430" s="106"/>
      <c r="AM430" s="125"/>
      <c r="AZ430" s="125"/>
    </row>
    <row r="431" ht="9.75" customHeight="1">
      <c r="C431" s="106"/>
      <c r="D431" s="120"/>
      <c r="E431" s="120"/>
      <c r="F431" s="120"/>
      <c r="G431" s="120"/>
      <c r="H431" s="120"/>
      <c r="I431" s="120"/>
      <c r="J431" s="120"/>
      <c r="K431" s="120"/>
      <c r="L431" s="120"/>
      <c r="M431" s="120"/>
      <c r="N431" s="120"/>
      <c r="O431" s="123"/>
      <c r="P431" s="120"/>
      <c r="Q431" s="120"/>
      <c r="R431" s="120"/>
      <c r="S431" s="120"/>
      <c r="T431" s="120"/>
      <c r="U431" s="120"/>
      <c r="V431" s="120"/>
      <c r="W431" s="106"/>
      <c r="X431" s="106"/>
      <c r="Y431" s="128"/>
      <c r="Z431" s="106"/>
      <c r="AM431" s="125"/>
      <c r="AZ431" s="125"/>
    </row>
    <row r="432" ht="9.75" customHeight="1">
      <c r="C432" s="106"/>
      <c r="D432" s="120"/>
      <c r="E432" s="120"/>
      <c r="F432" s="120"/>
      <c r="G432" s="120"/>
      <c r="H432" s="120"/>
      <c r="I432" s="120"/>
      <c r="J432" s="120"/>
      <c r="K432" s="120"/>
      <c r="L432" s="120"/>
      <c r="M432" s="120"/>
      <c r="N432" s="120"/>
      <c r="O432" s="123"/>
      <c r="P432" s="120"/>
      <c r="Q432" s="120"/>
      <c r="R432" s="120"/>
      <c r="S432" s="120"/>
      <c r="T432" s="120"/>
      <c r="U432" s="120"/>
      <c r="V432" s="120"/>
      <c r="W432" s="106"/>
      <c r="X432" s="106"/>
      <c r="Y432" s="128"/>
      <c r="Z432" s="106"/>
      <c r="AM432" s="125"/>
      <c r="AZ432" s="125"/>
    </row>
    <row r="433" ht="9.75" customHeight="1">
      <c r="C433" s="106"/>
      <c r="D433" s="120"/>
      <c r="E433" s="120"/>
      <c r="F433" s="120"/>
      <c r="G433" s="120"/>
      <c r="H433" s="120"/>
      <c r="I433" s="120"/>
      <c r="J433" s="120"/>
      <c r="K433" s="120"/>
      <c r="L433" s="120"/>
      <c r="M433" s="120"/>
      <c r="N433" s="120"/>
      <c r="O433" s="123"/>
      <c r="P433" s="120"/>
      <c r="Q433" s="120"/>
      <c r="R433" s="120"/>
      <c r="S433" s="120"/>
      <c r="T433" s="120"/>
      <c r="U433" s="120"/>
      <c r="V433" s="120"/>
      <c r="W433" s="106"/>
      <c r="X433" s="106"/>
      <c r="Y433" s="128"/>
      <c r="Z433" s="106"/>
      <c r="AM433" s="125"/>
      <c r="AZ433" s="125"/>
    </row>
    <row r="434" ht="9.75" customHeight="1">
      <c r="C434" s="106"/>
      <c r="D434" s="120"/>
      <c r="E434" s="120"/>
      <c r="F434" s="120"/>
      <c r="G434" s="120"/>
      <c r="H434" s="120"/>
      <c r="I434" s="120"/>
      <c r="J434" s="120"/>
      <c r="K434" s="120"/>
      <c r="L434" s="120"/>
      <c r="M434" s="120"/>
      <c r="N434" s="120"/>
      <c r="O434" s="123"/>
      <c r="P434" s="120"/>
      <c r="Q434" s="120"/>
      <c r="R434" s="120"/>
      <c r="S434" s="120"/>
      <c r="T434" s="120"/>
      <c r="U434" s="120"/>
      <c r="V434" s="120"/>
      <c r="W434" s="106"/>
      <c r="X434" s="106"/>
      <c r="Y434" s="128"/>
      <c r="Z434" s="106"/>
      <c r="AM434" s="125"/>
      <c r="AZ434" s="125"/>
    </row>
    <row r="435" ht="9.75" customHeight="1">
      <c r="C435" s="106"/>
      <c r="D435" s="120"/>
      <c r="E435" s="120"/>
      <c r="F435" s="120"/>
      <c r="G435" s="120"/>
      <c r="H435" s="120"/>
      <c r="I435" s="120"/>
      <c r="J435" s="120"/>
      <c r="K435" s="120"/>
      <c r="L435" s="120"/>
      <c r="M435" s="120"/>
      <c r="N435" s="120"/>
      <c r="O435" s="123"/>
      <c r="P435" s="120"/>
      <c r="Q435" s="120"/>
      <c r="R435" s="120"/>
      <c r="S435" s="120"/>
      <c r="T435" s="120"/>
      <c r="U435" s="120"/>
      <c r="V435" s="120"/>
      <c r="W435" s="106"/>
      <c r="X435" s="106"/>
      <c r="Y435" s="128"/>
      <c r="Z435" s="106"/>
      <c r="AM435" s="125"/>
      <c r="AZ435" s="125"/>
    </row>
    <row r="436" ht="9.75" customHeight="1">
      <c r="C436" s="106"/>
      <c r="D436" s="120"/>
      <c r="E436" s="120"/>
      <c r="F436" s="120"/>
      <c r="G436" s="120"/>
      <c r="H436" s="120"/>
      <c r="I436" s="120"/>
      <c r="J436" s="120"/>
      <c r="K436" s="120"/>
      <c r="L436" s="120"/>
      <c r="M436" s="120"/>
      <c r="N436" s="120"/>
      <c r="O436" s="123"/>
      <c r="P436" s="120"/>
      <c r="Q436" s="120"/>
      <c r="R436" s="120"/>
      <c r="S436" s="120"/>
      <c r="T436" s="120"/>
      <c r="U436" s="120"/>
      <c r="V436" s="120"/>
      <c r="W436" s="106"/>
      <c r="X436" s="106"/>
      <c r="Y436" s="128"/>
      <c r="Z436" s="106"/>
      <c r="AM436" s="125"/>
      <c r="AZ436" s="125"/>
    </row>
    <row r="437" ht="9.75" customHeight="1">
      <c r="C437" s="106"/>
      <c r="D437" s="120"/>
      <c r="E437" s="120"/>
      <c r="F437" s="120"/>
      <c r="G437" s="120"/>
      <c r="H437" s="120"/>
      <c r="I437" s="120"/>
      <c r="J437" s="120"/>
      <c r="K437" s="120"/>
      <c r="L437" s="120"/>
      <c r="M437" s="120"/>
      <c r="N437" s="120"/>
      <c r="O437" s="123"/>
      <c r="P437" s="120"/>
      <c r="Q437" s="120"/>
      <c r="R437" s="120"/>
      <c r="S437" s="120"/>
      <c r="T437" s="120"/>
      <c r="U437" s="120"/>
      <c r="V437" s="120"/>
      <c r="W437" s="106"/>
      <c r="X437" s="106"/>
      <c r="Y437" s="128"/>
      <c r="Z437" s="106"/>
      <c r="AM437" s="125"/>
      <c r="AZ437" s="125"/>
    </row>
    <row r="438" ht="9.75" customHeight="1">
      <c r="C438" s="106"/>
      <c r="D438" s="120"/>
      <c r="E438" s="120"/>
      <c r="F438" s="120"/>
      <c r="G438" s="120"/>
      <c r="H438" s="120"/>
      <c r="I438" s="120"/>
      <c r="J438" s="120"/>
      <c r="K438" s="120"/>
      <c r="L438" s="120"/>
      <c r="M438" s="120"/>
      <c r="N438" s="120"/>
      <c r="O438" s="123"/>
      <c r="P438" s="120"/>
      <c r="Q438" s="120"/>
      <c r="R438" s="120"/>
      <c r="S438" s="120"/>
      <c r="T438" s="120"/>
      <c r="U438" s="120"/>
      <c r="V438" s="120"/>
      <c r="W438" s="106"/>
      <c r="X438" s="106"/>
      <c r="Y438" s="128"/>
      <c r="Z438" s="106"/>
      <c r="AM438" s="125"/>
      <c r="AZ438" s="125"/>
    </row>
    <row r="439" ht="9.75" customHeight="1">
      <c r="C439" s="106"/>
      <c r="D439" s="120"/>
      <c r="E439" s="120"/>
      <c r="F439" s="120"/>
      <c r="G439" s="120"/>
      <c r="H439" s="120"/>
      <c r="I439" s="120"/>
      <c r="J439" s="120"/>
      <c r="K439" s="120"/>
      <c r="L439" s="120"/>
      <c r="M439" s="120"/>
      <c r="N439" s="120"/>
      <c r="O439" s="123"/>
      <c r="P439" s="120"/>
      <c r="Q439" s="120"/>
      <c r="R439" s="120"/>
      <c r="S439" s="120"/>
      <c r="T439" s="120"/>
      <c r="U439" s="120"/>
      <c r="V439" s="120"/>
      <c r="W439" s="106"/>
      <c r="X439" s="106"/>
      <c r="Y439" s="128"/>
      <c r="Z439" s="106"/>
      <c r="AM439" s="125"/>
      <c r="AZ439" s="125"/>
    </row>
    <row r="440" ht="9.75" customHeight="1">
      <c r="C440" s="106"/>
      <c r="D440" s="120"/>
      <c r="E440" s="120"/>
      <c r="F440" s="120"/>
      <c r="G440" s="120"/>
      <c r="H440" s="120"/>
      <c r="I440" s="120"/>
      <c r="J440" s="120"/>
      <c r="K440" s="120"/>
      <c r="L440" s="120"/>
      <c r="M440" s="120"/>
      <c r="N440" s="120"/>
      <c r="O440" s="123"/>
      <c r="P440" s="120"/>
      <c r="Q440" s="120"/>
      <c r="R440" s="120"/>
      <c r="S440" s="120"/>
      <c r="T440" s="120"/>
      <c r="U440" s="120"/>
      <c r="V440" s="120"/>
      <c r="W440" s="106"/>
      <c r="X440" s="106"/>
      <c r="Y440" s="128"/>
      <c r="Z440" s="106"/>
      <c r="AM440" s="125"/>
      <c r="AZ440" s="125"/>
    </row>
    <row r="441" ht="9.75" customHeight="1">
      <c r="C441" s="106"/>
      <c r="D441" s="120"/>
      <c r="E441" s="120"/>
      <c r="F441" s="120"/>
      <c r="G441" s="120"/>
      <c r="H441" s="120"/>
      <c r="I441" s="120"/>
      <c r="J441" s="120"/>
      <c r="K441" s="120"/>
      <c r="L441" s="120"/>
      <c r="M441" s="120"/>
      <c r="N441" s="120"/>
      <c r="O441" s="123"/>
      <c r="P441" s="120"/>
      <c r="Q441" s="120"/>
      <c r="R441" s="120"/>
      <c r="S441" s="120"/>
      <c r="T441" s="120"/>
      <c r="U441" s="120"/>
      <c r="V441" s="120"/>
      <c r="W441" s="106"/>
      <c r="X441" s="106"/>
      <c r="Y441" s="128"/>
      <c r="Z441" s="106"/>
      <c r="AM441" s="125"/>
      <c r="AZ441" s="125"/>
    </row>
    <row r="442" ht="9.75" customHeight="1">
      <c r="C442" s="106"/>
      <c r="D442" s="120"/>
      <c r="E442" s="120"/>
      <c r="F442" s="120"/>
      <c r="G442" s="120"/>
      <c r="H442" s="120"/>
      <c r="I442" s="120"/>
      <c r="J442" s="120"/>
      <c r="K442" s="120"/>
      <c r="L442" s="120"/>
      <c r="M442" s="120"/>
      <c r="N442" s="120"/>
      <c r="O442" s="123"/>
      <c r="P442" s="120"/>
      <c r="Q442" s="120"/>
      <c r="R442" s="120"/>
      <c r="S442" s="120"/>
      <c r="T442" s="120"/>
      <c r="U442" s="120"/>
      <c r="V442" s="120"/>
      <c r="W442" s="106"/>
      <c r="X442" s="106"/>
      <c r="Y442" s="128"/>
      <c r="Z442" s="106"/>
      <c r="AM442" s="125"/>
      <c r="AZ442" s="125"/>
    </row>
    <row r="443" ht="9.75" customHeight="1">
      <c r="C443" s="106"/>
      <c r="D443" s="120"/>
      <c r="E443" s="120"/>
      <c r="F443" s="120"/>
      <c r="G443" s="120"/>
      <c r="H443" s="120"/>
      <c r="I443" s="120"/>
      <c r="J443" s="120"/>
      <c r="K443" s="120"/>
      <c r="L443" s="120"/>
      <c r="M443" s="120"/>
      <c r="N443" s="120"/>
      <c r="O443" s="123"/>
      <c r="P443" s="120"/>
      <c r="Q443" s="120"/>
      <c r="R443" s="120"/>
      <c r="S443" s="120"/>
      <c r="T443" s="120"/>
      <c r="U443" s="120"/>
      <c r="V443" s="120"/>
      <c r="W443" s="106"/>
      <c r="X443" s="106"/>
      <c r="Y443" s="128"/>
      <c r="Z443" s="106"/>
      <c r="AM443" s="125"/>
      <c r="AZ443" s="125"/>
    </row>
    <row r="444" ht="9.75" customHeight="1">
      <c r="C444" s="106"/>
      <c r="D444" s="120"/>
      <c r="E444" s="120"/>
      <c r="F444" s="120"/>
      <c r="G444" s="120"/>
      <c r="H444" s="120"/>
      <c r="I444" s="120"/>
      <c r="J444" s="120"/>
      <c r="K444" s="120"/>
      <c r="L444" s="120"/>
      <c r="M444" s="120"/>
      <c r="N444" s="120"/>
      <c r="O444" s="123"/>
      <c r="P444" s="120"/>
      <c r="Q444" s="120"/>
      <c r="R444" s="120"/>
      <c r="S444" s="120"/>
      <c r="T444" s="120"/>
      <c r="U444" s="120"/>
      <c r="V444" s="120"/>
      <c r="W444" s="106"/>
      <c r="X444" s="106"/>
      <c r="Y444" s="128"/>
      <c r="Z444" s="106"/>
      <c r="AM444" s="125"/>
      <c r="AZ444" s="125"/>
    </row>
    <row r="445" ht="9.75" customHeight="1">
      <c r="C445" s="106"/>
      <c r="D445" s="120"/>
      <c r="E445" s="120"/>
      <c r="F445" s="120"/>
      <c r="G445" s="120"/>
      <c r="H445" s="120"/>
      <c r="I445" s="120"/>
      <c r="J445" s="120"/>
      <c r="K445" s="120"/>
      <c r="L445" s="120"/>
      <c r="M445" s="120"/>
      <c r="N445" s="120"/>
      <c r="O445" s="123"/>
      <c r="P445" s="120"/>
      <c r="Q445" s="120"/>
      <c r="R445" s="120"/>
      <c r="S445" s="120"/>
      <c r="T445" s="120"/>
      <c r="U445" s="120"/>
      <c r="V445" s="120"/>
      <c r="W445" s="106"/>
      <c r="X445" s="106"/>
      <c r="Y445" s="128"/>
      <c r="Z445" s="106"/>
      <c r="AM445" s="125"/>
      <c r="AZ445" s="125"/>
    </row>
    <row r="446" ht="9.75" customHeight="1">
      <c r="C446" s="106"/>
      <c r="D446" s="120"/>
      <c r="E446" s="120"/>
      <c r="F446" s="120"/>
      <c r="G446" s="120"/>
      <c r="H446" s="120"/>
      <c r="I446" s="120"/>
      <c r="J446" s="120"/>
      <c r="K446" s="120"/>
      <c r="L446" s="120"/>
      <c r="M446" s="120"/>
      <c r="N446" s="120"/>
      <c r="O446" s="123"/>
      <c r="P446" s="120"/>
      <c r="Q446" s="120"/>
      <c r="R446" s="120"/>
      <c r="S446" s="120"/>
      <c r="T446" s="120"/>
      <c r="U446" s="120"/>
      <c r="V446" s="120"/>
      <c r="W446" s="106"/>
      <c r="X446" s="106"/>
      <c r="Y446" s="128"/>
      <c r="Z446" s="106"/>
      <c r="AM446" s="125"/>
      <c r="AZ446" s="125"/>
    </row>
    <row r="447" ht="9.75" customHeight="1">
      <c r="C447" s="106"/>
      <c r="D447" s="120"/>
      <c r="E447" s="120"/>
      <c r="F447" s="120"/>
      <c r="G447" s="120"/>
      <c r="H447" s="120"/>
      <c r="I447" s="120"/>
      <c r="J447" s="120"/>
      <c r="K447" s="120"/>
      <c r="L447" s="120"/>
      <c r="M447" s="120"/>
      <c r="N447" s="120"/>
      <c r="O447" s="123"/>
      <c r="P447" s="120"/>
      <c r="Q447" s="120"/>
      <c r="R447" s="120"/>
      <c r="S447" s="120"/>
      <c r="T447" s="120"/>
      <c r="U447" s="120"/>
      <c r="V447" s="120"/>
      <c r="W447" s="106"/>
      <c r="X447" s="106"/>
      <c r="Y447" s="128"/>
      <c r="Z447" s="106"/>
      <c r="AM447" s="125"/>
      <c r="AZ447" s="125"/>
    </row>
    <row r="448" ht="9.75" customHeight="1">
      <c r="C448" s="106"/>
      <c r="D448" s="120"/>
      <c r="E448" s="120"/>
      <c r="F448" s="120"/>
      <c r="G448" s="120"/>
      <c r="H448" s="120"/>
      <c r="I448" s="120"/>
      <c r="J448" s="120"/>
      <c r="K448" s="120"/>
      <c r="L448" s="120"/>
      <c r="M448" s="120"/>
      <c r="N448" s="120"/>
      <c r="O448" s="123"/>
      <c r="P448" s="120"/>
      <c r="Q448" s="120"/>
      <c r="R448" s="120"/>
      <c r="S448" s="120"/>
      <c r="T448" s="120"/>
      <c r="U448" s="120"/>
      <c r="V448" s="120"/>
      <c r="W448" s="106"/>
      <c r="X448" s="106"/>
      <c r="Y448" s="128"/>
      <c r="Z448" s="106"/>
      <c r="AM448" s="125"/>
      <c r="AZ448" s="125"/>
    </row>
    <row r="449" ht="9.75" customHeight="1">
      <c r="C449" s="106"/>
      <c r="D449" s="120"/>
      <c r="E449" s="120"/>
      <c r="F449" s="120"/>
      <c r="G449" s="120"/>
      <c r="H449" s="120"/>
      <c r="I449" s="120"/>
      <c r="J449" s="120"/>
      <c r="K449" s="120"/>
      <c r="L449" s="120"/>
      <c r="M449" s="120"/>
      <c r="N449" s="120"/>
      <c r="O449" s="123"/>
      <c r="P449" s="120"/>
      <c r="Q449" s="120"/>
      <c r="R449" s="120"/>
      <c r="S449" s="120"/>
      <c r="T449" s="120"/>
      <c r="U449" s="120"/>
      <c r="V449" s="120"/>
      <c r="W449" s="106"/>
      <c r="X449" s="106"/>
      <c r="Y449" s="128"/>
      <c r="Z449" s="106"/>
      <c r="AM449" s="125"/>
      <c r="AZ449" s="125"/>
    </row>
    <row r="450" ht="9.75" customHeight="1">
      <c r="C450" s="106"/>
      <c r="D450" s="120"/>
      <c r="E450" s="120"/>
      <c r="F450" s="120"/>
      <c r="G450" s="120"/>
      <c r="H450" s="120"/>
      <c r="I450" s="120"/>
      <c r="J450" s="120"/>
      <c r="K450" s="120"/>
      <c r="L450" s="120"/>
      <c r="M450" s="120"/>
      <c r="N450" s="120"/>
      <c r="O450" s="123"/>
      <c r="P450" s="120"/>
      <c r="Q450" s="120"/>
      <c r="R450" s="120"/>
      <c r="S450" s="120"/>
      <c r="T450" s="120"/>
      <c r="U450" s="120"/>
      <c r="V450" s="120"/>
      <c r="W450" s="106"/>
      <c r="X450" s="106"/>
      <c r="Y450" s="128"/>
      <c r="Z450" s="106"/>
      <c r="AM450" s="125"/>
      <c r="AZ450" s="125"/>
    </row>
    <row r="451" ht="9.75" customHeight="1">
      <c r="C451" s="106"/>
      <c r="D451" s="120"/>
      <c r="E451" s="120"/>
      <c r="F451" s="120"/>
      <c r="G451" s="120"/>
      <c r="H451" s="120"/>
      <c r="I451" s="120"/>
      <c r="J451" s="120"/>
      <c r="K451" s="120"/>
      <c r="L451" s="120"/>
      <c r="M451" s="120"/>
      <c r="N451" s="120"/>
      <c r="O451" s="123"/>
      <c r="P451" s="120"/>
      <c r="Q451" s="120"/>
      <c r="R451" s="120"/>
      <c r="S451" s="120"/>
      <c r="T451" s="120"/>
      <c r="U451" s="120"/>
      <c r="V451" s="120"/>
      <c r="W451" s="106"/>
      <c r="X451" s="106"/>
      <c r="Y451" s="128"/>
      <c r="Z451" s="106"/>
      <c r="AM451" s="125"/>
      <c r="AZ451" s="125"/>
    </row>
    <row r="452" ht="9.75" customHeight="1">
      <c r="C452" s="106"/>
      <c r="D452" s="120"/>
      <c r="E452" s="120"/>
      <c r="F452" s="120"/>
      <c r="G452" s="120"/>
      <c r="H452" s="120"/>
      <c r="I452" s="120"/>
      <c r="J452" s="120"/>
      <c r="K452" s="120"/>
      <c r="L452" s="120"/>
      <c r="M452" s="120"/>
      <c r="N452" s="120"/>
      <c r="O452" s="123"/>
      <c r="P452" s="120"/>
      <c r="Q452" s="120"/>
      <c r="R452" s="120"/>
      <c r="S452" s="120"/>
      <c r="T452" s="120"/>
      <c r="U452" s="120"/>
      <c r="V452" s="120"/>
      <c r="W452" s="106"/>
      <c r="X452" s="106"/>
      <c r="Y452" s="128"/>
      <c r="Z452" s="106"/>
      <c r="AM452" s="125"/>
      <c r="AZ452" s="125"/>
    </row>
    <row r="453" ht="9.75" customHeight="1">
      <c r="C453" s="106"/>
      <c r="D453" s="120"/>
      <c r="E453" s="120"/>
      <c r="F453" s="120"/>
      <c r="G453" s="120"/>
      <c r="H453" s="120"/>
      <c r="I453" s="120"/>
      <c r="J453" s="120"/>
      <c r="K453" s="120"/>
      <c r="L453" s="120"/>
      <c r="M453" s="120"/>
      <c r="N453" s="120"/>
      <c r="O453" s="123"/>
      <c r="P453" s="120"/>
      <c r="Q453" s="120"/>
      <c r="R453" s="120"/>
      <c r="S453" s="120"/>
      <c r="T453" s="120"/>
      <c r="U453" s="120"/>
      <c r="V453" s="120"/>
      <c r="W453" s="106"/>
      <c r="X453" s="106"/>
      <c r="Y453" s="128"/>
      <c r="Z453" s="106"/>
      <c r="AM453" s="125"/>
      <c r="AZ453" s="125"/>
    </row>
    <row r="454" ht="9.75" customHeight="1">
      <c r="C454" s="106"/>
      <c r="D454" s="120"/>
      <c r="E454" s="120"/>
      <c r="F454" s="120"/>
      <c r="G454" s="120"/>
      <c r="H454" s="120"/>
      <c r="I454" s="120"/>
      <c r="J454" s="120"/>
      <c r="K454" s="120"/>
      <c r="L454" s="120"/>
      <c r="M454" s="120"/>
      <c r="N454" s="120"/>
      <c r="O454" s="123"/>
      <c r="P454" s="120"/>
      <c r="Q454" s="120"/>
      <c r="R454" s="120"/>
      <c r="S454" s="120"/>
      <c r="T454" s="120"/>
      <c r="U454" s="120"/>
      <c r="V454" s="120"/>
      <c r="W454" s="106"/>
      <c r="X454" s="106"/>
      <c r="Y454" s="128"/>
      <c r="Z454" s="106"/>
      <c r="AM454" s="125"/>
      <c r="AZ454" s="125"/>
    </row>
    <row r="455" ht="9.75" customHeight="1">
      <c r="C455" s="106"/>
      <c r="D455" s="120"/>
      <c r="E455" s="120"/>
      <c r="F455" s="120"/>
      <c r="G455" s="120"/>
      <c r="H455" s="120"/>
      <c r="I455" s="120"/>
      <c r="J455" s="120"/>
      <c r="K455" s="120"/>
      <c r="L455" s="120"/>
      <c r="M455" s="120"/>
      <c r="N455" s="120"/>
      <c r="O455" s="123"/>
      <c r="P455" s="120"/>
      <c r="Q455" s="120"/>
      <c r="R455" s="120"/>
      <c r="S455" s="120"/>
      <c r="T455" s="120"/>
      <c r="U455" s="120"/>
      <c r="V455" s="120"/>
      <c r="W455" s="106"/>
      <c r="X455" s="106"/>
      <c r="Y455" s="128"/>
      <c r="Z455" s="106"/>
      <c r="AM455" s="125"/>
      <c r="AZ455" s="125"/>
    </row>
    <row r="456" ht="9.75" customHeight="1">
      <c r="C456" s="106"/>
      <c r="D456" s="120"/>
      <c r="E456" s="120"/>
      <c r="F456" s="120"/>
      <c r="G456" s="120"/>
      <c r="H456" s="120"/>
      <c r="I456" s="120"/>
      <c r="J456" s="120"/>
      <c r="K456" s="120"/>
      <c r="L456" s="120"/>
      <c r="M456" s="120"/>
      <c r="N456" s="120"/>
      <c r="O456" s="123"/>
      <c r="P456" s="120"/>
      <c r="Q456" s="120"/>
      <c r="R456" s="120"/>
      <c r="S456" s="120"/>
      <c r="T456" s="120"/>
      <c r="U456" s="120"/>
      <c r="V456" s="120"/>
      <c r="W456" s="106"/>
      <c r="X456" s="106"/>
      <c r="Y456" s="128"/>
      <c r="Z456" s="106"/>
      <c r="AM456" s="125"/>
      <c r="AZ456" s="125"/>
    </row>
    <row r="457" ht="9.75" customHeight="1">
      <c r="C457" s="106"/>
      <c r="D457" s="120"/>
      <c r="E457" s="120"/>
      <c r="F457" s="120"/>
      <c r="G457" s="120"/>
      <c r="H457" s="120"/>
      <c r="I457" s="120"/>
      <c r="J457" s="120"/>
      <c r="K457" s="120"/>
      <c r="L457" s="120"/>
      <c r="M457" s="120"/>
      <c r="N457" s="120"/>
      <c r="O457" s="123"/>
      <c r="P457" s="120"/>
      <c r="Q457" s="120"/>
      <c r="R457" s="120"/>
      <c r="S457" s="120"/>
      <c r="T457" s="120"/>
      <c r="U457" s="120"/>
      <c r="V457" s="120"/>
      <c r="W457" s="106"/>
      <c r="X457" s="106"/>
      <c r="Y457" s="128"/>
      <c r="Z457" s="106"/>
      <c r="AM457" s="125"/>
      <c r="AZ457" s="125"/>
    </row>
    <row r="458" ht="9.75" customHeight="1">
      <c r="C458" s="106"/>
      <c r="D458" s="120"/>
      <c r="E458" s="120"/>
      <c r="F458" s="120"/>
      <c r="G458" s="120"/>
      <c r="H458" s="120"/>
      <c r="I458" s="120"/>
      <c r="J458" s="120"/>
      <c r="K458" s="120"/>
      <c r="L458" s="120"/>
      <c r="M458" s="120"/>
      <c r="N458" s="120"/>
      <c r="O458" s="123"/>
      <c r="P458" s="120"/>
      <c r="Q458" s="120"/>
      <c r="R458" s="120"/>
      <c r="S458" s="120"/>
      <c r="T458" s="120"/>
      <c r="U458" s="120"/>
      <c r="V458" s="120"/>
      <c r="W458" s="106"/>
      <c r="X458" s="106"/>
      <c r="Y458" s="128"/>
      <c r="Z458" s="106"/>
      <c r="AM458" s="125"/>
      <c r="AZ458" s="125"/>
    </row>
    <row r="459" ht="9.75" customHeight="1">
      <c r="C459" s="106"/>
      <c r="D459" s="120"/>
      <c r="E459" s="120"/>
      <c r="F459" s="120"/>
      <c r="G459" s="120"/>
      <c r="H459" s="120"/>
      <c r="I459" s="120"/>
      <c r="J459" s="120"/>
      <c r="K459" s="120"/>
      <c r="L459" s="120"/>
      <c r="M459" s="120"/>
      <c r="N459" s="120"/>
      <c r="O459" s="123"/>
      <c r="P459" s="120"/>
      <c r="Q459" s="120"/>
      <c r="R459" s="120"/>
      <c r="S459" s="120"/>
      <c r="T459" s="120"/>
      <c r="U459" s="120"/>
      <c r="V459" s="120"/>
      <c r="W459" s="106"/>
      <c r="X459" s="106"/>
      <c r="Y459" s="128"/>
      <c r="Z459" s="106"/>
      <c r="AM459" s="125"/>
      <c r="AZ459" s="125"/>
    </row>
    <row r="460" ht="9.75" customHeight="1">
      <c r="C460" s="106"/>
      <c r="D460" s="120"/>
      <c r="E460" s="120"/>
      <c r="F460" s="120"/>
      <c r="G460" s="120"/>
      <c r="H460" s="120"/>
      <c r="I460" s="120"/>
      <c r="J460" s="120"/>
      <c r="K460" s="120"/>
      <c r="L460" s="120"/>
      <c r="M460" s="120"/>
      <c r="N460" s="120"/>
      <c r="O460" s="123"/>
      <c r="P460" s="120"/>
      <c r="Q460" s="120"/>
      <c r="R460" s="120"/>
      <c r="S460" s="120"/>
      <c r="T460" s="120"/>
      <c r="U460" s="120"/>
      <c r="V460" s="120"/>
      <c r="W460" s="106"/>
      <c r="X460" s="106"/>
      <c r="Y460" s="128"/>
      <c r="Z460" s="106"/>
      <c r="AM460" s="125"/>
      <c r="AZ460" s="125"/>
    </row>
    <row r="461" ht="9.75" customHeight="1">
      <c r="C461" s="106"/>
      <c r="D461" s="120"/>
      <c r="E461" s="120"/>
      <c r="F461" s="120"/>
      <c r="G461" s="120"/>
      <c r="H461" s="120"/>
      <c r="I461" s="120"/>
      <c r="J461" s="120"/>
      <c r="K461" s="120"/>
      <c r="L461" s="120"/>
      <c r="M461" s="120"/>
      <c r="N461" s="120"/>
      <c r="O461" s="123"/>
      <c r="P461" s="120"/>
      <c r="Q461" s="120"/>
      <c r="R461" s="120"/>
      <c r="S461" s="120"/>
      <c r="T461" s="120"/>
      <c r="U461" s="120"/>
      <c r="V461" s="120"/>
      <c r="W461" s="106"/>
      <c r="X461" s="106"/>
      <c r="Y461" s="128"/>
      <c r="Z461" s="106"/>
      <c r="AM461" s="125"/>
      <c r="AZ461" s="125"/>
    </row>
    <row r="462" ht="9.75" customHeight="1">
      <c r="C462" s="106"/>
      <c r="D462" s="120"/>
      <c r="E462" s="120"/>
      <c r="F462" s="120"/>
      <c r="G462" s="120"/>
      <c r="H462" s="120"/>
      <c r="I462" s="120"/>
      <c r="J462" s="120"/>
      <c r="K462" s="120"/>
      <c r="L462" s="120"/>
      <c r="M462" s="120"/>
      <c r="N462" s="120"/>
      <c r="O462" s="123"/>
      <c r="P462" s="120"/>
      <c r="Q462" s="120"/>
      <c r="R462" s="120"/>
      <c r="S462" s="120"/>
      <c r="T462" s="120"/>
      <c r="U462" s="120"/>
      <c r="V462" s="120"/>
      <c r="W462" s="106"/>
      <c r="X462" s="106"/>
      <c r="Y462" s="128"/>
      <c r="Z462" s="106"/>
      <c r="AM462" s="125"/>
      <c r="AZ462" s="125"/>
    </row>
    <row r="463" ht="9.75" customHeight="1">
      <c r="C463" s="106"/>
      <c r="D463" s="120"/>
      <c r="E463" s="120"/>
      <c r="F463" s="120"/>
      <c r="G463" s="120"/>
      <c r="H463" s="120"/>
      <c r="I463" s="120"/>
      <c r="J463" s="120"/>
      <c r="K463" s="120"/>
      <c r="L463" s="120"/>
      <c r="M463" s="120"/>
      <c r="N463" s="120"/>
      <c r="O463" s="123"/>
      <c r="P463" s="120"/>
      <c r="Q463" s="120"/>
      <c r="R463" s="120"/>
      <c r="S463" s="120"/>
      <c r="T463" s="120"/>
      <c r="U463" s="120"/>
      <c r="V463" s="120"/>
      <c r="W463" s="106"/>
      <c r="X463" s="106"/>
      <c r="Y463" s="128"/>
      <c r="Z463" s="106"/>
      <c r="AM463" s="125"/>
      <c r="AZ463" s="125"/>
    </row>
    <row r="464" ht="9.75" customHeight="1">
      <c r="C464" s="106"/>
      <c r="D464" s="120"/>
      <c r="E464" s="120"/>
      <c r="F464" s="120"/>
      <c r="G464" s="120"/>
      <c r="H464" s="120"/>
      <c r="I464" s="120"/>
      <c r="J464" s="120"/>
      <c r="K464" s="120"/>
      <c r="L464" s="120"/>
      <c r="M464" s="120"/>
      <c r="N464" s="120"/>
      <c r="O464" s="123"/>
      <c r="P464" s="120"/>
      <c r="Q464" s="120"/>
      <c r="R464" s="120"/>
      <c r="S464" s="120"/>
      <c r="T464" s="120"/>
      <c r="U464" s="120"/>
      <c r="V464" s="120"/>
      <c r="W464" s="106"/>
      <c r="X464" s="106"/>
      <c r="Y464" s="128"/>
      <c r="Z464" s="106"/>
      <c r="AM464" s="125"/>
      <c r="AZ464" s="125"/>
    </row>
    <row r="465" ht="9.75" customHeight="1">
      <c r="C465" s="106"/>
      <c r="D465" s="120"/>
      <c r="E465" s="120"/>
      <c r="F465" s="120"/>
      <c r="G465" s="120"/>
      <c r="H465" s="120"/>
      <c r="I465" s="120"/>
      <c r="J465" s="120"/>
      <c r="K465" s="120"/>
      <c r="L465" s="120"/>
      <c r="M465" s="120"/>
      <c r="N465" s="120"/>
      <c r="O465" s="123"/>
      <c r="P465" s="120"/>
      <c r="Q465" s="120"/>
      <c r="R465" s="120"/>
      <c r="S465" s="120"/>
      <c r="T465" s="120"/>
      <c r="U465" s="120"/>
      <c r="V465" s="120"/>
      <c r="W465" s="106"/>
      <c r="X465" s="106"/>
      <c r="Y465" s="128"/>
      <c r="Z465" s="106"/>
      <c r="AM465" s="125"/>
      <c r="AZ465" s="125"/>
    </row>
    <row r="466" ht="9.75" customHeight="1">
      <c r="C466" s="106"/>
      <c r="D466" s="120"/>
      <c r="E466" s="120"/>
      <c r="F466" s="120"/>
      <c r="G466" s="120"/>
      <c r="H466" s="120"/>
      <c r="I466" s="120"/>
      <c r="J466" s="120"/>
      <c r="K466" s="120"/>
      <c r="L466" s="120"/>
      <c r="M466" s="120"/>
      <c r="N466" s="120"/>
      <c r="O466" s="123"/>
      <c r="P466" s="120"/>
      <c r="Q466" s="120"/>
      <c r="R466" s="120"/>
      <c r="S466" s="120"/>
      <c r="T466" s="120"/>
      <c r="U466" s="120"/>
      <c r="V466" s="120"/>
      <c r="W466" s="106"/>
      <c r="X466" s="106"/>
      <c r="Y466" s="128"/>
      <c r="Z466" s="106"/>
      <c r="AM466" s="125"/>
      <c r="AZ466" s="125"/>
    </row>
    <row r="467" ht="9.75" customHeight="1">
      <c r="C467" s="106"/>
      <c r="D467" s="120"/>
      <c r="E467" s="120"/>
      <c r="F467" s="120"/>
      <c r="G467" s="120"/>
      <c r="H467" s="120"/>
      <c r="I467" s="120"/>
      <c r="J467" s="120"/>
      <c r="K467" s="120"/>
      <c r="L467" s="120"/>
      <c r="M467" s="120"/>
      <c r="N467" s="120"/>
      <c r="O467" s="123"/>
      <c r="P467" s="120"/>
      <c r="Q467" s="120"/>
      <c r="R467" s="120"/>
      <c r="S467" s="120"/>
      <c r="T467" s="120"/>
      <c r="U467" s="120"/>
      <c r="V467" s="120"/>
      <c r="W467" s="106"/>
      <c r="X467" s="106"/>
      <c r="Y467" s="128"/>
      <c r="Z467" s="106"/>
      <c r="AM467" s="125"/>
      <c r="AZ467" s="125"/>
    </row>
    <row r="468" ht="9.75" customHeight="1">
      <c r="C468" s="106"/>
      <c r="D468" s="120"/>
      <c r="E468" s="120"/>
      <c r="F468" s="120"/>
      <c r="G468" s="120"/>
      <c r="H468" s="120"/>
      <c r="I468" s="120"/>
      <c r="J468" s="120"/>
      <c r="K468" s="120"/>
      <c r="L468" s="120"/>
      <c r="M468" s="120"/>
      <c r="N468" s="120"/>
      <c r="O468" s="123"/>
      <c r="P468" s="120"/>
      <c r="Q468" s="120"/>
      <c r="R468" s="120"/>
      <c r="S468" s="120"/>
      <c r="T468" s="120"/>
      <c r="U468" s="120"/>
      <c r="V468" s="120"/>
      <c r="W468" s="106"/>
      <c r="X468" s="106"/>
      <c r="Y468" s="128"/>
      <c r="Z468" s="106"/>
      <c r="AM468" s="125"/>
      <c r="AZ468" s="125"/>
    </row>
    <row r="469" ht="9.75" customHeight="1">
      <c r="C469" s="106"/>
      <c r="D469" s="120"/>
      <c r="E469" s="120"/>
      <c r="F469" s="120"/>
      <c r="G469" s="120"/>
      <c r="H469" s="120"/>
      <c r="I469" s="120"/>
      <c r="J469" s="120"/>
      <c r="K469" s="120"/>
      <c r="L469" s="120"/>
      <c r="M469" s="120"/>
      <c r="N469" s="120"/>
      <c r="O469" s="123"/>
      <c r="P469" s="120"/>
      <c r="Q469" s="120"/>
      <c r="R469" s="120"/>
      <c r="S469" s="120"/>
      <c r="T469" s="120"/>
      <c r="U469" s="120"/>
      <c r="V469" s="120"/>
      <c r="W469" s="106"/>
      <c r="X469" s="106"/>
      <c r="Y469" s="128"/>
      <c r="Z469" s="106"/>
      <c r="AM469" s="125"/>
      <c r="AZ469" s="125"/>
    </row>
    <row r="470" ht="9.75" customHeight="1">
      <c r="C470" s="106"/>
      <c r="D470" s="120"/>
      <c r="E470" s="120"/>
      <c r="F470" s="120"/>
      <c r="G470" s="120"/>
      <c r="H470" s="120"/>
      <c r="I470" s="120"/>
      <c r="J470" s="120"/>
      <c r="K470" s="120"/>
      <c r="L470" s="120"/>
      <c r="M470" s="120"/>
      <c r="N470" s="120"/>
      <c r="O470" s="123"/>
      <c r="P470" s="120"/>
      <c r="Q470" s="120"/>
      <c r="R470" s="120"/>
      <c r="S470" s="120"/>
      <c r="T470" s="120"/>
      <c r="U470" s="120"/>
      <c r="V470" s="120"/>
      <c r="W470" s="106"/>
      <c r="X470" s="106"/>
      <c r="Y470" s="128"/>
      <c r="Z470" s="106"/>
      <c r="AM470" s="125"/>
      <c r="AZ470" s="125"/>
    </row>
    <row r="471" ht="9.75" customHeight="1">
      <c r="C471" s="106"/>
      <c r="D471" s="120"/>
      <c r="E471" s="120"/>
      <c r="F471" s="120"/>
      <c r="G471" s="120"/>
      <c r="H471" s="120"/>
      <c r="I471" s="120"/>
      <c r="J471" s="120"/>
      <c r="K471" s="120"/>
      <c r="L471" s="120"/>
      <c r="M471" s="120"/>
      <c r="N471" s="120"/>
      <c r="O471" s="123"/>
      <c r="P471" s="120"/>
      <c r="Q471" s="120"/>
      <c r="R471" s="120"/>
      <c r="S471" s="120"/>
      <c r="T471" s="120"/>
      <c r="U471" s="120"/>
      <c r="V471" s="120"/>
      <c r="W471" s="106"/>
      <c r="X471" s="106"/>
      <c r="Y471" s="128"/>
      <c r="Z471" s="106"/>
      <c r="AM471" s="125"/>
      <c r="AZ471" s="125"/>
    </row>
    <row r="472" ht="9.75" customHeight="1">
      <c r="C472" s="106"/>
      <c r="D472" s="120"/>
      <c r="E472" s="120"/>
      <c r="F472" s="120"/>
      <c r="G472" s="120"/>
      <c r="H472" s="120"/>
      <c r="I472" s="120"/>
      <c r="J472" s="120"/>
      <c r="K472" s="120"/>
      <c r="L472" s="120"/>
      <c r="M472" s="120"/>
      <c r="N472" s="120"/>
      <c r="O472" s="123"/>
      <c r="P472" s="120"/>
      <c r="Q472" s="120"/>
      <c r="R472" s="120"/>
      <c r="S472" s="120"/>
      <c r="T472" s="120"/>
      <c r="U472" s="120"/>
      <c r="V472" s="120"/>
      <c r="W472" s="106"/>
      <c r="X472" s="106"/>
      <c r="Y472" s="128"/>
      <c r="Z472" s="106"/>
      <c r="AM472" s="125"/>
      <c r="AZ472" s="125"/>
    </row>
    <row r="473" ht="9.75" customHeight="1">
      <c r="C473" s="106"/>
      <c r="D473" s="120"/>
      <c r="E473" s="120"/>
      <c r="F473" s="120"/>
      <c r="G473" s="120"/>
      <c r="H473" s="120"/>
      <c r="I473" s="120"/>
      <c r="J473" s="120"/>
      <c r="K473" s="120"/>
      <c r="L473" s="120"/>
      <c r="M473" s="120"/>
      <c r="N473" s="120"/>
      <c r="O473" s="123"/>
      <c r="P473" s="120"/>
      <c r="Q473" s="120"/>
      <c r="R473" s="120"/>
      <c r="S473" s="120"/>
      <c r="T473" s="120"/>
      <c r="U473" s="120"/>
      <c r="V473" s="120"/>
      <c r="W473" s="106"/>
      <c r="X473" s="106"/>
      <c r="Y473" s="128"/>
      <c r="Z473" s="106"/>
      <c r="AM473" s="125"/>
      <c r="AZ473" s="125"/>
    </row>
    <row r="474" ht="9.75" customHeight="1">
      <c r="C474" s="106"/>
      <c r="D474" s="120"/>
      <c r="E474" s="120"/>
      <c r="F474" s="120"/>
      <c r="G474" s="120"/>
      <c r="H474" s="120"/>
      <c r="I474" s="120"/>
      <c r="J474" s="120"/>
      <c r="K474" s="120"/>
      <c r="L474" s="120"/>
      <c r="M474" s="120"/>
      <c r="N474" s="120"/>
      <c r="O474" s="123"/>
      <c r="P474" s="120"/>
      <c r="Q474" s="120"/>
      <c r="R474" s="120"/>
      <c r="S474" s="120"/>
      <c r="T474" s="120"/>
      <c r="U474" s="120"/>
      <c r="V474" s="120"/>
      <c r="W474" s="106"/>
      <c r="X474" s="106"/>
      <c r="Y474" s="128"/>
      <c r="Z474" s="106"/>
      <c r="AM474" s="125"/>
      <c r="AZ474" s="125"/>
    </row>
    <row r="475" ht="9.75" customHeight="1">
      <c r="C475" s="106"/>
      <c r="D475" s="120"/>
      <c r="E475" s="120"/>
      <c r="F475" s="120"/>
      <c r="G475" s="120"/>
      <c r="H475" s="120"/>
      <c r="I475" s="120"/>
      <c r="J475" s="120"/>
      <c r="K475" s="120"/>
      <c r="L475" s="120"/>
      <c r="M475" s="120"/>
      <c r="N475" s="120"/>
      <c r="O475" s="123"/>
      <c r="P475" s="120"/>
      <c r="Q475" s="120"/>
      <c r="R475" s="120"/>
      <c r="S475" s="120"/>
      <c r="T475" s="120"/>
      <c r="U475" s="120"/>
      <c r="V475" s="120"/>
      <c r="W475" s="106"/>
      <c r="X475" s="106"/>
      <c r="Y475" s="128"/>
      <c r="Z475" s="106"/>
      <c r="AM475" s="125"/>
      <c r="AZ475" s="125"/>
    </row>
    <row r="476" ht="9.75" customHeight="1">
      <c r="C476" s="106"/>
      <c r="D476" s="120"/>
      <c r="E476" s="120"/>
      <c r="F476" s="120"/>
      <c r="G476" s="120"/>
      <c r="H476" s="120"/>
      <c r="I476" s="120"/>
      <c r="J476" s="120"/>
      <c r="K476" s="120"/>
      <c r="L476" s="120"/>
      <c r="M476" s="120"/>
      <c r="N476" s="120"/>
      <c r="O476" s="123"/>
      <c r="P476" s="120"/>
      <c r="Q476" s="120"/>
      <c r="R476" s="120"/>
      <c r="S476" s="120"/>
      <c r="T476" s="120"/>
      <c r="U476" s="120"/>
      <c r="V476" s="120"/>
      <c r="W476" s="106"/>
      <c r="X476" s="106"/>
      <c r="Y476" s="128"/>
      <c r="Z476" s="106"/>
      <c r="AM476" s="125"/>
      <c r="AZ476" s="125"/>
    </row>
    <row r="477" ht="9.75" customHeight="1">
      <c r="C477" s="106"/>
      <c r="D477" s="120"/>
      <c r="E477" s="120"/>
      <c r="F477" s="120"/>
      <c r="G477" s="120"/>
      <c r="H477" s="120"/>
      <c r="I477" s="120"/>
      <c r="J477" s="120"/>
      <c r="K477" s="120"/>
      <c r="L477" s="120"/>
      <c r="M477" s="120"/>
      <c r="N477" s="120"/>
      <c r="O477" s="123"/>
      <c r="P477" s="120"/>
      <c r="Q477" s="120"/>
      <c r="R477" s="120"/>
      <c r="S477" s="120"/>
      <c r="T477" s="120"/>
      <c r="U477" s="120"/>
      <c r="V477" s="120"/>
      <c r="W477" s="106"/>
      <c r="X477" s="106"/>
      <c r="Y477" s="128"/>
      <c r="Z477" s="106"/>
      <c r="AM477" s="125"/>
      <c r="AZ477" s="125"/>
    </row>
    <row r="478" ht="9.75" customHeight="1">
      <c r="C478" s="106"/>
      <c r="D478" s="120"/>
      <c r="E478" s="120"/>
      <c r="F478" s="120"/>
      <c r="G478" s="120"/>
      <c r="H478" s="120"/>
      <c r="I478" s="120"/>
      <c r="J478" s="120"/>
      <c r="K478" s="120"/>
      <c r="L478" s="120"/>
      <c r="M478" s="120"/>
      <c r="N478" s="120"/>
      <c r="O478" s="123"/>
      <c r="P478" s="120"/>
      <c r="Q478" s="120"/>
      <c r="R478" s="120"/>
      <c r="S478" s="120"/>
      <c r="T478" s="120"/>
      <c r="U478" s="120"/>
      <c r="V478" s="120"/>
      <c r="W478" s="106"/>
      <c r="X478" s="106"/>
      <c r="Y478" s="128"/>
      <c r="Z478" s="106"/>
      <c r="AM478" s="125"/>
      <c r="AZ478" s="125"/>
    </row>
    <row r="479" ht="9.75" customHeight="1">
      <c r="C479" s="106"/>
      <c r="D479" s="120"/>
      <c r="E479" s="120"/>
      <c r="F479" s="120"/>
      <c r="G479" s="120"/>
      <c r="H479" s="120"/>
      <c r="I479" s="120"/>
      <c r="J479" s="120"/>
      <c r="K479" s="120"/>
      <c r="L479" s="120"/>
      <c r="M479" s="120"/>
      <c r="N479" s="120"/>
      <c r="O479" s="123"/>
      <c r="P479" s="120"/>
      <c r="Q479" s="120"/>
      <c r="R479" s="120"/>
      <c r="S479" s="120"/>
      <c r="T479" s="120"/>
      <c r="U479" s="120"/>
      <c r="V479" s="120"/>
      <c r="W479" s="106"/>
      <c r="X479" s="106"/>
      <c r="Y479" s="128"/>
      <c r="Z479" s="106"/>
      <c r="AM479" s="125"/>
      <c r="AZ479" s="125"/>
    </row>
    <row r="480" ht="9.75" customHeight="1">
      <c r="C480" s="106"/>
      <c r="D480" s="120"/>
      <c r="E480" s="120"/>
      <c r="F480" s="120"/>
      <c r="G480" s="120"/>
      <c r="H480" s="120"/>
      <c r="I480" s="120"/>
      <c r="J480" s="120"/>
      <c r="K480" s="120"/>
      <c r="L480" s="120"/>
      <c r="M480" s="120"/>
      <c r="N480" s="120"/>
      <c r="O480" s="123"/>
      <c r="P480" s="120"/>
      <c r="Q480" s="120"/>
      <c r="R480" s="120"/>
      <c r="S480" s="120"/>
      <c r="T480" s="120"/>
      <c r="U480" s="120"/>
      <c r="V480" s="120"/>
      <c r="W480" s="106"/>
      <c r="X480" s="106"/>
      <c r="Y480" s="128"/>
      <c r="Z480" s="106"/>
      <c r="AM480" s="125"/>
      <c r="AZ480" s="125"/>
    </row>
    <row r="481" ht="9.75" customHeight="1">
      <c r="C481" s="106"/>
      <c r="D481" s="120"/>
      <c r="E481" s="120"/>
      <c r="F481" s="120"/>
      <c r="G481" s="120"/>
      <c r="H481" s="120"/>
      <c r="I481" s="120"/>
      <c r="J481" s="120"/>
      <c r="K481" s="120"/>
      <c r="L481" s="120"/>
      <c r="M481" s="120"/>
      <c r="N481" s="120"/>
      <c r="O481" s="123"/>
      <c r="P481" s="120"/>
      <c r="Q481" s="120"/>
      <c r="R481" s="120"/>
      <c r="S481" s="120"/>
      <c r="T481" s="120"/>
      <c r="U481" s="120"/>
      <c r="V481" s="120"/>
      <c r="W481" s="106"/>
      <c r="X481" s="106"/>
      <c r="Y481" s="128"/>
      <c r="Z481" s="106"/>
      <c r="AM481" s="125"/>
      <c r="AZ481" s="125"/>
    </row>
    <row r="482" ht="9.75" customHeight="1">
      <c r="C482" s="106"/>
      <c r="D482" s="120"/>
      <c r="E482" s="120"/>
      <c r="F482" s="120"/>
      <c r="G482" s="120"/>
      <c r="H482" s="120"/>
      <c r="I482" s="120"/>
      <c r="J482" s="120"/>
      <c r="K482" s="120"/>
      <c r="L482" s="120"/>
      <c r="M482" s="120"/>
      <c r="N482" s="120"/>
      <c r="O482" s="123"/>
      <c r="P482" s="120"/>
      <c r="Q482" s="120"/>
      <c r="R482" s="120"/>
      <c r="S482" s="120"/>
      <c r="T482" s="120"/>
      <c r="U482" s="120"/>
      <c r="V482" s="120"/>
      <c r="W482" s="106"/>
      <c r="X482" s="106"/>
      <c r="Y482" s="128"/>
      <c r="Z482" s="106"/>
      <c r="AM482" s="125"/>
      <c r="AZ482" s="125"/>
    </row>
    <row r="483" ht="9.75" customHeight="1">
      <c r="C483" s="106"/>
      <c r="D483" s="120"/>
      <c r="E483" s="120"/>
      <c r="F483" s="120"/>
      <c r="G483" s="120"/>
      <c r="H483" s="120"/>
      <c r="I483" s="120"/>
      <c r="J483" s="120"/>
      <c r="K483" s="120"/>
      <c r="L483" s="120"/>
      <c r="M483" s="120"/>
      <c r="N483" s="120"/>
      <c r="O483" s="123"/>
      <c r="P483" s="120"/>
      <c r="Q483" s="120"/>
      <c r="R483" s="120"/>
      <c r="S483" s="120"/>
      <c r="T483" s="120"/>
      <c r="U483" s="120"/>
      <c r="V483" s="120"/>
      <c r="W483" s="106"/>
      <c r="X483" s="106"/>
      <c r="Y483" s="128"/>
      <c r="Z483" s="106"/>
      <c r="AM483" s="125"/>
      <c r="AZ483" s="125"/>
    </row>
    <row r="484" ht="9.75" customHeight="1">
      <c r="C484" s="106"/>
      <c r="D484" s="120"/>
      <c r="E484" s="120"/>
      <c r="F484" s="120"/>
      <c r="G484" s="120"/>
      <c r="H484" s="120"/>
      <c r="I484" s="120"/>
      <c r="J484" s="120"/>
      <c r="K484" s="120"/>
      <c r="L484" s="120"/>
      <c r="M484" s="120"/>
      <c r="N484" s="120"/>
      <c r="O484" s="123"/>
      <c r="P484" s="120"/>
      <c r="Q484" s="120"/>
      <c r="R484" s="120"/>
      <c r="S484" s="120"/>
      <c r="T484" s="120"/>
      <c r="U484" s="120"/>
      <c r="V484" s="120"/>
      <c r="W484" s="106"/>
      <c r="X484" s="106"/>
      <c r="Y484" s="128"/>
      <c r="Z484" s="106"/>
      <c r="AM484" s="125"/>
      <c r="AZ484" s="125"/>
    </row>
    <row r="485" ht="9.75" customHeight="1">
      <c r="C485" s="106"/>
      <c r="D485" s="120"/>
      <c r="E485" s="120"/>
      <c r="F485" s="120"/>
      <c r="G485" s="120"/>
      <c r="H485" s="120"/>
      <c r="I485" s="120"/>
      <c r="J485" s="120"/>
      <c r="K485" s="120"/>
      <c r="L485" s="120"/>
      <c r="M485" s="120"/>
      <c r="N485" s="120"/>
      <c r="O485" s="123"/>
      <c r="P485" s="120"/>
      <c r="Q485" s="120"/>
      <c r="R485" s="120"/>
      <c r="S485" s="120"/>
      <c r="T485" s="120"/>
      <c r="U485" s="120"/>
      <c r="V485" s="120"/>
      <c r="W485" s="106"/>
      <c r="X485" s="106"/>
      <c r="Y485" s="128"/>
      <c r="Z485" s="106"/>
      <c r="AM485" s="125"/>
      <c r="AZ485" s="125"/>
    </row>
    <row r="486" ht="9.75" customHeight="1">
      <c r="C486" s="106"/>
      <c r="D486" s="120"/>
      <c r="E486" s="120"/>
      <c r="F486" s="120"/>
      <c r="G486" s="120"/>
      <c r="H486" s="120"/>
      <c r="I486" s="120"/>
      <c r="J486" s="120"/>
      <c r="K486" s="120"/>
      <c r="L486" s="120"/>
      <c r="M486" s="120"/>
      <c r="N486" s="120"/>
      <c r="O486" s="123"/>
      <c r="P486" s="120"/>
      <c r="Q486" s="120"/>
      <c r="R486" s="120"/>
      <c r="S486" s="120"/>
      <c r="T486" s="120"/>
      <c r="U486" s="120"/>
      <c r="V486" s="120"/>
      <c r="W486" s="106"/>
      <c r="X486" s="106"/>
      <c r="Y486" s="128"/>
      <c r="Z486" s="106"/>
      <c r="AM486" s="125"/>
      <c r="AZ486" s="125"/>
    </row>
    <row r="487" ht="9.75" customHeight="1">
      <c r="C487" s="106"/>
      <c r="D487" s="120"/>
      <c r="E487" s="120"/>
      <c r="F487" s="120"/>
      <c r="G487" s="120"/>
      <c r="H487" s="120"/>
      <c r="I487" s="120"/>
      <c r="J487" s="120"/>
      <c r="K487" s="120"/>
      <c r="L487" s="120"/>
      <c r="M487" s="120"/>
      <c r="N487" s="120"/>
      <c r="O487" s="123"/>
      <c r="P487" s="120"/>
      <c r="Q487" s="120"/>
      <c r="R487" s="120"/>
      <c r="S487" s="120"/>
      <c r="T487" s="120"/>
      <c r="U487" s="120"/>
      <c r="V487" s="120"/>
      <c r="W487" s="106"/>
      <c r="X487" s="106"/>
      <c r="Y487" s="128"/>
      <c r="Z487" s="106"/>
      <c r="AM487" s="125"/>
      <c r="AZ487" s="125"/>
    </row>
    <row r="488" ht="9.75" customHeight="1">
      <c r="C488" s="106"/>
      <c r="D488" s="120"/>
      <c r="E488" s="120"/>
      <c r="F488" s="120"/>
      <c r="G488" s="120"/>
      <c r="H488" s="120"/>
      <c r="I488" s="120"/>
      <c r="J488" s="120"/>
      <c r="K488" s="120"/>
      <c r="L488" s="120"/>
      <c r="M488" s="120"/>
      <c r="N488" s="120"/>
      <c r="O488" s="123"/>
      <c r="P488" s="120"/>
      <c r="Q488" s="120"/>
      <c r="R488" s="120"/>
      <c r="S488" s="120"/>
      <c r="T488" s="120"/>
      <c r="U488" s="120"/>
      <c r="V488" s="120"/>
      <c r="W488" s="106"/>
      <c r="X488" s="106"/>
      <c r="Y488" s="128"/>
      <c r="Z488" s="106"/>
      <c r="AM488" s="125"/>
      <c r="AZ488" s="125"/>
    </row>
    <row r="489" ht="9.75" customHeight="1">
      <c r="C489" s="106"/>
      <c r="D489" s="120"/>
      <c r="E489" s="120"/>
      <c r="F489" s="120"/>
      <c r="G489" s="120"/>
      <c r="H489" s="120"/>
      <c r="I489" s="120"/>
      <c r="J489" s="120"/>
      <c r="K489" s="120"/>
      <c r="L489" s="120"/>
      <c r="M489" s="120"/>
      <c r="N489" s="120"/>
      <c r="O489" s="123"/>
      <c r="P489" s="120"/>
      <c r="Q489" s="120"/>
      <c r="R489" s="120"/>
      <c r="S489" s="120"/>
      <c r="T489" s="120"/>
      <c r="U489" s="120"/>
      <c r="V489" s="120"/>
      <c r="W489" s="106"/>
      <c r="X489" s="106"/>
      <c r="Y489" s="128"/>
      <c r="Z489" s="106"/>
      <c r="AM489" s="125"/>
      <c r="AZ489" s="125"/>
    </row>
    <row r="490" ht="9.75" customHeight="1">
      <c r="C490" s="106"/>
      <c r="D490" s="120"/>
      <c r="E490" s="120"/>
      <c r="F490" s="120"/>
      <c r="G490" s="120"/>
      <c r="H490" s="120"/>
      <c r="I490" s="120"/>
      <c r="J490" s="120"/>
      <c r="K490" s="120"/>
      <c r="L490" s="120"/>
      <c r="M490" s="120"/>
      <c r="N490" s="120"/>
      <c r="O490" s="123"/>
      <c r="P490" s="120"/>
      <c r="Q490" s="120"/>
      <c r="R490" s="120"/>
      <c r="S490" s="120"/>
      <c r="T490" s="120"/>
      <c r="U490" s="120"/>
      <c r="V490" s="120"/>
      <c r="W490" s="106"/>
      <c r="X490" s="106"/>
      <c r="Y490" s="128"/>
      <c r="Z490" s="106"/>
      <c r="AM490" s="125"/>
      <c r="AZ490" s="125"/>
    </row>
    <row r="491" ht="9.75" customHeight="1">
      <c r="C491" s="106"/>
      <c r="D491" s="120"/>
      <c r="E491" s="120"/>
      <c r="F491" s="120"/>
      <c r="G491" s="120"/>
      <c r="H491" s="120"/>
      <c r="I491" s="120"/>
      <c r="J491" s="120"/>
      <c r="K491" s="120"/>
      <c r="L491" s="120"/>
      <c r="M491" s="120"/>
      <c r="N491" s="120"/>
      <c r="O491" s="123"/>
      <c r="P491" s="120"/>
      <c r="Q491" s="120"/>
      <c r="R491" s="120"/>
      <c r="S491" s="120"/>
      <c r="T491" s="120"/>
      <c r="U491" s="120"/>
      <c r="V491" s="120"/>
      <c r="W491" s="106"/>
      <c r="X491" s="106"/>
      <c r="Y491" s="128"/>
      <c r="Z491" s="106"/>
      <c r="AM491" s="125"/>
      <c r="AZ491" s="125"/>
    </row>
    <row r="492" ht="9.75" customHeight="1">
      <c r="C492" s="106"/>
      <c r="D492" s="120"/>
      <c r="E492" s="120"/>
      <c r="F492" s="120"/>
      <c r="G492" s="120"/>
      <c r="H492" s="120"/>
      <c r="I492" s="120"/>
      <c r="J492" s="120"/>
      <c r="K492" s="120"/>
      <c r="L492" s="120"/>
      <c r="M492" s="120"/>
      <c r="N492" s="120"/>
      <c r="O492" s="123"/>
      <c r="P492" s="120"/>
      <c r="Q492" s="120"/>
      <c r="R492" s="120"/>
      <c r="S492" s="120"/>
      <c r="T492" s="120"/>
      <c r="U492" s="120"/>
      <c r="V492" s="120"/>
      <c r="W492" s="106"/>
      <c r="X492" s="106"/>
      <c r="Y492" s="128"/>
      <c r="Z492" s="106"/>
      <c r="AM492" s="125"/>
      <c r="AZ492" s="125"/>
    </row>
    <row r="493" ht="9.75" customHeight="1">
      <c r="C493" s="106"/>
      <c r="D493" s="120"/>
      <c r="E493" s="120"/>
      <c r="F493" s="120"/>
      <c r="G493" s="120"/>
      <c r="H493" s="120"/>
      <c r="I493" s="120"/>
      <c r="J493" s="120"/>
      <c r="K493" s="120"/>
      <c r="L493" s="120"/>
      <c r="M493" s="120"/>
      <c r="N493" s="120"/>
      <c r="O493" s="123"/>
      <c r="P493" s="120"/>
      <c r="Q493" s="120"/>
      <c r="R493" s="120"/>
      <c r="S493" s="120"/>
      <c r="T493" s="120"/>
      <c r="U493" s="120"/>
      <c r="V493" s="120"/>
      <c r="W493" s="106"/>
      <c r="X493" s="106"/>
      <c r="Y493" s="128"/>
      <c r="Z493" s="106"/>
      <c r="AM493" s="125"/>
      <c r="AZ493" s="125"/>
    </row>
    <row r="494" ht="9.75" customHeight="1">
      <c r="C494" s="106"/>
      <c r="D494" s="120"/>
      <c r="E494" s="120"/>
      <c r="F494" s="120"/>
      <c r="G494" s="120"/>
      <c r="H494" s="120"/>
      <c r="I494" s="120"/>
      <c r="J494" s="120"/>
      <c r="K494" s="120"/>
      <c r="L494" s="120"/>
      <c r="M494" s="120"/>
      <c r="N494" s="120"/>
      <c r="O494" s="123"/>
      <c r="P494" s="120"/>
      <c r="Q494" s="120"/>
      <c r="R494" s="120"/>
      <c r="S494" s="120"/>
      <c r="T494" s="120"/>
      <c r="U494" s="120"/>
      <c r="V494" s="120"/>
      <c r="W494" s="106"/>
      <c r="X494" s="106"/>
      <c r="Y494" s="128"/>
      <c r="Z494" s="106"/>
      <c r="AM494" s="125"/>
      <c r="AZ494" s="125"/>
    </row>
    <row r="495" ht="9.75" customHeight="1">
      <c r="C495" s="106"/>
      <c r="D495" s="120"/>
      <c r="E495" s="120"/>
      <c r="F495" s="120"/>
      <c r="G495" s="120"/>
      <c r="H495" s="120"/>
      <c r="I495" s="120"/>
      <c r="J495" s="120"/>
      <c r="K495" s="120"/>
      <c r="L495" s="120"/>
      <c r="M495" s="120"/>
      <c r="N495" s="120"/>
      <c r="O495" s="123"/>
      <c r="P495" s="120"/>
      <c r="Q495" s="120"/>
      <c r="R495" s="120"/>
      <c r="S495" s="120"/>
      <c r="T495" s="120"/>
      <c r="U495" s="120"/>
      <c r="V495" s="120"/>
      <c r="W495" s="106"/>
      <c r="X495" s="106"/>
      <c r="Y495" s="128"/>
      <c r="Z495" s="106"/>
      <c r="AM495" s="125"/>
      <c r="AZ495" s="125"/>
    </row>
    <row r="496" ht="9.75" customHeight="1">
      <c r="C496" s="106"/>
      <c r="D496" s="120"/>
      <c r="E496" s="120"/>
      <c r="F496" s="120"/>
      <c r="G496" s="120"/>
      <c r="H496" s="120"/>
      <c r="I496" s="120"/>
      <c r="J496" s="120"/>
      <c r="K496" s="120"/>
      <c r="L496" s="120"/>
      <c r="M496" s="120"/>
      <c r="N496" s="120"/>
      <c r="O496" s="123"/>
      <c r="P496" s="120"/>
      <c r="Q496" s="120"/>
      <c r="R496" s="120"/>
      <c r="S496" s="120"/>
      <c r="T496" s="120"/>
      <c r="U496" s="120"/>
      <c r="V496" s="120"/>
      <c r="W496" s="106"/>
      <c r="X496" s="106"/>
      <c r="Y496" s="128"/>
      <c r="Z496" s="106"/>
      <c r="AM496" s="125"/>
      <c r="AZ496" s="125"/>
    </row>
    <row r="497" ht="9.75" customHeight="1">
      <c r="C497" s="106"/>
      <c r="D497" s="120"/>
      <c r="E497" s="120"/>
      <c r="F497" s="120"/>
      <c r="G497" s="120"/>
      <c r="H497" s="120"/>
      <c r="I497" s="120"/>
      <c r="J497" s="120"/>
      <c r="K497" s="120"/>
      <c r="L497" s="120"/>
      <c r="M497" s="120"/>
      <c r="N497" s="120"/>
      <c r="O497" s="123"/>
      <c r="P497" s="120"/>
      <c r="Q497" s="120"/>
      <c r="R497" s="120"/>
      <c r="S497" s="120"/>
      <c r="T497" s="120"/>
      <c r="U497" s="120"/>
      <c r="V497" s="120"/>
      <c r="W497" s="106"/>
      <c r="X497" s="106"/>
      <c r="Y497" s="128"/>
      <c r="Z497" s="106"/>
      <c r="AM497" s="125"/>
      <c r="AZ497" s="125"/>
    </row>
    <row r="498" ht="9.75" customHeight="1">
      <c r="C498" s="106"/>
      <c r="D498" s="120"/>
      <c r="E498" s="120"/>
      <c r="F498" s="120"/>
      <c r="G498" s="120"/>
      <c r="H498" s="120"/>
      <c r="I498" s="120"/>
      <c r="J498" s="120"/>
      <c r="K498" s="120"/>
      <c r="L498" s="120"/>
      <c r="M498" s="120"/>
      <c r="N498" s="120"/>
      <c r="O498" s="123"/>
      <c r="P498" s="120"/>
      <c r="Q498" s="120"/>
      <c r="R498" s="120"/>
      <c r="S498" s="120"/>
      <c r="T498" s="120"/>
      <c r="U498" s="120"/>
      <c r="V498" s="120"/>
      <c r="W498" s="106"/>
      <c r="X498" s="106"/>
      <c r="Y498" s="128"/>
      <c r="Z498" s="106"/>
      <c r="AM498" s="125"/>
      <c r="AZ498" s="125"/>
    </row>
    <row r="499" ht="9.75" customHeight="1">
      <c r="C499" s="106"/>
      <c r="D499" s="120"/>
      <c r="E499" s="120"/>
      <c r="F499" s="120"/>
      <c r="G499" s="120"/>
      <c r="H499" s="120"/>
      <c r="I499" s="120"/>
      <c r="J499" s="120"/>
      <c r="K499" s="120"/>
      <c r="L499" s="120"/>
      <c r="M499" s="120"/>
      <c r="N499" s="120"/>
      <c r="O499" s="123"/>
      <c r="P499" s="120"/>
      <c r="Q499" s="120"/>
      <c r="R499" s="120"/>
      <c r="S499" s="120"/>
      <c r="T499" s="120"/>
      <c r="U499" s="120"/>
      <c r="V499" s="120"/>
      <c r="W499" s="106"/>
      <c r="X499" s="106"/>
      <c r="Y499" s="128"/>
      <c r="Z499" s="106"/>
      <c r="AM499" s="125"/>
      <c r="AZ499" s="125"/>
    </row>
    <row r="500" ht="9.75" customHeight="1">
      <c r="C500" s="106"/>
      <c r="D500" s="120"/>
      <c r="E500" s="120"/>
      <c r="F500" s="120"/>
      <c r="G500" s="120"/>
      <c r="H500" s="120"/>
      <c r="I500" s="120"/>
      <c r="J500" s="120"/>
      <c r="K500" s="120"/>
      <c r="L500" s="120"/>
      <c r="M500" s="120"/>
      <c r="N500" s="120"/>
      <c r="O500" s="123"/>
      <c r="P500" s="120"/>
      <c r="Q500" s="120"/>
      <c r="R500" s="120"/>
      <c r="S500" s="120"/>
      <c r="T500" s="120"/>
      <c r="U500" s="120"/>
      <c r="V500" s="120"/>
      <c r="W500" s="106"/>
      <c r="X500" s="106"/>
      <c r="Y500" s="128"/>
      <c r="Z500" s="106"/>
      <c r="AM500" s="125"/>
      <c r="AZ500" s="125"/>
    </row>
    <row r="501" ht="9.75" customHeight="1">
      <c r="C501" s="106"/>
      <c r="D501" s="120"/>
      <c r="E501" s="120"/>
      <c r="F501" s="120"/>
      <c r="G501" s="120"/>
      <c r="H501" s="120"/>
      <c r="I501" s="120"/>
      <c r="J501" s="120"/>
      <c r="K501" s="120"/>
      <c r="L501" s="120"/>
      <c r="M501" s="120"/>
      <c r="N501" s="120"/>
      <c r="O501" s="123"/>
      <c r="P501" s="120"/>
      <c r="Q501" s="120"/>
      <c r="R501" s="120"/>
      <c r="S501" s="120"/>
      <c r="T501" s="120"/>
      <c r="U501" s="120"/>
      <c r="V501" s="120"/>
      <c r="W501" s="106"/>
      <c r="X501" s="106"/>
      <c r="Y501" s="128"/>
      <c r="Z501" s="106"/>
      <c r="AM501" s="125"/>
      <c r="AZ501" s="125"/>
    </row>
    <row r="502" ht="9.75" customHeight="1">
      <c r="C502" s="106"/>
      <c r="D502" s="120"/>
      <c r="E502" s="120"/>
      <c r="F502" s="120"/>
      <c r="G502" s="120"/>
      <c r="H502" s="120"/>
      <c r="I502" s="120"/>
      <c r="J502" s="120"/>
      <c r="K502" s="120"/>
      <c r="L502" s="120"/>
      <c r="M502" s="120"/>
      <c r="N502" s="120"/>
      <c r="O502" s="123"/>
      <c r="P502" s="120"/>
      <c r="Q502" s="120"/>
      <c r="R502" s="120"/>
      <c r="S502" s="120"/>
      <c r="T502" s="120"/>
      <c r="U502" s="120"/>
      <c r="V502" s="120"/>
      <c r="W502" s="106"/>
      <c r="X502" s="106"/>
      <c r="Y502" s="128"/>
      <c r="Z502" s="106"/>
      <c r="AM502" s="125"/>
      <c r="AZ502" s="125"/>
    </row>
    <row r="503" ht="9.75" customHeight="1">
      <c r="C503" s="106"/>
      <c r="D503" s="120"/>
      <c r="E503" s="120"/>
      <c r="F503" s="120"/>
      <c r="G503" s="120"/>
      <c r="H503" s="120"/>
      <c r="I503" s="120"/>
      <c r="J503" s="120"/>
      <c r="K503" s="120"/>
      <c r="L503" s="120"/>
      <c r="M503" s="120"/>
      <c r="N503" s="120"/>
      <c r="O503" s="123"/>
      <c r="P503" s="120"/>
      <c r="Q503" s="120"/>
      <c r="R503" s="120"/>
      <c r="S503" s="120"/>
      <c r="T503" s="120"/>
      <c r="U503" s="120"/>
      <c r="V503" s="120"/>
      <c r="W503" s="106"/>
      <c r="X503" s="106"/>
      <c r="Y503" s="128"/>
      <c r="Z503" s="106"/>
      <c r="AM503" s="125"/>
      <c r="AZ503" s="125"/>
    </row>
    <row r="504" ht="9.75" customHeight="1">
      <c r="C504" s="106"/>
      <c r="D504" s="120"/>
      <c r="E504" s="120"/>
      <c r="F504" s="120"/>
      <c r="G504" s="120"/>
      <c r="H504" s="120"/>
      <c r="I504" s="120"/>
      <c r="J504" s="120"/>
      <c r="K504" s="120"/>
      <c r="L504" s="120"/>
      <c r="M504" s="120"/>
      <c r="N504" s="120"/>
      <c r="O504" s="123"/>
      <c r="P504" s="120"/>
      <c r="Q504" s="120"/>
      <c r="R504" s="120"/>
      <c r="S504" s="120"/>
      <c r="T504" s="120"/>
      <c r="U504" s="120"/>
      <c r="V504" s="120"/>
      <c r="W504" s="106"/>
      <c r="X504" s="106"/>
      <c r="Y504" s="128"/>
      <c r="Z504" s="106"/>
      <c r="AM504" s="125"/>
      <c r="AZ504" s="125"/>
    </row>
    <row r="505" ht="9.75" customHeight="1">
      <c r="C505" s="106"/>
      <c r="D505" s="120"/>
      <c r="E505" s="120"/>
      <c r="F505" s="120"/>
      <c r="G505" s="120"/>
      <c r="H505" s="120"/>
      <c r="I505" s="120"/>
      <c r="J505" s="120"/>
      <c r="K505" s="120"/>
      <c r="L505" s="120"/>
      <c r="M505" s="120"/>
      <c r="N505" s="120"/>
      <c r="O505" s="123"/>
      <c r="P505" s="120"/>
      <c r="Q505" s="120"/>
      <c r="R505" s="120"/>
      <c r="S505" s="120"/>
      <c r="T505" s="120"/>
      <c r="U505" s="120"/>
      <c r="V505" s="120"/>
      <c r="W505" s="106"/>
      <c r="X505" s="106"/>
      <c r="Y505" s="128"/>
      <c r="Z505" s="106"/>
      <c r="AM505" s="125"/>
      <c r="AZ505" s="125"/>
    </row>
    <row r="506" ht="9.75" customHeight="1">
      <c r="C506" s="106"/>
      <c r="D506" s="120"/>
      <c r="E506" s="120"/>
      <c r="F506" s="120"/>
      <c r="G506" s="120"/>
      <c r="H506" s="120"/>
      <c r="I506" s="120"/>
      <c r="J506" s="120"/>
      <c r="K506" s="120"/>
      <c r="L506" s="120"/>
      <c r="M506" s="120"/>
      <c r="N506" s="120"/>
      <c r="O506" s="123"/>
      <c r="P506" s="120"/>
      <c r="Q506" s="120"/>
      <c r="R506" s="120"/>
      <c r="S506" s="120"/>
      <c r="T506" s="120"/>
      <c r="U506" s="120"/>
      <c r="V506" s="120"/>
      <c r="W506" s="106"/>
      <c r="X506" s="106"/>
      <c r="Y506" s="128"/>
      <c r="Z506" s="106"/>
      <c r="AM506" s="125"/>
      <c r="AZ506" s="125"/>
    </row>
    <row r="507" ht="9.75" customHeight="1">
      <c r="C507" s="106"/>
      <c r="D507" s="120"/>
      <c r="E507" s="120"/>
      <c r="F507" s="120"/>
      <c r="G507" s="120"/>
      <c r="H507" s="120"/>
      <c r="I507" s="120"/>
      <c r="J507" s="120"/>
      <c r="K507" s="120"/>
      <c r="L507" s="120"/>
      <c r="M507" s="120"/>
      <c r="N507" s="120"/>
      <c r="O507" s="123"/>
      <c r="P507" s="120"/>
      <c r="Q507" s="120"/>
      <c r="R507" s="120"/>
      <c r="S507" s="120"/>
      <c r="T507" s="120"/>
      <c r="U507" s="120"/>
      <c r="V507" s="120"/>
      <c r="W507" s="106"/>
      <c r="X507" s="106"/>
      <c r="Y507" s="128"/>
      <c r="Z507" s="106"/>
      <c r="AM507" s="125"/>
      <c r="AZ507" s="125"/>
    </row>
    <row r="508" ht="9.75" customHeight="1">
      <c r="C508" s="106"/>
      <c r="D508" s="120"/>
      <c r="E508" s="120"/>
      <c r="F508" s="120"/>
      <c r="G508" s="120"/>
      <c r="H508" s="120"/>
      <c r="I508" s="120"/>
      <c r="J508" s="120"/>
      <c r="K508" s="120"/>
      <c r="L508" s="120"/>
      <c r="M508" s="120"/>
      <c r="N508" s="120"/>
      <c r="O508" s="123"/>
      <c r="P508" s="120"/>
      <c r="Q508" s="120"/>
      <c r="R508" s="120"/>
      <c r="S508" s="120"/>
      <c r="T508" s="120"/>
      <c r="U508" s="120"/>
      <c r="V508" s="120"/>
      <c r="W508" s="106"/>
      <c r="X508" s="106"/>
      <c r="Y508" s="128"/>
      <c r="Z508" s="106"/>
      <c r="AM508" s="125"/>
      <c r="AZ508" s="125"/>
    </row>
    <row r="509" ht="9.75" customHeight="1">
      <c r="C509" s="106"/>
      <c r="D509" s="120"/>
      <c r="E509" s="120"/>
      <c r="F509" s="120"/>
      <c r="G509" s="120"/>
      <c r="H509" s="120"/>
      <c r="I509" s="120"/>
      <c r="J509" s="120"/>
      <c r="K509" s="120"/>
      <c r="L509" s="120"/>
      <c r="M509" s="120"/>
      <c r="N509" s="120"/>
      <c r="O509" s="123"/>
      <c r="P509" s="120"/>
      <c r="Q509" s="120"/>
      <c r="R509" s="120"/>
      <c r="S509" s="120"/>
      <c r="T509" s="120"/>
      <c r="U509" s="120"/>
      <c r="V509" s="120"/>
      <c r="W509" s="106"/>
      <c r="X509" s="106"/>
      <c r="Y509" s="128"/>
      <c r="Z509" s="106"/>
      <c r="AM509" s="125"/>
      <c r="AZ509" s="125"/>
    </row>
    <row r="510" ht="9.75" customHeight="1">
      <c r="C510" s="106"/>
      <c r="D510" s="120"/>
      <c r="E510" s="120"/>
      <c r="F510" s="120"/>
      <c r="G510" s="120"/>
      <c r="H510" s="120"/>
      <c r="I510" s="120"/>
      <c r="J510" s="120"/>
      <c r="K510" s="120"/>
      <c r="L510" s="120"/>
      <c r="M510" s="120"/>
      <c r="N510" s="120"/>
      <c r="O510" s="123"/>
      <c r="P510" s="120"/>
      <c r="Q510" s="120"/>
      <c r="R510" s="120"/>
      <c r="S510" s="120"/>
      <c r="T510" s="120"/>
      <c r="U510" s="120"/>
      <c r="V510" s="120"/>
      <c r="W510" s="106"/>
      <c r="X510" s="106"/>
      <c r="Y510" s="128"/>
      <c r="Z510" s="106"/>
      <c r="AM510" s="125"/>
      <c r="AZ510" s="125"/>
    </row>
    <row r="511" ht="9.75" customHeight="1">
      <c r="C511" s="106"/>
      <c r="D511" s="120"/>
      <c r="E511" s="120"/>
      <c r="F511" s="120"/>
      <c r="G511" s="120"/>
      <c r="H511" s="120"/>
      <c r="I511" s="120"/>
      <c r="J511" s="120"/>
      <c r="K511" s="120"/>
      <c r="L511" s="120"/>
      <c r="M511" s="120"/>
      <c r="N511" s="120"/>
      <c r="O511" s="123"/>
      <c r="P511" s="120"/>
      <c r="Q511" s="120"/>
      <c r="R511" s="120"/>
      <c r="S511" s="120"/>
      <c r="T511" s="120"/>
      <c r="U511" s="120"/>
      <c r="V511" s="120"/>
      <c r="W511" s="106"/>
      <c r="X511" s="106"/>
      <c r="Y511" s="128"/>
      <c r="Z511" s="106"/>
      <c r="AM511" s="125"/>
      <c r="AZ511" s="125"/>
    </row>
    <row r="512" ht="9.75" customHeight="1">
      <c r="C512" s="106"/>
      <c r="D512" s="120"/>
      <c r="E512" s="120"/>
      <c r="F512" s="120"/>
      <c r="G512" s="120"/>
      <c r="H512" s="120"/>
      <c r="I512" s="120"/>
      <c r="J512" s="120"/>
      <c r="K512" s="120"/>
      <c r="L512" s="120"/>
      <c r="M512" s="120"/>
      <c r="N512" s="120"/>
      <c r="O512" s="123"/>
      <c r="P512" s="120"/>
      <c r="Q512" s="120"/>
      <c r="R512" s="120"/>
      <c r="S512" s="120"/>
      <c r="T512" s="120"/>
      <c r="U512" s="120"/>
      <c r="V512" s="120"/>
      <c r="W512" s="106"/>
      <c r="X512" s="106"/>
      <c r="Y512" s="128"/>
      <c r="Z512" s="106"/>
      <c r="AM512" s="125"/>
      <c r="AZ512" s="125"/>
    </row>
    <row r="513" ht="9.75" customHeight="1">
      <c r="C513" s="106"/>
      <c r="D513" s="120"/>
      <c r="E513" s="120"/>
      <c r="F513" s="120"/>
      <c r="G513" s="120"/>
      <c r="H513" s="120"/>
      <c r="I513" s="120"/>
      <c r="J513" s="120"/>
      <c r="K513" s="120"/>
      <c r="L513" s="120"/>
      <c r="M513" s="120"/>
      <c r="N513" s="120"/>
      <c r="O513" s="123"/>
      <c r="P513" s="120"/>
      <c r="Q513" s="120"/>
      <c r="R513" s="120"/>
      <c r="S513" s="120"/>
      <c r="T513" s="120"/>
      <c r="U513" s="120"/>
      <c r="V513" s="120"/>
      <c r="W513" s="106"/>
      <c r="X513" s="106"/>
      <c r="Y513" s="128"/>
      <c r="Z513" s="106"/>
      <c r="AM513" s="125"/>
      <c r="AZ513" s="125"/>
    </row>
    <row r="514" ht="9.75" customHeight="1">
      <c r="C514" s="106"/>
      <c r="D514" s="120"/>
      <c r="E514" s="120"/>
      <c r="F514" s="120"/>
      <c r="G514" s="120"/>
      <c r="H514" s="120"/>
      <c r="I514" s="120"/>
      <c r="J514" s="120"/>
      <c r="K514" s="120"/>
      <c r="L514" s="120"/>
      <c r="M514" s="120"/>
      <c r="N514" s="120"/>
      <c r="O514" s="123"/>
      <c r="P514" s="120"/>
      <c r="Q514" s="120"/>
      <c r="R514" s="120"/>
      <c r="S514" s="120"/>
      <c r="T514" s="120"/>
      <c r="U514" s="120"/>
      <c r="V514" s="120"/>
      <c r="W514" s="106"/>
      <c r="X514" s="106"/>
      <c r="Y514" s="128"/>
      <c r="Z514" s="106"/>
      <c r="AM514" s="125"/>
      <c r="AZ514" s="125"/>
    </row>
    <row r="515" ht="9.75" customHeight="1">
      <c r="C515" s="106"/>
      <c r="D515" s="120"/>
      <c r="E515" s="120"/>
      <c r="F515" s="120"/>
      <c r="G515" s="120"/>
      <c r="H515" s="120"/>
      <c r="I515" s="120"/>
      <c r="J515" s="120"/>
      <c r="K515" s="120"/>
      <c r="L515" s="120"/>
      <c r="M515" s="120"/>
      <c r="N515" s="120"/>
      <c r="O515" s="123"/>
      <c r="P515" s="120"/>
      <c r="Q515" s="120"/>
      <c r="R515" s="120"/>
      <c r="S515" s="120"/>
      <c r="T515" s="120"/>
      <c r="U515" s="120"/>
      <c r="V515" s="120"/>
      <c r="W515" s="106"/>
      <c r="X515" s="106"/>
      <c r="Y515" s="128"/>
      <c r="Z515" s="106"/>
      <c r="AM515" s="125"/>
      <c r="AZ515" s="125"/>
    </row>
    <row r="516" ht="9.75" customHeight="1">
      <c r="C516" s="106"/>
      <c r="D516" s="120"/>
      <c r="E516" s="120"/>
      <c r="F516" s="120"/>
      <c r="G516" s="120"/>
      <c r="H516" s="120"/>
      <c r="I516" s="120"/>
      <c r="J516" s="120"/>
      <c r="K516" s="120"/>
      <c r="L516" s="120"/>
      <c r="M516" s="120"/>
      <c r="N516" s="120"/>
      <c r="O516" s="123"/>
      <c r="P516" s="120"/>
      <c r="Q516" s="120"/>
      <c r="R516" s="120"/>
      <c r="S516" s="120"/>
      <c r="T516" s="120"/>
      <c r="U516" s="120"/>
      <c r="V516" s="120"/>
      <c r="W516" s="106"/>
      <c r="X516" s="106"/>
      <c r="Y516" s="128"/>
      <c r="Z516" s="106"/>
      <c r="AM516" s="125"/>
      <c r="AZ516" s="125"/>
    </row>
    <row r="517" ht="9.75" customHeight="1">
      <c r="C517" s="106"/>
      <c r="D517" s="120"/>
      <c r="E517" s="120"/>
      <c r="F517" s="120"/>
      <c r="G517" s="120"/>
      <c r="H517" s="120"/>
      <c r="I517" s="120"/>
      <c r="J517" s="120"/>
      <c r="K517" s="120"/>
      <c r="L517" s="120"/>
      <c r="M517" s="120"/>
      <c r="N517" s="120"/>
      <c r="O517" s="123"/>
      <c r="P517" s="120"/>
      <c r="Q517" s="120"/>
      <c r="R517" s="120"/>
      <c r="S517" s="120"/>
      <c r="T517" s="120"/>
      <c r="U517" s="120"/>
      <c r="V517" s="120"/>
      <c r="W517" s="106"/>
      <c r="X517" s="106"/>
      <c r="Y517" s="128"/>
      <c r="Z517" s="106"/>
      <c r="AM517" s="125"/>
      <c r="AZ517" s="125"/>
    </row>
    <row r="518" ht="9.75" customHeight="1">
      <c r="C518" s="106"/>
      <c r="D518" s="120"/>
      <c r="E518" s="120"/>
      <c r="F518" s="120"/>
      <c r="G518" s="120"/>
      <c r="H518" s="120"/>
      <c r="I518" s="120"/>
      <c r="J518" s="120"/>
      <c r="K518" s="120"/>
      <c r="L518" s="120"/>
      <c r="M518" s="120"/>
      <c r="N518" s="120"/>
      <c r="O518" s="123"/>
      <c r="P518" s="120"/>
      <c r="Q518" s="120"/>
      <c r="R518" s="120"/>
      <c r="S518" s="120"/>
      <c r="T518" s="120"/>
      <c r="U518" s="120"/>
      <c r="V518" s="120"/>
      <c r="W518" s="106"/>
      <c r="X518" s="106"/>
      <c r="Y518" s="128"/>
      <c r="Z518" s="106"/>
      <c r="AM518" s="125"/>
      <c r="AZ518" s="125"/>
    </row>
    <row r="519" ht="9.75" customHeight="1">
      <c r="C519" s="106"/>
      <c r="D519" s="120"/>
      <c r="E519" s="120"/>
      <c r="F519" s="120"/>
      <c r="G519" s="120"/>
      <c r="H519" s="120"/>
      <c r="I519" s="120"/>
      <c r="J519" s="120"/>
      <c r="K519" s="120"/>
      <c r="L519" s="120"/>
      <c r="M519" s="120"/>
      <c r="N519" s="120"/>
      <c r="O519" s="123"/>
      <c r="P519" s="120"/>
      <c r="Q519" s="120"/>
      <c r="R519" s="120"/>
      <c r="S519" s="120"/>
      <c r="T519" s="120"/>
      <c r="U519" s="120"/>
      <c r="V519" s="120"/>
      <c r="W519" s="106"/>
      <c r="X519" s="106"/>
      <c r="Y519" s="128"/>
      <c r="Z519" s="106"/>
      <c r="AM519" s="125"/>
      <c r="AZ519" s="125"/>
    </row>
    <row r="520" ht="9.75" customHeight="1">
      <c r="C520" s="106"/>
      <c r="D520" s="120"/>
      <c r="E520" s="120"/>
      <c r="F520" s="120"/>
      <c r="G520" s="120"/>
      <c r="H520" s="120"/>
      <c r="I520" s="120"/>
      <c r="J520" s="120"/>
      <c r="K520" s="120"/>
      <c r="L520" s="120"/>
      <c r="M520" s="120"/>
      <c r="N520" s="120"/>
      <c r="O520" s="123"/>
      <c r="P520" s="120"/>
      <c r="Q520" s="120"/>
      <c r="R520" s="120"/>
      <c r="S520" s="120"/>
      <c r="T520" s="120"/>
      <c r="U520" s="120"/>
      <c r="V520" s="120"/>
      <c r="W520" s="106"/>
      <c r="X520" s="106"/>
      <c r="Y520" s="128"/>
      <c r="Z520" s="106"/>
      <c r="AM520" s="125"/>
      <c r="AZ520" s="125"/>
    </row>
    <row r="521" ht="9.75" customHeight="1">
      <c r="C521" s="106"/>
      <c r="D521" s="120"/>
      <c r="E521" s="120"/>
      <c r="F521" s="120"/>
      <c r="G521" s="120"/>
      <c r="H521" s="120"/>
      <c r="I521" s="120"/>
      <c r="J521" s="120"/>
      <c r="K521" s="120"/>
      <c r="L521" s="120"/>
      <c r="M521" s="120"/>
      <c r="N521" s="120"/>
      <c r="O521" s="123"/>
      <c r="P521" s="120"/>
      <c r="Q521" s="120"/>
      <c r="R521" s="120"/>
      <c r="S521" s="120"/>
      <c r="T521" s="120"/>
      <c r="U521" s="120"/>
      <c r="V521" s="120"/>
      <c r="W521" s="106"/>
      <c r="X521" s="106"/>
      <c r="Y521" s="128"/>
      <c r="Z521" s="106"/>
      <c r="AM521" s="125"/>
      <c r="AZ521" s="125"/>
    </row>
    <row r="522" ht="9.75" customHeight="1">
      <c r="C522" s="106"/>
      <c r="D522" s="120"/>
      <c r="E522" s="120"/>
      <c r="F522" s="120"/>
      <c r="G522" s="120"/>
      <c r="H522" s="120"/>
      <c r="I522" s="120"/>
      <c r="J522" s="120"/>
      <c r="K522" s="120"/>
      <c r="L522" s="120"/>
      <c r="M522" s="120"/>
      <c r="N522" s="120"/>
      <c r="O522" s="123"/>
      <c r="P522" s="120"/>
      <c r="Q522" s="120"/>
      <c r="R522" s="120"/>
      <c r="S522" s="120"/>
      <c r="T522" s="120"/>
      <c r="U522" s="120"/>
      <c r="V522" s="120"/>
      <c r="W522" s="106"/>
      <c r="X522" s="106"/>
      <c r="Y522" s="128"/>
      <c r="Z522" s="106"/>
      <c r="AM522" s="125"/>
      <c r="AZ522" s="125"/>
    </row>
    <row r="523" ht="9.75" customHeight="1">
      <c r="C523" s="106"/>
      <c r="D523" s="120"/>
      <c r="E523" s="120"/>
      <c r="F523" s="120"/>
      <c r="G523" s="120"/>
      <c r="H523" s="120"/>
      <c r="I523" s="120"/>
      <c r="J523" s="120"/>
      <c r="K523" s="120"/>
      <c r="L523" s="120"/>
      <c r="M523" s="120"/>
      <c r="N523" s="120"/>
      <c r="O523" s="123"/>
      <c r="P523" s="120"/>
      <c r="Q523" s="120"/>
      <c r="R523" s="120"/>
      <c r="S523" s="120"/>
      <c r="T523" s="120"/>
      <c r="U523" s="120"/>
      <c r="V523" s="120"/>
      <c r="W523" s="106"/>
      <c r="X523" s="106"/>
      <c r="Y523" s="128"/>
      <c r="Z523" s="106"/>
      <c r="AM523" s="125"/>
      <c r="AZ523" s="125"/>
    </row>
    <row r="524" ht="9.75" customHeight="1">
      <c r="C524" s="106"/>
      <c r="D524" s="120"/>
      <c r="E524" s="120"/>
      <c r="F524" s="120"/>
      <c r="G524" s="120"/>
      <c r="H524" s="120"/>
      <c r="I524" s="120"/>
      <c r="J524" s="120"/>
      <c r="K524" s="120"/>
      <c r="L524" s="120"/>
      <c r="M524" s="120"/>
      <c r="N524" s="120"/>
      <c r="O524" s="123"/>
      <c r="P524" s="120"/>
      <c r="Q524" s="120"/>
      <c r="R524" s="120"/>
      <c r="S524" s="120"/>
      <c r="T524" s="120"/>
      <c r="U524" s="120"/>
      <c r="V524" s="120"/>
      <c r="W524" s="106"/>
      <c r="X524" s="106"/>
      <c r="Y524" s="128"/>
      <c r="Z524" s="106"/>
      <c r="AM524" s="125"/>
      <c r="AZ524" s="125"/>
    </row>
    <row r="525" ht="9.75" customHeight="1">
      <c r="C525" s="106"/>
      <c r="D525" s="120"/>
      <c r="E525" s="120"/>
      <c r="F525" s="120"/>
      <c r="G525" s="120"/>
      <c r="H525" s="120"/>
      <c r="I525" s="120"/>
      <c r="J525" s="120"/>
      <c r="K525" s="120"/>
      <c r="L525" s="120"/>
      <c r="M525" s="120"/>
      <c r="N525" s="120"/>
      <c r="O525" s="123"/>
      <c r="P525" s="120"/>
      <c r="Q525" s="120"/>
      <c r="R525" s="120"/>
      <c r="S525" s="120"/>
      <c r="T525" s="120"/>
      <c r="U525" s="120"/>
      <c r="V525" s="120"/>
      <c r="W525" s="106"/>
      <c r="X525" s="106"/>
      <c r="Y525" s="128"/>
      <c r="Z525" s="106"/>
      <c r="AM525" s="125"/>
      <c r="AZ525" s="125"/>
    </row>
    <row r="526" ht="9.75" customHeight="1">
      <c r="C526" s="106"/>
      <c r="D526" s="120"/>
      <c r="E526" s="120"/>
      <c r="F526" s="120"/>
      <c r="G526" s="120"/>
      <c r="H526" s="120"/>
      <c r="I526" s="120"/>
      <c r="J526" s="120"/>
      <c r="K526" s="120"/>
      <c r="L526" s="120"/>
      <c r="M526" s="120"/>
      <c r="N526" s="120"/>
      <c r="O526" s="123"/>
      <c r="P526" s="120"/>
      <c r="Q526" s="120"/>
      <c r="R526" s="120"/>
      <c r="S526" s="120"/>
      <c r="T526" s="120"/>
      <c r="U526" s="120"/>
      <c r="V526" s="120"/>
      <c r="W526" s="106"/>
      <c r="X526" s="106"/>
      <c r="Y526" s="128"/>
      <c r="Z526" s="106"/>
      <c r="AM526" s="125"/>
      <c r="AZ526" s="125"/>
    </row>
    <row r="527" ht="9.75" customHeight="1">
      <c r="C527" s="106"/>
      <c r="D527" s="120"/>
      <c r="E527" s="120"/>
      <c r="F527" s="120"/>
      <c r="G527" s="120"/>
      <c r="H527" s="120"/>
      <c r="I527" s="120"/>
      <c r="J527" s="120"/>
      <c r="K527" s="120"/>
      <c r="L527" s="120"/>
      <c r="M527" s="120"/>
      <c r="N527" s="120"/>
      <c r="O527" s="123"/>
      <c r="P527" s="120"/>
      <c r="Q527" s="120"/>
      <c r="R527" s="120"/>
      <c r="S527" s="120"/>
      <c r="T527" s="120"/>
      <c r="U527" s="120"/>
      <c r="V527" s="120"/>
      <c r="W527" s="106"/>
      <c r="X527" s="106"/>
      <c r="Y527" s="128"/>
      <c r="Z527" s="106"/>
      <c r="AM527" s="125"/>
      <c r="AZ527" s="125"/>
    </row>
    <row r="528" ht="9.75" customHeight="1">
      <c r="C528" s="106"/>
      <c r="D528" s="120"/>
      <c r="E528" s="120"/>
      <c r="F528" s="120"/>
      <c r="G528" s="120"/>
      <c r="H528" s="120"/>
      <c r="I528" s="120"/>
      <c r="J528" s="120"/>
      <c r="K528" s="120"/>
      <c r="L528" s="120"/>
      <c r="M528" s="120"/>
      <c r="N528" s="120"/>
      <c r="O528" s="123"/>
      <c r="P528" s="120"/>
      <c r="Q528" s="120"/>
      <c r="R528" s="120"/>
      <c r="S528" s="120"/>
      <c r="T528" s="120"/>
      <c r="U528" s="120"/>
      <c r="V528" s="120"/>
      <c r="W528" s="106"/>
      <c r="X528" s="106"/>
      <c r="Y528" s="128"/>
      <c r="Z528" s="106"/>
      <c r="AM528" s="125"/>
      <c r="AZ528" s="125"/>
    </row>
    <row r="529" ht="9.75" customHeight="1">
      <c r="C529" s="106"/>
      <c r="D529" s="120"/>
      <c r="E529" s="120"/>
      <c r="F529" s="120"/>
      <c r="G529" s="120"/>
      <c r="H529" s="120"/>
      <c r="I529" s="120"/>
      <c r="J529" s="120"/>
      <c r="K529" s="120"/>
      <c r="L529" s="120"/>
      <c r="M529" s="120"/>
      <c r="N529" s="120"/>
      <c r="O529" s="123"/>
      <c r="P529" s="120"/>
      <c r="Q529" s="120"/>
      <c r="R529" s="120"/>
      <c r="S529" s="120"/>
      <c r="T529" s="120"/>
      <c r="U529" s="120"/>
      <c r="V529" s="120"/>
      <c r="W529" s="106"/>
      <c r="X529" s="106"/>
      <c r="Y529" s="128"/>
      <c r="Z529" s="106"/>
      <c r="AM529" s="125"/>
      <c r="AZ529" s="125"/>
    </row>
    <row r="530" ht="9.75" customHeight="1">
      <c r="C530" s="106"/>
      <c r="D530" s="120"/>
      <c r="E530" s="120"/>
      <c r="F530" s="120"/>
      <c r="G530" s="120"/>
      <c r="H530" s="120"/>
      <c r="I530" s="120"/>
      <c r="J530" s="120"/>
      <c r="K530" s="120"/>
      <c r="L530" s="120"/>
      <c r="M530" s="120"/>
      <c r="N530" s="120"/>
      <c r="O530" s="123"/>
      <c r="P530" s="120"/>
      <c r="Q530" s="120"/>
      <c r="R530" s="120"/>
      <c r="S530" s="120"/>
      <c r="T530" s="120"/>
      <c r="U530" s="120"/>
      <c r="V530" s="120"/>
      <c r="W530" s="106"/>
      <c r="X530" s="106"/>
      <c r="Y530" s="128"/>
      <c r="Z530" s="106"/>
      <c r="AM530" s="125"/>
      <c r="AZ530" s="125"/>
    </row>
    <row r="531" ht="9.75" customHeight="1">
      <c r="C531" s="106"/>
      <c r="D531" s="120"/>
      <c r="E531" s="120"/>
      <c r="F531" s="120"/>
      <c r="G531" s="120"/>
      <c r="H531" s="120"/>
      <c r="I531" s="120"/>
      <c r="J531" s="120"/>
      <c r="K531" s="120"/>
      <c r="L531" s="120"/>
      <c r="M531" s="120"/>
      <c r="N531" s="120"/>
      <c r="O531" s="123"/>
      <c r="P531" s="120"/>
      <c r="Q531" s="120"/>
      <c r="R531" s="120"/>
      <c r="S531" s="120"/>
      <c r="T531" s="120"/>
      <c r="U531" s="120"/>
      <c r="V531" s="120"/>
      <c r="W531" s="106"/>
      <c r="X531" s="106"/>
      <c r="Y531" s="128"/>
      <c r="Z531" s="106"/>
      <c r="AM531" s="125"/>
      <c r="AZ531" s="125"/>
    </row>
    <row r="532" ht="9.75" customHeight="1">
      <c r="C532" s="106"/>
      <c r="D532" s="120"/>
      <c r="E532" s="120"/>
      <c r="F532" s="120"/>
      <c r="G532" s="120"/>
      <c r="H532" s="120"/>
      <c r="I532" s="120"/>
      <c r="J532" s="120"/>
      <c r="K532" s="120"/>
      <c r="L532" s="120"/>
      <c r="M532" s="120"/>
      <c r="N532" s="120"/>
      <c r="O532" s="123"/>
      <c r="P532" s="120"/>
      <c r="Q532" s="120"/>
      <c r="R532" s="120"/>
      <c r="S532" s="120"/>
      <c r="T532" s="120"/>
      <c r="U532" s="120"/>
      <c r="V532" s="120"/>
      <c r="W532" s="106"/>
      <c r="X532" s="106"/>
      <c r="Y532" s="128"/>
      <c r="Z532" s="106"/>
      <c r="AM532" s="125"/>
      <c r="AZ532" s="125"/>
    </row>
    <row r="533" ht="9.75" customHeight="1">
      <c r="C533" s="106"/>
      <c r="D533" s="120"/>
      <c r="E533" s="120"/>
      <c r="F533" s="120"/>
      <c r="G533" s="120"/>
      <c r="H533" s="120"/>
      <c r="I533" s="120"/>
      <c r="J533" s="120"/>
      <c r="K533" s="120"/>
      <c r="L533" s="120"/>
      <c r="M533" s="120"/>
      <c r="N533" s="120"/>
      <c r="O533" s="123"/>
      <c r="P533" s="120"/>
      <c r="Q533" s="120"/>
      <c r="R533" s="120"/>
      <c r="S533" s="120"/>
      <c r="T533" s="120"/>
      <c r="U533" s="120"/>
      <c r="V533" s="120"/>
      <c r="W533" s="106"/>
      <c r="X533" s="106"/>
      <c r="Y533" s="128"/>
      <c r="Z533" s="106"/>
      <c r="AM533" s="125"/>
      <c r="AZ533" s="125"/>
    </row>
    <row r="534" ht="9.75" customHeight="1">
      <c r="C534" s="106"/>
      <c r="D534" s="120"/>
      <c r="E534" s="120"/>
      <c r="F534" s="120"/>
      <c r="G534" s="120"/>
      <c r="H534" s="120"/>
      <c r="I534" s="120"/>
      <c r="J534" s="120"/>
      <c r="K534" s="120"/>
      <c r="L534" s="120"/>
      <c r="M534" s="120"/>
      <c r="N534" s="120"/>
      <c r="O534" s="123"/>
      <c r="P534" s="120"/>
      <c r="Q534" s="120"/>
      <c r="R534" s="120"/>
      <c r="S534" s="120"/>
      <c r="T534" s="120"/>
      <c r="U534" s="120"/>
      <c r="V534" s="120"/>
      <c r="W534" s="106"/>
      <c r="X534" s="106"/>
      <c r="Y534" s="128"/>
      <c r="Z534" s="106"/>
      <c r="AM534" s="125"/>
      <c r="AZ534" s="125"/>
    </row>
    <row r="535" ht="9.75" customHeight="1">
      <c r="C535" s="106"/>
      <c r="D535" s="120"/>
      <c r="E535" s="120"/>
      <c r="F535" s="120"/>
      <c r="G535" s="120"/>
      <c r="H535" s="120"/>
      <c r="I535" s="120"/>
      <c r="J535" s="120"/>
      <c r="K535" s="120"/>
      <c r="L535" s="120"/>
      <c r="M535" s="120"/>
      <c r="N535" s="120"/>
      <c r="O535" s="123"/>
      <c r="P535" s="120"/>
      <c r="Q535" s="120"/>
      <c r="R535" s="120"/>
      <c r="S535" s="120"/>
      <c r="T535" s="120"/>
      <c r="U535" s="120"/>
      <c r="V535" s="120"/>
      <c r="W535" s="106"/>
      <c r="X535" s="106"/>
      <c r="Y535" s="128"/>
      <c r="Z535" s="106"/>
      <c r="AM535" s="125"/>
      <c r="AZ535" s="125"/>
    </row>
    <row r="536" ht="9.75" customHeight="1">
      <c r="C536" s="106"/>
      <c r="D536" s="120"/>
      <c r="E536" s="120"/>
      <c r="F536" s="120"/>
      <c r="G536" s="120"/>
      <c r="H536" s="120"/>
      <c r="I536" s="120"/>
      <c r="J536" s="120"/>
      <c r="K536" s="120"/>
      <c r="L536" s="120"/>
      <c r="M536" s="120"/>
      <c r="N536" s="120"/>
      <c r="O536" s="123"/>
      <c r="P536" s="120"/>
      <c r="Q536" s="120"/>
      <c r="R536" s="120"/>
      <c r="S536" s="120"/>
      <c r="T536" s="120"/>
      <c r="U536" s="120"/>
      <c r="V536" s="120"/>
      <c r="W536" s="106"/>
      <c r="X536" s="106"/>
      <c r="Y536" s="128"/>
      <c r="Z536" s="106"/>
      <c r="AM536" s="125"/>
      <c r="AZ536" s="125"/>
    </row>
    <row r="537" ht="9.75" customHeight="1">
      <c r="C537" s="106"/>
      <c r="D537" s="120"/>
      <c r="E537" s="120"/>
      <c r="F537" s="120"/>
      <c r="G537" s="120"/>
      <c r="H537" s="120"/>
      <c r="I537" s="120"/>
      <c r="J537" s="120"/>
      <c r="K537" s="120"/>
      <c r="L537" s="120"/>
      <c r="M537" s="120"/>
      <c r="N537" s="120"/>
      <c r="O537" s="123"/>
      <c r="P537" s="120"/>
      <c r="Q537" s="120"/>
      <c r="R537" s="120"/>
      <c r="S537" s="120"/>
      <c r="T537" s="120"/>
      <c r="U537" s="120"/>
      <c r="V537" s="120"/>
      <c r="W537" s="106"/>
      <c r="X537" s="106"/>
      <c r="Y537" s="128"/>
      <c r="Z537" s="106"/>
      <c r="AM537" s="125"/>
      <c r="AZ537" s="125"/>
    </row>
    <row r="538" ht="9.75" customHeight="1">
      <c r="C538" s="106"/>
      <c r="D538" s="120"/>
      <c r="E538" s="120"/>
      <c r="F538" s="120"/>
      <c r="G538" s="120"/>
      <c r="H538" s="120"/>
      <c r="I538" s="120"/>
      <c r="J538" s="120"/>
      <c r="K538" s="120"/>
      <c r="L538" s="120"/>
      <c r="M538" s="120"/>
      <c r="N538" s="120"/>
      <c r="O538" s="123"/>
      <c r="P538" s="120"/>
      <c r="Q538" s="120"/>
      <c r="R538" s="120"/>
      <c r="S538" s="120"/>
      <c r="T538" s="120"/>
      <c r="U538" s="120"/>
      <c r="V538" s="120"/>
      <c r="W538" s="106"/>
      <c r="X538" s="106"/>
      <c r="Y538" s="128"/>
      <c r="Z538" s="106"/>
      <c r="AM538" s="125"/>
      <c r="AZ538" s="125"/>
    </row>
    <row r="539" ht="9.75" customHeight="1">
      <c r="C539" s="106"/>
      <c r="D539" s="120"/>
      <c r="E539" s="120"/>
      <c r="F539" s="120"/>
      <c r="G539" s="120"/>
      <c r="H539" s="120"/>
      <c r="I539" s="120"/>
      <c r="J539" s="120"/>
      <c r="K539" s="120"/>
      <c r="L539" s="120"/>
      <c r="M539" s="120"/>
      <c r="N539" s="120"/>
      <c r="O539" s="123"/>
      <c r="P539" s="120"/>
      <c r="Q539" s="120"/>
      <c r="R539" s="120"/>
      <c r="S539" s="120"/>
      <c r="T539" s="120"/>
      <c r="U539" s="120"/>
      <c r="V539" s="120"/>
      <c r="W539" s="106"/>
      <c r="X539" s="106"/>
      <c r="Y539" s="128"/>
      <c r="Z539" s="106"/>
      <c r="AM539" s="125"/>
      <c r="AZ539" s="125"/>
    </row>
    <row r="540" ht="9.75" customHeight="1">
      <c r="C540" s="106"/>
      <c r="D540" s="120"/>
      <c r="E540" s="120"/>
      <c r="F540" s="120"/>
      <c r="G540" s="120"/>
      <c r="H540" s="120"/>
      <c r="I540" s="120"/>
      <c r="J540" s="120"/>
      <c r="K540" s="120"/>
      <c r="L540" s="120"/>
      <c r="M540" s="120"/>
      <c r="N540" s="120"/>
      <c r="O540" s="123"/>
      <c r="P540" s="120"/>
      <c r="Q540" s="120"/>
      <c r="R540" s="120"/>
      <c r="S540" s="120"/>
      <c r="T540" s="120"/>
      <c r="U540" s="120"/>
      <c r="V540" s="120"/>
      <c r="W540" s="106"/>
      <c r="X540" s="106"/>
      <c r="Y540" s="128"/>
      <c r="Z540" s="106"/>
      <c r="AM540" s="125"/>
      <c r="AZ540" s="125"/>
    </row>
    <row r="541" ht="9.75" customHeight="1">
      <c r="C541" s="106"/>
      <c r="D541" s="120"/>
      <c r="E541" s="120"/>
      <c r="F541" s="120"/>
      <c r="G541" s="120"/>
      <c r="H541" s="120"/>
      <c r="I541" s="120"/>
      <c r="J541" s="120"/>
      <c r="K541" s="120"/>
      <c r="L541" s="120"/>
      <c r="M541" s="120"/>
      <c r="N541" s="120"/>
      <c r="O541" s="123"/>
      <c r="P541" s="120"/>
      <c r="Q541" s="120"/>
      <c r="R541" s="120"/>
      <c r="S541" s="120"/>
      <c r="T541" s="120"/>
      <c r="U541" s="120"/>
      <c r="V541" s="120"/>
      <c r="W541" s="106"/>
      <c r="X541" s="106"/>
      <c r="Y541" s="128"/>
      <c r="Z541" s="106"/>
      <c r="AM541" s="125"/>
      <c r="AZ541" s="125"/>
    </row>
    <row r="542" ht="9.75" customHeight="1">
      <c r="C542" s="106"/>
      <c r="D542" s="120"/>
      <c r="E542" s="120"/>
      <c r="F542" s="120"/>
      <c r="G542" s="120"/>
      <c r="H542" s="120"/>
      <c r="I542" s="120"/>
      <c r="J542" s="120"/>
      <c r="K542" s="120"/>
      <c r="L542" s="120"/>
      <c r="M542" s="120"/>
      <c r="N542" s="120"/>
      <c r="O542" s="123"/>
      <c r="P542" s="120"/>
      <c r="Q542" s="120"/>
      <c r="R542" s="120"/>
      <c r="S542" s="120"/>
      <c r="T542" s="120"/>
      <c r="U542" s="120"/>
      <c r="V542" s="120"/>
      <c r="W542" s="106"/>
      <c r="X542" s="106"/>
      <c r="Y542" s="128"/>
      <c r="Z542" s="106"/>
      <c r="AM542" s="125"/>
      <c r="AZ542" s="125"/>
    </row>
    <row r="543" ht="9.75" customHeight="1">
      <c r="C543" s="106"/>
      <c r="D543" s="120"/>
      <c r="E543" s="120"/>
      <c r="F543" s="120"/>
      <c r="G543" s="120"/>
      <c r="H543" s="120"/>
      <c r="I543" s="120"/>
      <c r="J543" s="120"/>
      <c r="K543" s="120"/>
      <c r="L543" s="120"/>
      <c r="M543" s="120"/>
      <c r="N543" s="120"/>
      <c r="O543" s="123"/>
      <c r="P543" s="120"/>
      <c r="Q543" s="120"/>
      <c r="R543" s="120"/>
      <c r="S543" s="120"/>
      <c r="T543" s="120"/>
      <c r="U543" s="120"/>
      <c r="V543" s="120"/>
      <c r="W543" s="106"/>
      <c r="X543" s="106"/>
      <c r="Y543" s="128"/>
      <c r="Z543" s="106"/>
      <c r="AM543" s="125"/>
      <c r="AZ543" s="125"/>
    </row>
    <row r="544" ht="9.75" customHeight="1">
      <c r="C544" s="106"/>
      <c r="D544" s="120"/>
      <c r="E544" s="120"/>
      <c r="F544" s="120"/>
      <c r="G544" s="120"/>
      <c r="H544" s="120"/>
      <c r="I544" s="120"/>
      <c r="J544" s="120"/>
      <c r="K544" s="120"/>
      <c r="L544" s="120"/>
      <c r="M544" s="120"/>
      <c r="N544" s="120"/>
      <c r="O544" s="123"/>
      <c r="P544" s="120"/>
      <c r="Q544" s="120"/>
      <c r="R544" s="120"/>
      <c r="S544" s="120"/>
      <c r="T544" s="120"/>
      <c r="U544" s="120"/>
      <c r="V544" s="120"/>
      <c r="W544" s="106"/>
      <c r="X544" s="106"/>
      <c r="Y544" s="128"/>
      <c r="Z544" s="106"/>
      <c r="AM544" s="125"/>
      <c r="AZ544" s="125"/>
    </row>
    <row r="545" ht="9.75" customHeight="1">
      <c r="C545" s="106"/>
      <c r="D545" s="120"/>
      <c r="E545" s="120"/>
      <c r="F545" s="120"/>
      <c r="G545" s="120"/>
      <c r="H545" s="120"/>
      <c r="I545" s="120"/>
      <c r="J545" s="120"/>
      <c r="K545" s="120"/>
      <c r="L545" s="120"/>
      <c r="M545" s="120"/>
      <c r="N545" s="120"/>
      <c r="O545" s="123"/>
      <c r="P545" s="120"/>
      <c r="Q545" s="120"/>
      <c r="R545" s="120"/>
      <c r="S545" s="120"/>
      <c r="T545" s="120"/>
      <c r="U545" s="120"/>
      <c r="V545" s="120"/>
      <c r="W545" s="106"/>
      <c r="X545" s="106"/>
      <c r="Y545" s="128"/>
      <c r="Z545" s="106"/>
      <c r="AM545" s="125"/>
      <c r="AZ545" s="125"/>
    </row>
    <row r="546" ht="9.75" customHeight="1">
      <c r="C546" s="106"/>
      <c r="D546" s="120"/>
      <c r="E546" s="120"/>
      <c r="F546" s="120"/>
      <c r="G546" s="120"/>
      <c r="H546" s="120"/>
      <c r="I546" s="120"/>
      <c r="J546" s="120"/>
      <c r="K546" s="120"/>
      <c r="L546" s="120"/>
      <c r="M546" s="120"/>
      <c r="N546" s="120"/>
      <c r="O546" s="123"/>
      <c r="P546" s="120"/>
      <c r="Q546" s="120"/>
      <c r="R546" s="120"/>
      <c r="S546" s="120"/>
      <c r="T546" s="120"/>
      <c r="U546" s="120"/>
      <c r="V546" s="120"/>
      <c r="W546" s="106"/>
      <c r="X546" s="106"/>
      <c r="Y546" s="128"/>
      <c r="Z546" s="106"/>
      <c r="AM546" s="125"/>
      <c r="AZ546" s="125"/>
    </row>
    <row r="547" ht="9.75" customHeight="1">
      <c r="C547" s="106"/>
      <c r="D547" s="120"/>
      <c r="E547" s="120"/>
      <c r="F547" s="120"/>
      <c r="G547" s="120"/>
      <c r="H547" s="120"/>
      <c r="I547" s="120"/>
      <c r="J547" s="120"/>
      <c r="K547" s="120"/>
      <c r="L547" s="120"/>
      <c r="M547" s="120"/>
      <c r="N547" s="120"/>
      <c r="O547" s="123"/>
      <c r="P547" s="120"/>
      <c r="Q547" s="120"/>
      <c r="R547" s="120"/>
      <c r="S547" s="120"/>
      <c r="T547" s="120"/>
      <c r="U547" s="120"/>
      <c r="V547" s="120"/>
      <c r="W547" s="106"/>
      <c r="X547" s="106"/>
      <c r="Y547" s="128"/>
      <c r="Z547" s="106"/>
      <c r="AM547" s="125"/>
      <c r="AZ547" s="125"/>
    </row>
    <row r="548" ht="9.75" customHeight="1">
      <c r="C548" s="106"/>
      <c r="D548" s="120"/>
      <c r="E548" s="120"/>
      <c r="F548" s="120"/>
      <c r="G548" s="120"/>
      <c r="H548" s="120"/>
      <c r="I548" s="120"/>
      <c r="J548" s="120"/>
      <c r="K548" s="120"/>
      <c r="L548" s="120"/>
      <c r="M548" s="120"/>
      <c r="N548" s="120"/>
      <c r="O548" s="123"/>
      <c r="P548" s="120"/>
      <c r="Q548" s="120"/>
      <c r="R548" s="120"/>
      <c r="S548" s="120"/>
      <c r="T548" s="120"/>
      <c r="U548" s="120"/>
      <c r="V548" s="120"/>
      <c r="W548" s="106"/>
      <c r="X548" s="106"/>
      <c r="Y548" s="128"/>
      <c r="Z548" s="106"/>
      <c r="AM548" s="125"/>
      <c r="AZ548" s="125"/>
    </row>
    <row r="549" ht="9.75" customHeight="1">
      <c r="C549" s="106"/>
      <c r="D549" s="120"/>
      <c r="E549" s="120"/>
      <c r="F549" s="120"/>
      <c r="G549" s="120"/>
      <c r="H549" s="120"/>
      <c r="I549" s="120"/>
      <c r="J549" s="120"/>
      <c r="K549" s="120"/>
      <c r="L549" s="120"/>
      <c r="M549" s="120"/>
      <c r="N549" s="120"/>
      <c r="O549" s="123"/>
      <c r="P549" s="120"/>
      <c r="Q549" s="120"/>
      <c r="R549" s="120"/>
      <c r="S549" s="120"/>
      <c r="T549" s="120"/>
      <c r="U549" s="120"/>
      <c r="V549" s="120"/>
      <c r="W549" s="106"/>
      <c r="X549" s="106"/>
      <c r="Y549" s="128"/>
      <c r="Z549" s="106"/>
      <c r="AM549" s="125"/>
      <c r="AZ549" s="125"/>
    </row>
    <row r="550" ht="9.75" customHeight="1">
      <c r="C550" s="106"/>
      <c r="D550" s="120"/>
      <c r="E550" s="120"/>
      <c r="F550" s="120"/>
      <c r="G550" s="120"/>
      <c r="H550" s="120"/>
      <c r="I550" s="120"/>
      <c r="J550" s="120"/>
      <c r="K550" s="120"/>
      <c r="L550" s="120"/>
      <c r="M550" s="120"/>
      <c r="N550" s="120"/>
      <c r="O550" s="123"/>
      <c r="P550" s="120"/>
      <c r="Q550" s="120"/>
      <c r="R550" s="120"/>
      <c r="S550" s="120"/>
      <c r="T550" s="120"/>
      <c r="U550" s="120"/>
      <c r="V550" s="120"/>
      <c r="W550" s="106"/>
      <c r="X550" s="106"/>
      <c r="Y550" s="128"/>
      <c r="Z550" s="106"/>
      <c r="AM550" s="125"/>
      <c r="AZ550" s="125"/>
    </row>
    <row r="551" ht="9.75" customHeight="1">
      <c r="C551" s="106"/>
      <c r="D551" s="120"/>
      <c r="E551" s="120"/>
      <c r="F551" s="120"/>
      <c r="G551" s="120"/>
      <c r="H551" s="120"/>
      <c r="I551" s="120"/>
      <c r="J551" s="120"/>
      <c r="K551" s="120"/>
      <c r="L551" s="120"/>
      <c r="M551" s="120"/>
      <c r="N551" s="120"/>
      <c r="O551" s="123"/>
      <c r="P551" s="120"/>
      <c r="Q551" s="120"/>
      <c r="R551" s="120"/>
      <c r="S551" s="120"/>
      <c r="T551" s="120"/>
      <c r="U551" s="120"/>
      <c r="V551" s="120"/>
      <c r="W551" s="106"/>
      <c r="X551" s="106"/>
      <c r="Y551" s="128"/>
      <c r="Z551" s="106"/>
      <c r="AM551" s="125"/>
      <c r="AZ551" s="125"/>
    </row>
    <row r="552" ht="9.75" customHeight="1">
      <c r="C552" s="106"/>
      <c r="D552" s="120"/>
      <c r="E552" s="120"/>
      <c r="F552" s="120"/>
      <c r="G552" s="120"/>
      <c r="H552" s="120"/>
      <c r="I552" s="120"/>
      <c r="J552" s="120"/>
      <c r="K552" s="120"/>
      <c r="L552" s="120"/>
      <c r="M552" s="120"/>
      <c r="N552" s="120"/>
      <c r="O552" s="123"/>
      <c r="P552" s="120"/>
      <c r="Q552" s="120"/>
      <c r="R552" s="120"/>
      <c r="S552" s="120"/>
      <c r="T552" s="120"/>
      <c r="U552" s="120"/>
      <c r="V552" s="120"/>
      <c r="W552" s="106"/>
      <c r="X552" s="106"/>
      <c r="Y552" s="128"/>
      <c r="Z552" s="106"/>
      <c r="AM552" s="125"/>
      <c r="AZ552" s="125"/>
    </row>
    <row r="553" ht="9.75" customHeight="1">
      <c r="C553" s="106"/>
      <c r="D553" s="120"/>
      <c r="E553" s="120"/>
      <c r="F553" s="120"/>
      <c r="G553" s="120"/>
      <c r="H553" s="120"/>
      <c r="I553" s="120"/>
      <c r="J553" s="120"/>
      <c r="K553" s="120"/>
      <c r="L553" s="120"/>
      <c r="M553" s="120"/>
      <c r="N553" s="120"/>
      <c r="O553" s="123"/>
      <c r="P553" s="120"/>
      <c r="Q553" s="120"/>
      <c r="R553" s="120"/>
      <c r="S553" s="120"/>
      <c r="T553" s="120"/>
      <c r="U553" s="120"/>
      <c r="V553" s="120"/>
      <c r="W553" s="106"/>
      <c r="X553" s="106"/>
      <c r="Y553" s="128"/>
      <c r="Z553" s="106"/>
      <c r="AM553" s="125"/>
      <c r="AZ553" s="125"/>
    </row>
    <row r="554" ht="9.75" customHeight="1">
      <c r="C554" s="106"/>
      <c r="D554" s="120"/>
      <c r="E554" s="120"/>
      <c r="F554" s="120"/>
      <c r="G554" s="120"/>
      <c r="H554" s="120"/>
      <c r="I554" s="120"/>
      <c r="J554" s="120"/>
      <c r="K554" s="120"/>
      <c r="L554" s="120"/>
      <c r="M554" s="120"/>
      <c r="N554" s="120"/>
      <c r="O554" s="123"/>
      <c r="P554" s="120"/>
      <c r="Q554" s="120"/>
      <c r="R554" s="120"/>
      <c r="S554" s="120"/>
      <c r="T554" s="120"/>
      <c r="U554" s="120"/>
      <c r="V554" s="120"/>
      <c r="W554" s="106"/>
      <c r="X554" s="106"/>
      <c r="Y554" s="128"/>
      <c r="Z554" s="106"/>
      <c r="AM554" s="125"/>
      <c r="AZ554" s="125"/>
    </row>
    <row r="555" ht="9.75" customHeight="1">
      <c r="C555" s="106"/>
      <c r="D555" s="120"/>
      <c r="E555" s="120"/>
      <c r="F555" s="120"/>
      <c r="G555" s="120"/>
      <c r="H555" s="120"/>
      <c r="I555" s="120"/>
      <c r="J555" s="120"/>
      <c r="K555" s="120"/>
      <c r="L555" s="120"/>
      <c r="M555" s="120"/>
      <c r="N555" s="120"/>
      <c r="O555" s="123"/>
      <c r="P555" s="120"/>
      <c r="Q555" s="120"/>
      <c r="R555" s="120"/>
      <c r="S555" s="120"/>
      <c r="T555" s="120"/>
      <c r="U555" s="120"/>
      <c r="V555" s="120"/>
      <c r="W555" s="106"/>
      <c r="X555" s="106"/>
      <c r="Y555" s="128"/>
      <c r="Z555" s="106"/>
      <c r="AM555" s="125"/>
      <c r="AZ555" s="125"/>
    </row>
    <row r="556" ht="9.75" customHeight="1">
      <c r="C556" s="106"/>
      <c r="D556" s="120"/>
      <c r="E556" s="120"/>
      <c r="F556" s="120"/>
      <c r="G556" s="120"/>
      <c r="H556" s="120"/>
      <c r="I556" s="120"/>
      <c r="J556" s="120"/>
      <c r="K556" s="120"/>
      <c r="L556" s="120"/>
      <c r="M556" s="120"/>
      <c r="N556" s="120"/>
      <c r="O556" s="123"/>
      <c r="P556" s="120"/>
      <c r="Q556" s="120"/>
      <c r="R556" s="120"/>
      <c r="S556" s="120"/>
      <c r="T556" s="120"/>
      <c r="U556" s="120"/>
      <c r="V556" s="120"/>
      <c r="W556" s="106"/>
      <c r="X556" s="106"/>
      <c r="Y556" s="128"/>
      <c r="Z556" s="106"/>
      <c r="AM556" s="125"/>
      <c r="AZ556" s="125"/>
    </row>
    <row r="557" ht="9.75" customHeight="1">
      <c r="C557" s="106"/>
      <c r="D557" s="120"/>
      <c r="E557" s="120"/>
      <c r="F557" s="120"/>
      <c r="G557" s="120"/>
      <c r="H557" s="120"/>
      <c r="I557" s="120"/>
      <c r="J557" s="120"/>
      <c r="K557" s="120"/>
      <c r="L557" s="120"/>
      <c r="M557" s="120"/>
      <c r="N557" s="120"/>
      <c r="O557" s="123"/>
      <c r="P557" s="120"/>
      <c r="Q557" s="120"/>
      <c r="R557" s="120"/>
      <c r="S557" s="120"/>
      <c r="T557" s="120"/>
      <c r="U557" s="120"/>
      <c r="V557" s="120"/>
      <c r="W557" s="106"/>
      <c r="X557" s="106"/>
      <c r="Y557" s="128"/>
      <c r="Z557" s="106"/>
      <c r="AM557" s="125"/>
      <c r="AZ557" s="125"/>
    </row>
    <row r="558" ht="9.75" customHeight="1">
      <c r="C558" s="106"/>
      <c r="D558" s="120"/>
      <c r="E558" s="120"/>
      <c r="F558" s="120"/>
      <c r="G558" s="120"/>
      <c r="H558" s="120"/>
      <c r="I558" s="120"/>
      <c r="J558" s="120"/>
      <c r="K558" s="120"/>
      <c r="L558" s="120"/>
      <c r="M558" s="120"/>
      <c r="N558" s="120"/>
      <c r="O558" s="123"/>
      <c r="P558" s="120"/>
      <c r="Q558" s="120"/>
      <c r="R558" s="120"/>
      <c r="S558" s="120"/>
      <c r="T558" s="120"/>
      <c r="U558" s="120"/>
      <c r="V558" s="120"/>
      <c r="W558" s="106"/>
      <c r="X558" s="106"/>
      <c r="Y558" s="128"/>
      <c r="Z558" s="106"/>
      <c r="AM558" s="125"/>
      <c r="AZ558" s="125"/>
    </row>
    <row r="559" ht="9.75" customHeight="1">
      <c r="C559" s="106"/>
      <c r="D559" s="120"/>
      <c r="E559" s="120"/>
      <c r="F559" s="120"/>
      <c r="G559" s="120"/>
      <c r="H559" s="120"/>
      <c r="I559" s="120"/>
      <c r="J559" s="120"/>
      <c r="K559" s="120"/>
      <c r="L559" s="120"/>
      <c r="M559" s="120"/>
      <c r="N559" s="120"/>
      <c r="O559" s="123"/>
      <c r="P559" s="120"/>
      <c r="Q559" s="120"/>
      <c r="R559" s="120"/>
      <c r="S559" s="120"/>
      <c r="T559" s="120"/>
      <c r="U559" s="120"/>
      <c r="V559" s="120"/>
      <c r="W559" s="106"/>
      <c r="X559" s="106"/>
      <c r="Y559" s="128"/>
      <c r="Z559" s="106"/>
      <c r="AM559" s="125"/>
      <c r="AZ559" s="125"/>
    </row>
    <row r="560" ht="9.75" customHeight="1">
      <c r="C560" s="106"/>
      <c r="D560" s="120"/>
      <c r="E560" s="120"/>
      <c r="F560" s="120"/>
      <c r="G560" s="120"/>
      <c r="H560" s="120"/>
      <c r="I560" s="120"/>
      <c r="J560" s="120"/>
      <c r="K560" s="120"/>
      <c r="L560" s="120"/>
      <c r="M560" s="120"/>
      <c r="N560" s="120"/>
      <c r="O560" s="123"/>
      <c r="P560" s="120"/>
      <c r="Q560" s="120"/>
      <c r="R560" s="120"/>
      <c r="S560" s="120"/>
      <c r="T560" s="120"/>
      <c r="U560" s="120"/>
      <c r="V560" s="120"/>
      <c r="W560" s="106"/>
      <c r="X560" s="106"/>
      <c r="Y560" s="128"/>
      <c r="Z560" s="106"/>
      <c r="AM560" s="125"/>
      <c r="AZ560" s="125"/>
    </row>
    <row r="561" ht="9.75" customHeight="1">
      <c r="C561" s="106"/>
      <c r="D561" s="120"/>
      <c r="E561" s="120"/>
      <c r="F561" s="120"/>
      <c r="G561" s="120"/>
      <c r="H561" s="120"/>
      <c r="I561" s="120"/>
      <c r="J561" s="120"/>
      <c r="K561" s="120"/>
      <c r="L561" s="120"/>
      <c r="M561" s="120"/>
      <c r="N561" s="120"/>
      <c r="O561" s="123"/>
      <c r="P561" s="120"/>
      <c r="Q561" s="120"/>
      <c r="R561" s="120"/>
      <c r="S561" s="120"/>
      <c r="T561" s="120"/>
      <c r="U561" s="120"/>
      <c r="V561" s="120"/>
      <c r="W561" s="106"/>
      <c r="X561" s="106"/>
      <c r="Y561" s="128"/>
      <c r="Z561" s="106"/>
      <c r="AM561" s="125"/>
      <c r="AZ561" s="125"/>
    </row>
    <row r="562" ht="9.75" customHeight="1">
      <c r="C562" s="106"/>
      <c r="D562" s="120"/>
      <c r="E562" s="120"/>
      <c r="F562" s="120"/>
      <c r="G562" s="120"/>
      <c r="H562" s="120"/>
      <c r="I562" s="120"/>
      <c r="J562" s="120"/>
      <c r="K562" s="120"/>
      <c r="L562" s="120"/>
      <c r="M562" s="120"/>
      <c r="N562" s="120"/>
      <c r="O562" s="123"/>
      <c r="P562" s="120"/>
      <c r="Q562" s="120"/>
      <c r="R562" s="120"/>
      <c r="S562" s="120"/>
      <c r="T562" s="120"/>
      <c r="U562" s="120"/>
      <c r="V562" s="120"/>
      <c r="W562" s="106"/>
      <c r="X562" s="106"/>
      <c r="Y562" s="128"/>
      <c r="Z562" s="106"/>
      <c r="AM562" s="125"/>
      <c r="AZ562" s="125"/>
    </row>
    <row r="563" ht="9.75" customHeight="1">
      <c r="C563" s="106"/>
      <c r="D563" s="120"/>
      <c r="E563" s="120"/>
      <c r="F563" s="120"/>
      <c r="G563" s="120"/>
      <c r="H563" s="120"/>
      <c r="I563" s="120"/>
      <c r="J563" s="120"/>
      <c r="K563" s="120"/>
      <c r="L563" s="120"/>
      <c r="M563" s="120"/>
      <c r="N563" s="120"/>
      <c r="O563" s="123"/>
      <c r="P563" s="120"/>
      <c r="Q563" s="120"/>
      <c r="R563" s="120"/>
      <c r="S563" s="120"/>
      <c r="T563" s="120"/>
      <c r="U563" s="120"/>
      <c r="V563" s="120"/>
      <c r="W563" s="106"/>
      <c r="X563" s="106"/>
      <c r="Y563" s="128"/>
      <c r="Z563" s="106"/>
      <c r="AM563" s="125"/>
      <c r="AZ563" s="125"/>
    </row>
    <row r="564" ht="9.75" customHeight="1">
      <c r="C564" s="106"/>
      <c r="D564" s="120"/>
      <c r="E564" s="120"/>
      <c r="F564" s="120"/>
      <c r="G564" s="120"/>
      <c r="H564" s="120"/>
      <c r="I564" s="120"/>
      <c r="J564" s="120"/>
      <c r="K564" s="120"/>
      <c r="L564" s="120"/>
      <c r="M564" s="120"/>
      <c r="N564" s="120"/>
      <c r="O564" s="123"/>
      <c r="P564" s="120"/>
      <c r="Q564" s="120"/>
      <c r="R564" s="120"/>
      <c r="S564" s="120"/>
      <c r="T564" s="120"/>
      <c r="U564" s="120"/>
      <c r="V564" s="120"/>
      <c r="W564" s="106"/>
      <c r="X564" s="106"/>
      <c r="Y564" s="128"/>
      <c r="Z564" s="106"/>
      <c r="AM564" s="125"/>
      <c r="AZ564" s="125"/>
    </row>
    <row r="565" ht="9.75" customHeight="1">
      <c r="C565" s="106"/>
      <c r="D565" s="120"/>
      <c r="E565" s="120"/>
      <c r="F565" s="120"/>
      <c r="G565" s="120"/>
      <c r="H565" s="120"/>
      <c r="I565" s="120"/>
      <c r="J565" s="120"/>
      <c r="K565" s="120"/>
      <c r="L565" s="120"/>
      <c r="M565" s="120"/>
      <c r="N565" s="120"/>
      <c r="O565" s="123"/>
      <c r="P565" s="120"/>
      <c r="Q565" s="120"/>
      <c r="R565" s="120"/>
      <c r="S565" s="120"/>
      <c r="T565" s="120"/>
      <c r="U565" s="120"/>
      <c r="V565" s="120"/>
      <c r="W565" s="106"/>
      <c r="X565" s="106"/>
      <c r="Y565" s="128"/>
      <c r="Z565" s="106"/>
      <c r="AM565" s="125"/>
      <c r="AZ565" s="125"/>
    </row>
    <row r="566" ht="9.75" customHeight="1">
      <c r="C566" s="106"/>
      <c r="D566" s="120"/>
      <c r="E566" s="120"/>
      <c r="F566" s="120"/>
      <c r="G566" s="120"/>
      <c r="H566" s="120"/>
      <c r="I566" s="120"/>
      <c r="J566" s="120"/>
      <c r="K566" s="120"/>
      <c r="L566" s="120"/>
      <c r="M566" s="120"/>
      <c r="N566" s="120"/>
      <c r="O566" s="123"/>
      <c r="P566" s="120"/>
      <c r="Q566" s="120"/>
      <c r="R566" s="120"/>
      <c r="S566" s="120"/>
      <c r="T566" s="120"/>
      <c r="U566" s="120"/>
      <c r="V566" s="120"/>
      <c r="W566" s="106"/>
      <c r="X566" s="106"/>
      <c r="Y566" s="128"/>
      <c r="Z566" s="106"/>
      <c r="AM566" s="125"/>
      <c r="AZ566" s="125"/>
    </row>
    <row r="567" ht="9.75" customHeight="1">
      <c r="C567" s="106"/>
      <c r="D567" s="120"/>
      <c r="E567" s="120"/>
      <c r="F567" s="120"/>
      <c r="G567" s="120"/>
      <c r="H567" s="120"/>
      <c r="I567" s="120"/>
      <c r="J567" s="120"/>
      <c r="K567" s="120"/>
      <c r="L567" s="120"/>
      <c r="M567" s="120"/>
      <c r="N567" s="120"/>
      <c r="O567" s="123"/>
      <c r="P567" s="120"/>
      <c r="Q567" s="120"/>
      <c r="R567" s="120"/>
      <c r="S567" s="120"/>
      <c r="T567" s="120"/>
      <c r="U567" s="120"/>
      <c r="V567" s="120"/>
      <c r="W567" s="106"/>
      <c r="X567" s="106"/>
      <c r="Y567" s="128"/>
      <c r="Z567" s="106"/>
      <c r="AM567" s="125"/>
      <c r="AZ567" s="125"/>
    </row>
    <row r="568" ht="9.75" customHeight="1">
      <c r="C568" s="106"/>
      <c r="D568" s="120"/>
      <c r="E568" s="120"/>
      <c r="F568" s="120"/>
      <c r="G568" s="120"/>
      <c r="H568" s="120"/>
      <c r="I568" s="120"/>
      <c r="J568" s="120"/>
      <c r="K568" s="120"/>
      <c r="L568" s="120"/>
      <c r="M568" s="120"/>
      <c r="N568" s="120"/>
      <c r="O568" s="123"/>
      <c r="P568" s="120"/>
      <c r="Q568" s="120"/>
      <c r="R568" s="120"/>
      <c r="S568" s="120"/>
      <c r="T568" s="120"/>
      <c r="U568" s="120"/>
      <c r="V568" s="120"/>
      <c r="W568" s="106"/>
      <c r="X568" s="106"/>
      <c r="Y568" s="128"/>
      <c r="Z568" s="106"/>
      <c r="AM568" s="125"/>
      <c r="AZ568" s="125"/>
    </row>
    <row r="569" ht="9.75" customHeight="1">
      <c r="C569" s="106"/>
      <c r="D569" s="120"/>
      <c r="E569" s="120"/>
      <c r="F569" s="120"/>
      <c r="G569" s="120"/>
      <c r="H569" s="120"/>
      <c r="I569" s="120"/>
      <c r="J569" s="120"/>
      <c r="K569" s="120"/>
      <c r="L569" s="120"/>
      <c r="M569" s="120"/>
      <c r="N569" s="120"/>
      <c r="O569" s="123"/>
      <c r="P569" s="120"/>
      <c r="Q569" s="120"/>
      <c r="R569" s="120"/>
      <c r="S569" s="120"/>
      <c r="T569" s="120"/>
      <c r="U569" s="120"/>
      <c r="V569" s="120"/>
      <c r="W569" s="106"/>
      <c r="X569" s="106"/>
      <c r="Y569" s="128"/>
      <c r="Z569" s="106"/>
      <c r="AM569" s="125"/>
      <c r="AZ569" s="125"/>
    </row>
    <row r="570" ht="9.75" customHeight="1">
      <c r="C570" s="106"/>
      <c r="D570" s="120"/>
      <c r="E570" s="120"/>
      <c r="F570" s="120"/>
      <c r="G570" s="120"/>
      <c r="H570" s="120"/>
      <c r="I570" s="120"/>
      <c r="J570" s="120"/>
      <c r="K570" s="120"/>
      <c r="L570" s="120"/>
      <c r="M570" s="120"/>
      <c r="N570" s="120"/>
      <c r="O570" s="123"/>
      <c r="P570" s="120"/>
      <c r="Q570" s="120"/>
      <c r="R570" s="120"/>
      <c r="S570" s="120"/>
      <c r="T570" s="120"/>
      <c r="U570" s="120"/>
      <c r="V570" s="120"/>
      <c r="W570" s="106"/>
      <c r="X570" s="106"/>
      <c r="Y570" s="128"/>
      <c r="Z570" s="106"/>
      <c r="AM570" s="125"/>
      <c r="AZ570" s="125"/>
    </row>
    <row r="571" ht="9.75" customHeight="1">
      <c r="C571" s="106"/>
      <c r="D571" s="120"/>
      <c r="E571" s="120"/>
      <c r="F571" s="120"/>
      <c r="G571" s="120"/>
      <c r="H571" s="120"/>
      <c r="I571" s="120"/>
      <c r="J571" s="120"/>
      <c r="K571" s="120"/>
      <c r="L571" s="120"/>
      <c r="M571" s="120"/>
      <c r="N571" s="120"/>
      <c r="O571" s="123"/>
      <c r="P571" s="120"/>
      <c r="Q571" s="120"/>
      <c r="R571" s="120"/>
      <c r="S571" s="120"/>
      <c r="T571" s="120"/>
      <c r="U571" s="120"/>
      <c r="V571" s="120"/>
      <c r="W571" s="106"/>
      <c r="X571" s="106"/>
      <c r="Y571" s="128"/>
      <c r="Z571" s="106"/>
      <c r="AM571" s="125"/>
      <c r="AZ571" s="125"/>
    </row>
    <row r="572" ht="9.75" customHeight="1">
      <c r="C572" s="106"/>
      <c r="D572" s="120"/>
      <c r="E572" s="120"/>
      <c r="F572" s="120"/>
      <c r="G572" s="120"/>
      <c r="H572" s="120"/>
      <c r="I572" s="120"/>
      <c r="J572" s="120"/>
      <c r="K572" s="120"/>
      <c r="L572" s="120"/>
      <c r="M572" s="120"/>
      <c r="N572" s="120"/>
      <c r="O572" s="123"/>
      <c r="P572" s="120"/>
      <c r="Q572" s="120"/>
      <c r="R572" s="120"/>
      <c r="S572" s="120"/>
      <c r="T572" s="120"/>
      <c r="U572" s="120"/>
      <c r="V572" s="120"/>
      <c r="W572" s="106"/>
      <c r="X572" s="106"/>
      <c r="Y572" s="128"/>
      <c r="Z572" s="106"/>
      <c r="AM572" s="125"/>
      <c r="AZ572" s="125"/>
    </row>
    <row r="573" ht="9.75" customHeight="1">
      <c r="C573" s="106"/>
      <c r="D573" s="120"/>
      <c r="E573" s="120"/>
      <c r="F573" s="120"/>
      <c r="G573" s="120"/>
      <c r="H573" s="120"/>
      <c r="I573" s="120"/>
      <c r="J573" s="120"/>
      <c r="K573" s="120"/>
      <c r="L573" s="120"/>
      <c r="M573" s="120"/>
      <c r="N573" s="120"/>
      <c r="O573" s="123"/>
      <c r="P573" s="120"/>
      <c r="Q573" s="120"/>
      <c r="R573" s="120"/>
      <c r="S573" s="120"/>
      <c r="T573" s="120"/>
      <c r="U573" s="120"/>
      <c r="V573" s="120"/>
      <c r="W573" s="106"/>
      <c r="X573" s="106"/>
      <c r="Y573" s="128"/>
      <c r="Z573" s="106"/>
      <c r="AM573" s="125"/>
      <c r="AZ573" s="125"/>
    </row>
    <row r="574" ht="9.75" customHeight="1">
      <c r="C574" s="106"/>
      <c r="D574" s="120"/>
      <c r="E574" s="120"/>
      <c r="F574" s="120"/>
      <c r="G574" s="120"/>
      <c r="H574" s="120"/>
      <c r="I574" s="120"/>
      <c r="J574" s="120"/>
      <c r="K574" s="120"/>
      <c r="L574" s="120"/>
      <c r="M574" s="120"/>
      <c r="N574" s="120"/>
      <c r="O574" s="123"/>
      <c r="P574" s="120"/>
      <c r="Q574" s="120"/>
      <c r="R574" s="120"/>
      <c r="S574" s="120"/>
      <c r="T574" s="120"/>
      <c r="U574" s="120"/>
      <c r="V574" s="120"/>
      <c r="W574" s="106"/>
      <c r="X574" s="106"/>
      <c r="Y574" s="128"/>
      <c r="Z574" s="106"/>
      <c r="AM574" s="125"/>
      <c r="AZ574" s="125"/>
    </row>
    <row r="575" ht="9.75" customHeight="1">
      <c r="C575" s="106"/>
      <c r="D575" s="120"/>
      <c r="E575" s="120"/>
      <c r="F575" s="120"/>
      <c r="G575" s="120"/>
      <c r="H575" s="120"/>
      <c r="I575" s="120"/>
      <c r="J575" s="120"/>
      <c r="K575" s="120"/>
      <c r="L575" s="120"/>
      <c r="M575" s="120"/>
      <c r="N575" s="120"/>
      <c r="O575" s="123"/>
      <c r="P575" s="120"/>
      <c r="Q575" s="120"/>
      <c r="R575" s="120"/>
      <c r="S575" s="120"/>
      <c r="T575" s="120"/>
      <c r="U575" s="120"/>
      <c r="V575" s="120"/>
      <c r="W575" s="106"/>
      <c r="X575" s="106"/>
      <c r="Y575" s="128"/>
      <c r="Z575" s="106"/>
      <c r="AM575" s="125"/>
      <c r="AZ575" s="125"/>
    </row>
    <row r="576" ht="9.75" customHeight="1">
      <c r="C576" s="106"/>
      <c r="D576" s="120"/>
      <c r="E576" s="120"/>
      <c r="F576" s="120"/>
      <c r="G576" s="120"/>
      <c r="H576" s="120"/>
      <c r="I576" s="120"/>
      <c r="J576" s="120"/>
      <c r="K576" s="120"/>
      <c r="L576" s="120"/>
      <c r="M576" s="120"/>
      <c r="N576" s="120"/>
      <c r="O576" s="123"/>
      <c r="P576" s="120"/>
      <c r="Q576" s="120"/>
      <c r="R576" s="120"/>
      <c r="S576" s="120"/>
      <c r="T576" s="120"/>
      <c r="U576" s="120"/>
      <c r="V576" s="120"/>
      <c r="W576" s="106"/>
      <c r="X576" s="106"/>
      <c r="Y576" s="128"/>
      <c r="Z576" s="106"/>
      <c r="AM576" s="125"/>
      <c r="AZ576" s="125"/>
    </row>
    <row r="577" ht="9.75" customHeight="1">
      <c r="C577" s="106"/>
      <c r="D577" s="120"/>
      <c r="E577" s="120"/>
      <c r="F577" s="120"/>
      <c r="G577" s="120"/>
      <c r="H577" s="120"/>
      <c r="I577" s="120"/>
      <c r="J577" s="120"/>
      <c r="K577" s="120"/>
      <c r="L577" s="120"/>
      <c r="M577" s="120"/>
      <c r="N577" s="120"/>
      <c r="O577" s="123"/>
      <c r="P577" s="120"/>
      <c r="Q577" s="120"/>
      <c r="R577" s="120"/>
      <c r="S577" s="120"/>
      <c r="T577" s="120"/>
      <c r="U577" s="120"/>
      <c r="V577" s="120"/>
      <c r="W577" s="106"/>
      <c r="X577" s="106"/>
      <c r="Y577" s="128"/>
      <c r="Z577" s="106"/>
      <c r="AM577" s="125"/>
      <c r="AZ577" s="125"/>
    </row>
    <row r="578" ht="9.75" customHeight="1">
      <c r="C578" s="106"/>
      <c r="D578" s="120"/>
      <c r="E578" s="120"/>
      <c r="F578" s="120"/>
      <c r="G578" s="120"/>
      <c r="H578" s="120"/>
      <c r="I578" s="120"/>
      <c r="J578" s="120"/>
      <c r="K578" s="120"/>
      <c r="L578" s="120"/>
      <c r="M578" s="120"/>
      <c r="N578" s="120"/>
      <c r="O578" s="123"/>
      <c r="P578" s="120"/>
      <c r="Q578" s="120"/>
      <c r="R578" s="120"/>
      <c r="S578" s="120"/>
      <c r="T578" s="120"/>
      <c r="U578" s="120"/>
      <c r="V578" s="120"/>
      <c r="W578" s="106"/>
      <c r="X578" s="106"/>
      <c r="Y578" s="128"/>
      <c r="Z578" s="106"/>
      <c r="AM578" s="125"/>
      <c r="AZ578" s="125"/>
    </row>
    <row r="579" ht="9.75" customHeight="1">
      <c r="C579" s="106"/>
      <c r="D579" s="120"/>
      <c r="E579" s="120"/>
      <c r="F579" s="120"/>
      <c r="G579" s="120"/>
      <c r="H579" s="120"/>
      <c r="I579" s="120"/>
      <c r="J579" s="120"/>
      <c r="K579" s="120"/>
      <c r="L579" s="120"/>
      <c r="M579" s="120"/>
      <c r="N579" s="120"/>
      <c r="O579" s="123"/>
      <c r="P579" s="120"/>
      <c r="Q579" s="120"/>
      <c r="R579" s="120"/>
      <c r="S579" s="120"/>
      <c r="T579" s="120"/>
      <c r="U579" s="120"/>
      <c r="V579" s="120"/>
      <c r="W579" s="106"/>
      <c r="X579" s="106"/>
      <c r="Y579" s="128"/>
      <c r="Z579" s="106"/>
      <c r="AM579" s="125"/>
      <c r="AZ579" s="125"/>
    </row>
    <row r="580" ht="9.75" customHeight="1">
      <c r="C580" s="106"/>
      <c r="D580" s="120"/>
      <c r="E580" s="120"/>
      <c r="F580" s="120"/>
      <c r="G580" s="120"/>
      <c r="H580" s="120"/>
      <c r="I580" s="120"/>
      <c r="J580" s="120"/>
      <c r="K580" s="120"/>
      <c r="L580" s="120"/>
      <c r="M580" s="120"/>
      <c r="N580" s="120"/>
      <c r="O580" s="123"/>
      <c r="P580" s="120"/>
      <c r="Q580" s="120"/>
      <c r="R580" s="120"/>
      <c r="S580" s="120"/>
      <c r="T580" s="120"/>
      <c r="U580" s="120"/>
      <c r="V580" s="120"/>
      <c r="W580" s="106"/>
      <c r="X580" s="106"/>
      <c r="Y580" s="128"/>
      <c r="Z580" s="106"/>
      <c r="AM580" s="125"/>
      <c r="AZ580" s="125"/>
    </row>
    <row r="581" ht="9.75" customHeight="1">
      <c r="C581" s="106"/>
      <c r="D581" s="120"/>
      <c r="E581" s="120"/>
      <c r="F581" s="120"/>
      <c r="G581" s="120"/>
      <c r="H581" s="120"/>
      <c r="I581" s="120"/>
      <c r="J581" s="120"/>
      <c r="K581" s="120"/>
      <c r="L581" s="120"/>
      <c r="M581" s="120"/>
      <c r="N581" s="120"/>
      <c r="O581" s="123"/>
      <c r="P581" s="120"/>
      <c r="Q581" s="120"/>
      <c r="R581" s="120"/>
      <c r="S581" s="120"/>
      <c r="T581" s="120"/>
      <c r="U581" s="120"/>
      <c r="V581" s="120"/>
      <c r="W581" s="106"/>
      <c r="X581" s="106"/>
      <c r="Y581" s="128"/>
      <c r="Z581" s="106"/>
      <c r="AM581" s="125"/>
      <c r="AZ581" s="125"/>
    </row>
    <row r="582" ht="9.75" customHeight="1">
      <c r="C582" s="106"/>
      <c r="D582" s="120"/>
      <c r="E582" s="120"/>
      <c r="F582" s="120"/>
      <c r="G582" s="120"/>
      <c r="H582" s="120"/>
      <c r="I582" s="120"/>
      <c r="J582" s="120"/>
      <c r="K582" s="120"/>
      <c r="L582" s="120"/>
      <c r="M582" s="120"/>
      <c r="N582" s="120"/>
      <c r="O582" s="123"/>
      <c r="P582" s="120"/>
      <c r="Q582" s="120"/>
      <c r="R582" s="120"/>
      <c r="S582" s="120"/>
      <c r="T582" s="120"/>
      <c r="U582" s="120"/>
      <c r="V582" s="120"/>
      <c r="W582" s="106"/>
      <c r="X582" s="106"/>
      <c r="Y582" s="128"/>
      <c r="Z582" s="106"/>
      <c r="AM582" s="125"/>
      <c r="AZ582" s="125"/>
    </row>
    <row r="583" ht="9.75" customHeight="1">
      <c r="C583" s="106"/>
      <c r="D583" s="120"/>
      <c r="E583" s="120"/>
      <c r="F583" s="120"/>
      <c r="G583" s="120"/>
      <c r="H583" s="120"/>
      <c r="I583" s="120"/>
      <c r="J583" s="120"/>
      <c r="K583" s="120"/>
      <c r="L583" s="120"/>
      <c r="M583" s="120"/>
      <c r="N583" s="120"/>
      <c r="O583" s="123"/>
      <c r="P583" s="120"/>
      <c r="Q583" s="120"/>
      <c r="R583" s="120"/>
      <c r="S583" s="120"/>
      <c r="T583" s="120"/>
      <c r="U583" s="120"/>
      <c r="V583" s="120"/>
      <c r="W583" s="106"/>
      <c r="X583" s="106"/>
      <c r="Y583" s="128"/>
      <c r="Z583" s="106"/>
      <c r="AM583" s="125"/>
      <c r="AZ583" s="125"/>
    </row>
    <row r="584" ht="9.75" customHeight="1">
      <c r="C584" s="106"/>
      <c r="D584" s="120"/>
      <c r="E584" s="120"/>
      <c r="F584" s="120"/>
      <c r="G584" s="120"/>
      <c r="H584" s="120"/>
      <c r="I584" s="120"/>
      <c r="J584" s="120"/>
      <c r="K584" s="120"/>
      <c r="L584" s="120"/>
      <c r="M584" s="120"/>
      <c r="N584" s="120"/>
      <c r="O584" s="123"/>
      <c r="P584" s="120"/>
      <c r="Q584" s="120"/>
      <c r="R584" s="120"/>
      <c r="S584" s="120"/>
      <c r="T584" s="120"/>
      <c r="U584" s="120"/>
      <c r="V584" s="120"/>
      <c r="W584" s="106"/>
      <c r="X584" s="106"/>
      <c r="Y584" s="128"/>
      <c r="Z584" s="106"/>
      <c r="AM584" s="125"/>
      <c r="AZ584" s="125"/>
    </row>
    <row r="585" ht="9.75" customHeight="1">
      <c r="C585" s="106"/>
      <c r="D585" s="120"/>
      <c r="E585" s="120"/>
      <c r="F585" s="120"/>
      <c r="G585" s="120"/>
      <c r="H585" s="120"/>
      <c r="I585" s="120"/>
      <c r="J585" s="120"/>
      <c r="K585" s="120"/>
      <c r="L585" s="120"/>
      <c r="M585" s="120"/>
      <c r="N585" s="120"/>
      <c r="O585" s="123"/>
      <c r="P585" s="120"/>
      <c r="Q585" s="120"/>
      <c r="R585" s="120"/>
      <c r="S585" s="120"/>
      <c r="T585" s="120"/>
      <c r="U585" s="120"/>
      <c r="V585" s="120"/>
      <c r="W585" s="106"/>
      <c r="X585" s="106"/>
      <c r="Y585" s="128"/>
      <c r="Z585" s="106"/>
      <c r="AM585" s="125"/>
      <c r="AZ585" s="125"/>
    </row>
    <row r="586" ht="9.75" customHeight="1">
      <c r="C586" s="106"/>
      <c r="D586" s="120"/>
      <c r="E586" s="120"/>
      <c r="F586" s="120"/>
      <c r="G586" s="120"/>
      <c r="H586" s="120"/>
      <c r="I586" s="120"/>
      <c r="J586" s="120"/>
      <c r="K586" s="120"/>
      <c r="L586" s="120"/>
      <c r="M586" s="120"/>
      <c r="N586" s="120"/>
      <c r="O586" s="123"/>
      <c r="P586" s="120"/>
      <c r="Q586" s="120"/>
      <c r="R586" s="120"/>
      <c r="S586" s="120"/>
      <c r="T586" s="120"/>
      <c r="U586" s="120"/>
      <c r="V586" s="120"/>
      <c r="W586" s="106"/>
      <c r="X586" s="106"/>
      <c r="Y586" s="128"/>
      <c r="Z586" s="106"/>
      <c r="AM586" s="125"/>
      <c r="AZ586" s="125"/>
    </row>
    <row r="587" ht="9.75" customHeight="1">
      <c r="C587" s="106"/>
      <c r="D587" s="120"/>
      <c r="E587" s="120"/>
      <c r="F587" s="120"/>
      <c r="G587" s="120"/>
      <c r="H587" s="120"/>
      <c r="I587" s="120"/>
      <c r="J587" s="120"/>
      <c r="K587" s="120"/>
      <c r="L587" s="120"/>
      <c r="M587" s="120"/>
      <c r="N587" s="120"/>
      <c r="O587" s="123"/>
      <c r="P587" s="120"/>
      <c r="Q587" s="120"/>
      <c r="R587" s="120"/>
      <c r="S587" s="120"/>
      <c r="T587" s="120"/>
      <c r="U587" s="120"/>
      <c r="V587" s="120"/>
      <c r="W587" s="106"/>
      <c r="X587" s="106"/>
      <c r="Y587" s="128"/>
      <c r="Z587" s="106"/>
      <c r="AM587" s="125"/>
      <c r="AZ587" s="125"/>
    </row>
    <row r="588" ht="9.75" customHeight="1">
      <c r="C588" s="106"/>
      <c r="D588" s="120"/>
      <c r="E588" s="120"/>
      <c r="F588" s="120"/>
      <c r="G588" s="120"/>
      <c r="H588" s="120"/>
      <c r="I588" s="120"/>
      <c r="J588" s="120"/>
      <c r="K588" s="120"/>
      <c r="L588" s="120"/>
      <c r="M588" s="120"/>
      <c r="N588" s="120"/>
      <c r="O588" s="123"/>
      <c r="P588" s="120"/>
      <c r="Q588" s="120"/>
      <c r="R588" s="120"/>
      <c r="S588" s="120"/>
      <c r="T588" s="120"/>
      <c r="U588" s="120"/>
      <c r="V588" s="120"/>
      <c r="W588" s="106"/>
      <c r="X588" s="106"/>
      <c r="Y588" s="128"/>
      <c r="Z588" s="106"/>
      <c r="AM588" s="125"/>
      <c r="AZ588" s="125"/>
    </row>
    <row r="589" ht="9.75" customHeight="1">
      <c r="C589" s="106"/>
      <c r="D589" s="120"/>
      <c r="E589" s="120"/>
      <c r="F589" s="120"/>
      <c r="G589" s="120"/>
      <c r="H589" s="120"/>
      <c r="I589" s="120"/>
      <c r="J589" s="120"/>
      <c r="K589" s="120"/>
      <c r="L589" s="120"/>
      <c r="M589" s="120"/>
      <c r="N589" s="120"/>
      <c r="O589" s="123"/>
      <c r="P589" s="120"/>
      <c r="Q589" s="120"/>
      <c r="R589" s="120"/>
      <c r="S589" s="120"/>
      <c r="T589" s="120"/>
      <c r="U589" s="120"/>
      <c r="V589" s="120"/>
      <c r="W589" s="106"/>
      <c r="X589" s="106"/>
      <c r="Y589" s="128"/>
      <c r="Z589" s="106"/>
      <c r="AM589" s="125"/>
      <c r="AZ589" s="125"/>
    </row>
    <row r="590" ht="9.75" customHeight="1">
      <c r="C590" s="106"/>
      <c r="D590" s="120"/>
      <c r="E590" s="120"/>
      <c r="F590" s="120"/>
      <c r="G590" s="120"/>
      <c r="H590" s="120"/>
      <c r="I590" s="120"/>
      <c r="J590" s="120"/>
      <c r="K590" s="120"/>
      <c r="L590" s="120"/>
      <c r="M590" s="120"/>
      <c r="N590" s="120"/>
      <c r="O590" s="123"/>
      <c r="P590" s="120"/>
      <c r="Q590" s="120"/>
      <c r="R590" s="120"/>
      <c r="S590" s="120"/>
      <c r="T590" s="120"/>
      <c r="U590" s="120"/>
      <c r="V590" s="120"/>
      <c r="W590" s="106"/>
      <c r="X590" s="106"/>
      <c r="Y590" s="128"/>
      <c r="Z590" s="106"/>
      <c r="AM590" s="125"/>
      <c r="AZ590" s="125"/>
    </row>
    <row r="591" ht="9.75" customHeight="1">
      <c r="C591" s="106"/>
      <c r="D591" s="120"/>
      <c r="E591" s="120"/>
      <c r="F591" s="120"/>
      <c r="G591" s="120"/>
      <c r="H591" s="120"/>
      <c r="I591" s="120"/>
      <c r="J591" s="120"/>
      <c r="K591" s="120"/>
      <c r="L591" s="120"/>
      <c r="M591" s="120"/>
      <c r="N591" s="120"/>
      <c r="O591" s="123"/>
      <c r="P591" s="120"/>
      <c r="Q591" s="120"/>
      <c r="R591" s="120"/>
      <c r="S591" s="120"/>
      <c r="T591" s="120"/>
      <c r="U591" s="120"/>
      <c r="V591" s="120"/>
      <c r="W591" s="106"/>
      <c r="X591" s="106"/>
      <c r="Y591" s="128"/>
      <c r="Z591" s="106"/>
      <c r="AM591" s="125"/>
      <c r="AZ591" s="125"/>
    </row>
    <row r="592" ht="9.75" customHeight="1">
      <c r="C592" s="106"/>
      <c r="D592" s="120"/>
      <c r="E592" s="120"/>
      <c r="F592" s="120"/>
      <c r="G592" s="120"/>
      <c r="H592" s="120"/>
      <c r="I592" s="120"/>
      <c r="J592" s="120"/>
      <c r="K592" s="120"/>
      <c r="L592" s="120"/>
      <c r="M592" s="120"/>
      <c r="N592" s="120"/>
      <c r="O592" s="123"/>
      <c r="P592" s="120"/>
      <c r="Q592" s="120"/>
      <c r="R592" s="120"/>
      <c r="S592" s="120"/>
      <c r="T592" s="120"/>
      <c r="U592" s="120"/>
      <c r="V592" s="120"/>
      <c r="W592" s="106"/>
      <c r="X592" s="106"/>
      <c r="Y592" s="128"/>
      <c r="Z592" s="106"/>
      <c r="AM592" s="125"/>
      <c r="AZ592" s="125"/>
    </row>
    <row r="593" ht="9.75" customHeight="1">
      <c r="C593" s="106"/>
      <c r="D593" s="120"/>
      <c r="E593" s="120"/>
      <c r="F593" s="120"/>
      <c r="G593" s="120"/>
      <c r="H593" s="120"/>
      <c r="I593" s="120"/>
      <c r="J593" s="120"/>
      <c r="K593" s="120"/>
      <c r="L593" s="120"/>
      <c r="M593" s="120"/>
      <c r="N593" s="120"/>
      <c r="O593" s="123"/>
      <c r="P593" s="120"/>
      <c r="Q593" s="120"/>
      <c r="R593" s="120"/>
      <c r="S593" s="120"/>
      <c r="T593" s="120"/>
      <c r="U593" s="120"/>
      <c r="V593" s="120"/>
      <c r="W593" s="106"/>
      <c r="X593" s="106"/>
      <c r="Y593" s="128"/>
      <c r="Z593" s="106"/>
      <c r="AM593" s="125"/>
      <c r="AZ593" s="125"/>
    </row>
    <row r="594" ht="9.75" customHeight="1">
      <c r="C594" s="106"/>
      <c r="D594" s="120"/>
      <c r="E594" s="120"/>
      <c r="F594" s="120"/>
      <c r="G594" s="120"/>
      <c r="H594" s="120"/>
      <c r="I594" s="120"/>
      <c r="J594" s="120"/>
      <c r="K594" s="120"/>
      <c r="L594" s="120"/>
      <c r="M594" s="120"/>
      <c r="N594" s="120"/>
      <c r="O594" s="123"/>
      <c r="P594" s="120"/>
      <c r="Q594" s="120"/>
      <c r="R594" s="120"/>
      <c r="S594" s="120"/>
      <c r="T594" s="120"/>
      <c r="U594" s="120"/>
      <c r="V594" s="120"/>
      <c r="W594" s="106"/>
      <c r="X594" s="106"/>
      <c r="Y594" s="128"/>
      <c r="Z594" s="106"/>
      <c r="AM594" s="125"/>
      <c r="AZ594" s="125"/>
    </row>
    <row r="595" ht="9.75" customHeight="1">
      <c r="C595" s="106"/>
      <c r="D595" s="120"/>
      <c r="E595" s="120"/>
      <c r="F595" s="120"/>
      <c r="G595" s="120"/>
      <c r="H595" s="120"/>
      <c r="I595" s="120"/>
      <c r="J595" s="120"/>
      <c r="K595" s="120"/>
      <c r="L595" s="120"/>
      <c r="M595" s="120"/>
      <c r="N595" s="120"/>
      <c r="O595" s="123"/>
      <c r="P595" s="120"/>
      <c r="Q595" s="120"/>
      <c r="R595" s="120"/>
      <c r="S595" s="120"/>
      <c r="T595" s="120"/>
      <c r="U595" s="120"/>
      <c r="V595" s="120"/>
      <c r="W595" s="106"/>
      <c r="X595" s="106"/>
      <c r="Y595" s="128"/>
      <c r="Z595" s="106"/>
      <c r="AM595" s="125"/>
      <c r="AZ595" s="125"/>
    </row>
    <row r="596" ht="9.75" customHeight="1">
      <c r="C596" s="106"/>
      <c r="D596" s="120"/>
      <c r="E596" s="120"/>
      <c r="F596" s="120"/>
      <c r="G596" s="120"/>
      <c r="H596" s="120"/>
      <c r="I596" s="120"/>
      <c r="J596" s="120"/>
      <c r="K596" s="120"/>
      <c r="L596" s="120"/>
      <c r="M596" s="120"/>
      <c r="N596" s="120"/>
      <c r="O596" s="123"/>
      <c r="P596" s="120"/>
      <c r="Q596" s="120"/>
      <c r="R596" s="120"/>
      <c r="S596" s="120"/>
      <c r="T596" s="120"/>
      <c r="U596" s="120"/>
      <c r="V596" s="120"/>
      <c r="W596" s="106"/>
      <c r="X596" s="106"/>
      <c r="Y596" s="128"/>
      <c r="Z596" s="106"/>
      <c r="AM596" s="125"/>
      <c r="AZ596" s="125"/>
    </row>
    <row r="597" ht="9.75" customHeight="1">
      <c r="C597" s="106"/>
      <c r="D597" s="120"/>
      <c r="E597" s="120"/>
      <c r="F597" s="120"/>
      <c r="G597" s="120"/>
      <c r="H597" s="120"/>
      <c r="I597" s="120"/>
      <c r="J597" s="120"/>
      <c r="K597" s="120"/>
      <c r="L597" s="120"/>
      <c r="M597" s="120"/>
      <c r="N597" s="120"/>
      <c r="O597" s="123"/>
      <c r="P597" s="120"/>
      <c r="Q597" s="120"/>
      <c r="R597" s="120"/>
      <c r="S597" s="120"/>
      <c r="T597" s="120"/>
      <c r="U597" s="120"/>
      <c r="V597" s="120"/>
      <c r="W597" s="106"/>
      <c r="X597" s="106"/>
      <c r="Y597" s="128"/>
      <c r="Z597" s="106"/>
      <c r="AM597" s="125"/>
      <c r="AZ597" s="125"/>
    </row>
    <row r="598" ht="9.75" customHeight="1">
      <c r="C598" s="106"/>
      <c r="D598" s="120"/>
      <c r="E598" s="120"/>
      <c r="F598" s="120"/>
      <c r="G598" s="120"/>
      <c r="H598" s="120"/>
      <c r="I598" s="120"/>
      <c r="J598" s="120"/>
      <c r="K598" s="120"/>
      <c r="L598" s="120"/>
      <c r="M598" s="120"/>
      <c r="N598" s="120"/>
      <c r="O598" s="123"/>
      <c r="P598" s="120"/>
      <c r="Q598" s="120"/>
      <c r="R598" s="120"/>
      <c r="S598" s="120"/>
      <c r="T598" s="120"/>
      <c r="U598" s="120"/>
      <c r="V598" s="120"/>
      <c r="W598" s="106"/>
      <c r="X598" s="106"/>
      <c r="Y598" s="128"/>
      <c r="Z598" s="106"/>
      <c r="AM598" s="125"/>
      <c r="AZ598" s="125"/>
    </row>
    <row r="599" ht="9.75" customHeight="1">
      <c r="C599" s="106"/>
      <c r="D599" s="120"/>
      <c r="E599" s="120"/>
      <c r="F599" s="120"/>
      <c r="G599" s="120"/>
      <c r="H599" s="120"/>
      <c r="I599" s="120"/>
      <c r="J599" s="120"/>
      <c r="K599" s="120"/>
      <c r="L599" s="120"/>
      <c r="M599" s="120"/>
      <c r="N599" s="120"/>
      <c r="O599" s="123"/>
      <c r="P599" s="120"/>
      <c r="Q599" s="120"/>
      <c r="R599" s="120"/>
      <c r="S599" s="120"/>
      <c r="T599" s="120"/>
      <c r="U599" s="120"/>
      <c r="V599" s="120"/>
      <c r="W599" s="106"/>
      <c r="X599" s="106"/>
      <c r="Y599" s="128"/>
      <c r="Z599" s="106"/>
      <c r="AM599" s="125"/>
      <c r="AZ599" s="125"/>
    </row>
    <row r="600" ht="9.75" customHeight="1">
      <c r="C600" s="106"/>
      <c r="D600" s="120"/>
      <c r="E600" s="120"/>
      <c r="F600" s="120"/>
      <c r="G600" s="120"/>
      <c r="H600" s="120"/>
      <c r="I600" s="120"/>
      <c r="J600" s="120"/>
      <c r="K600" s="120"/>
      <c r="L600" s="120"/>
      <c r="M600" s="120"/>
      <c r="N600" s="120"/>
      <c r="O600" s="123"/>
      <c r="P600" s="120"/>
      <c r="Q600" s="120"/>
      <c r="R600" s="120"/>
      <c r="S600" s="120"/>
      <c r="T600" s="120"/>
      <c r="U600" s="120"/>
      <c r="V600" s="120"/>
      <c r="W600" s="106"/>
      <c r="X600" s="106"/>
      <c r="Y600" s="128"/>
      <c r="Z600" s="106"/>
      <c r="AM600" s="125"/>
      <c r="AZ600" s="125"/>
    </row>
    <row r="601" ht="9.75" customHeight="1">
      <c r="C601" s="106"/>
      <c r="D601" s="120"/>
      <c r="E601" s="120"/>
      <c r="F601" s="120"/>
      <c r="G601" s="120"/>
      <c r="H601" s="120"/>
      <c r="I601" s="120"/>
      <c r="J601" s="120"/>
      <c r="K601" s="120"/>
      <c r="L601" s="120"/>
      <c r="M601" s="120"/>
      <c r="N601" s="120"/>
      <c r="O601" s="123"/>
      <c r="P601" s="120"/>
      <c r="Q601" s="120"/>
      <c r="R601" s="120"/>
      <c r="S601" s="120"/>
      <c r="T601" s="120"/>
      <c r="U601" s="120"/>
      <c r="V601" s="120"/>
      <c r="W601" s="106"/>
      <c r="X601" s="106"/>
      <c r="Y601" s="128"/>
      <c r="Z601" s="106"/>
      <c r="AM601" s="125"/>
      <c r="AZ601" s="125"/>
    </row>
    <row r="602" ht="9.75" customHeight="1">
      <c r="C602" s="106"/>
      <c r="D602" s="120"/>
      <c r="E602" s="120"/>
      <c r="F602" s="120"/>
      <c r="G602" s="120"/>
      <c r="H602" s="120"/>
      <c r="I602" s="120"/>
      <c r="J602" s="120"/>
      <c r="K602" s="120"/>
      <c r="L602" s="120"/>
      <c r="M602" s="120"/>
      <c r="N602" s="120"/>
      <c r="O602" s="123"/>
      <c r="P602" s="120"/>
      <c r="Q602" s="120"/>
      <c r="R602" s="120"/>
      <c r="S602" s="120"/>
      <c r="T602" s="120"/>
      <c r="U602" s="120"/>
      <c r="V602" s="120"/>
      <c r="W602" s="106"/>
      <c r="X602" s="106"/>
      <c r="Y602" s="128"/>
      <c r="Z602" s="106"/>
      <c r="AM602" s="125"/>
      <c r="AZ602" s="125"/>
    </row>
    <row r="603" ht="9.75" customHeight="1">
      <c r="C603" s="106"/>
      <c r="D603" s="120"/>
      <c r="E603" s="120"/>
      <c r="F603" s="120"/>
      <c r="G603" s="120"/>
      <c r="H603" s="120"/>
      <c r="I603" s="120"/>
      <c r="J603" s="120"/>
      <c r="K603" s="120"/>
      <c r="L603" s="120"/>
      <c r="M603" s="120"/>
      <c r="N603" s="120"/>
      <c r="O603" s="123"/>
      <c r="P603" s="120"/>
      <c r="Q603" s="120"/>
      <c r="R603" s="120"/>
      <c r="S603" s="120"/>
      <c r="T603" s="120"/>
      <c r="U603" s="120"/>
      <c r="V603" s="120"/>
      <c r="W603" s="106"/>
      <c r="X603" s="106"/>
      <c r="Y603" s="128"/>
      <c r="Z603" s="106"/>
      <c r="AM603" s="125"/>
      <c r="AZ603" s="125"/>
    </row>
    <row r="604" ht="9.75" customHeight="1">
      <c r="C604" s="106"/>
      <c r="D604" s="120"/>
      <c r="E604" s="120"/>
      <c r="F604" s="120"/>
      <c r="G604" s="120"/>
      <c r="H604" s="120"/>
      <c r="I604" s="120"/>
      <c r="J604" s="120"/>
      <c r="K604" s="120"/>
      <c r="L604" s="120"/>
      <c r="M604" s="120"/>
      <c r="N604" s="120"/>
      <c r="O604" s="123"/>
      <c r="P604" s="120"/>
      <c r="Q604" s="120"/>
      <c r="R604" s="120"/>
      <c r="S604" s="120"/>
      <c r="T604" s="120"/>
      <c r="U604" s="120"/>
      <c r="V604" s="120"/>
      <c r="W604" s="106"/>
      <c r="X604" s="106"/>
      <c r="Y604" s="128"/>
      <c r="Z604" s="106"/>
      <c r="AM604" s="125"/>
      <c r="AZ604" s="125"/>
    </row>
    <row r="605" ht="9.75" customHeight="1">
      <c r="C605" s="106"/>
      <c r="D605" s="120"/>
      <c r="E605" s="120"/>
      <c r="F605" s="120"/>
      <c r="G605" s="120"/>
      <c r="H605" s="120"/>
      <c r="I605" s="120"/>
      <c r="J605" s="120"/>
      <c r="K605" s="120"/>
      <c r="L605" s="120"/>
      <c r="M605" s="120"/>
      <c r="N605" s="120"/>
      <c r="O605" s="123"/>
      <c r="P605" s="120"/>
      <c r="Q605" s="120"/>
      <c r="R605" s="120"/>
      <c r="S605" s="120"/>
      <c r="T605" s="120"/>
      <c r="U605" s="120"/>
      <c r="V605" s="120"/>
      <c r="W605" s="106"/>
      <c r="X605" s="106"/>
      <c r="Y605" s="128"/>
      <c r="Z605" s="106"/>
      <c r="AM605" s="125"/>
      <c r="AZ605" s="125"/>
    </row>
    <row r="606" ht="9.75" customHeight="1">
      <c r="C606" s="106"/>
      <c r="D606" s="120"/>
      <c r="E606" s="120"/>
      <c r="F606" s="120"/>
      <c r="G606" s="120"/>
      <c r="H606" s="120"/>
      <c r="I606" s="120"/>
      <c r="J606" s="120"/>
      <c r="K606" s="120"/>
      <c r="L606" s="120"/>
      <c r="M606" s="120"/>
      <c r="N606" s="120"/>
      <c r="O606" s="123"/>
      <c r="P606" s="120"/>
      <c r="Q606" s="120"/>
      <c r="R606" s="120"/>
      <c r="S606" s="120"/>
      <c r="T606" s="120"/>
      <c r="U606" s="120"/>
      <c r="V606" s="120"/>
      <c r="W606" s="106"/>
      <c r="X606" s="106"/>
      <c r="Y606" s="128"/>
      <c r="Z606" s="106"/>
      <c r="AM606" s="125"/>
      <c r="AZ606" s="125"/>
    </row>
    <row r="607" ht="9.75" customHeight="1">
      <c r="C607" s="106"/>
      <c r="D607" s="120"/>
      <c r="E607" s="120"/>
      <c r="F607" s="120"/>
      <c r="G607" s="120"/>
      <c r="H607" s="120"/>
      <c r="I607" s="120"/>
      <c r="J607" s="120"/>
      <c r="K607" s="120"/>
      <c r="L607" s="120"/>
      <c r="M607" s="120"/>
      <c r="N607" s="120"/>
      <c r="O607" s="123"/>
      <c r="P607" s="120"/>
      <c r="Q607" s="120"/>
      <c r="R607" s="120"/>
      <c r="S607" s="120"/>
      <c r="T607" s="120"/>
      <c r="U607" s="120"/>
      <c r="V607" s="120"/>
      <c r="W607" s="106"/>
      <c r="X607" s="106"/>
      <c r="Y607" s="128"/>
      <c r="Z607" s="106"/>
      <c r="AM607" s="125"/>
      <c r="AZ607" s="125"/>
    </row>
    <row r="608" ht="9.75" customHeight="1">
      <c r="C608" s="106"/>
      <c r="D608" s="120"/>
      <c r="E608" s="120"/>
      <c r="F608" s="120"/>
      <c r="G608" s="120"/>
      <c r="H608" s="120"/>
      <c r="I608" s="120"/>
      <c r="J608" s="120"/>
      <c r="K608" s="120"/>
      <c r="L608" s="120"/>
      <c r="M608" s="120"/>
      <c r="N608" s="120"/>
      <c r="O608" s="123"/>
      <c r="P608" s="120"/>
      <c r="Q608" s="120"/>
      <c r="R608" s="120"/>
      <c r="S608" s="120"/>
      <c r="T608" s="120"/>
      <c r="U608" s="120"/>
      <c r="V608" s="120"/>
      <c r="W608" s="106"/>
      <c r="X608" s="106"/>
      <c r="Y608" s="128"/>
      <c r="Z608" s="106"/>
      <c r="AM608" s="125"/>
      <c r="AZ608" s="125"/>
    </row>
    <row r="609" ht="9.75" customHeight="1">
      <c r="C609" s="106"/>
      <c r="D609" s="120"/>
      <c r="E609" s="120"/>
      <c r="F609" s="120"/>
      <c r="G609" s="120"/>
      <c r="H609" s="120"/>
      <c r="I609" s="120"/>
      <c r="J609" s="120"/>
      <c r="K609" s="120"/>
      <c r="L609" s="120"/>
      <c r="M609" s="120"/>
      <c r="N609" s="120"/>
      <c r="O609" s="123"/>
      <c r="P609" s="120"/>
      <c r="Q609" s="120"/>
      <c r="R609" s="120"/>
      <c r="S609" s="120"/>
      <c r="T609" s="120"/>
      <c r="U609" s="120"/>
      <c r="V609" s="120"/>
      <c r="W609" s="106"/>
      <c r="X609" s="106"/>
      <c r="Y609" s="128"/>
      <c r="Z609" s="106"/>
      <c r="AM609" s="125"/>
      <c r="AZ609" s="125"/>
    </row>
    <row r="610" ht="9.75" customHeight="1">
      <c r="C610" s="106"/>
      <c r="D610" s="120"/>
      <c r="E610" s="120"/>
      <c r="F610" s="120"/>
      <c r="G610" s="120"/>
      <c r="H610" s="120"/>
      <c r="I610" s="120"/>
      <c r="J610" s="120"/>
      <c r="K610" s="120"/>
      <c r="L610" s="120"/>
      <c r="M610" s="120"/>
      <c r="N610" s="120"/>
      <c r="O610" s="123"/>
      <c r="P610" s="120"/>
      <c r="Q610" s="120"/>
      <c r="R610" s="120"/>
      <c r="S610" s="120"/>
      <c r="T610" s="120"/>
      <c r="U610" s="120"/>
      <c r="V610" s="120"/>
      <c r="W610" s="106"/>
      <c r="X610" s="106"/>
      <c r="Y610" s="128"/>
      <c r="Z610" s="106"/>
      <c r="AM610" s="125"/>
      <c r="AZ610" s="125"/>
    </row>
    <row r="611" ht="9.75" customHeight="1">
      <c r="C611" s="106"/>
      <c r="D611" s="120"/>
      <c r="E611" s="120"/>
      <c r="F611" s="120"/>
      <c r="G611" s="120"/>
      <c r="H611" s="120"/>
      <c r="I611" s="120"/>
      <c r="J611" s="120"/>
      <c r="K611" s="120"/>
      <c r="L611" s="120"/>
      <c r="M611" s="120"/>
      <c r="N611" s="120"/>
      <c r="O611" s="123"/>
      <c r="P611" s="120"/>
      <c r="Q611" s="120"/>
      <c r="R611" s="120"/>
      <c r="S611" s="120"/>
      <c r="T611" s="120"/>
      <c r="U611" s="120"/>
      <c r="V611" s="120"/>
      <c r="W611" s="106"/>
      <c r="X611" s="106"/>
      <c r="Y611" s="128"/>
      <c r="Z611" s="106"/>
      <c r="AM611" s="125"/>
      <c r="AZ611" s="125"/>
    </row>
    <row r="612" ht="9.75" customHeight="1">
      <c r="C612" s="106"/>
      <c r="D612" s="120"/>
      <c r="E612" s="120"/>
      <c r="F612" s="120"/>
      <c r="G612" s="120"/>
      <c r="H612" s="120"/>
      <c r="I612" s="120"/>
      <c r="J612" s="120"/>
      <c r="K612" s="120"/>
      <c r="L612" s="120"/>
      <c r="M612" s="120"/>
      <c r="N612" s="120"/>
      <c r="O612" s="123"/>
      <c r="P612" s="120"/>
      <c r="Q612" s="120"/>
      <c r="R612" s="120"/>
      <c r="S612" s="120"/>
      <c r="T612" s="120"/>
      <c r="U612" s="120"/>
      <c r="V612" s="120"/>
      <c r="W612" s="106"/>
      <c r="X612" s="106"/>
      <c r="Y612" s="128"/>
      <c r="Z612" s="106"/>
      <c r="AM612" s="125"/>
      <c r="AZ612" s="125"/>
    </row>
    <row r="613" ht="9.75" customHeight="1">
      <c r="C613" s="106"/>
      <c r="D613" s="120"/>
      <c r="E613" s="120"/>
      <c r="F613" s="120"/>
      <c r="G613" s="120"/>
      <c r="H613" s="120"/>
      <c r="I613" s="120"/>
      <c r="J613" s="120"/>
      <c r="K613" s="120"/>
      <c r="L613" s="120"/>
      <c r="M613" s="120"/>
      <c r="N613" s="120"/>
      <c r="O613" s="123"/>
      <c r="P613" s="120"/>
      <c r="Q613" s="120"/>
      <c r="R613" s="120"/>
      <c r="S613" s="120"/>
      <c r="T613" s="120"/>
      <c r="U613" s="120"/>
      <c r="V613" s="120"/>
      <c r="W613" s="106"/>
      <c r="X613" s="106"/>
      <c r="Y613" s="128"/>
      <c r="Z613" s="106"/>
      <c r="AM613" s="125"/>
      <c r="AZ613" s="125"/>
    </row>
    <row r="614" ht="9.75" customHeight="1">
      <c r="C614" s="106"/>
      <c r="D614" s="120"/>
      <c r="E614" s="120"/>
      <c r="F614" s="120"/>
      <c r="G614" s="120"/>
      <c r="H614" s="120"/>
      <c r="I614" s="120"/>
      <c r="J614" s="120"/>
      <c r="K614" s="120"/>
      <c r="L614" s="120"/>
      <c r="M614" s="120"/>
      <c r="N614" s="120"/>
      <c r="O614" s="123"/>
      <c r="P614" s="120"/>
      <c r="Q614" s="120"/>
      <c r="R614" s="120"/>
      <c r="S614" s="120"/>
      <c r="T614" s="120"/>
      <c r="U614" s="120"/>
      <c r="V614" s="120"/>
      <c r="W614" s="106"/>
      <c r="X614" s="106"/>
      <c r="Y614" s="128"/>
      <c r="Z614" s="106"/>
      <c r="AM614" s="125"/>
      <c r="AZ614" s="125"/>
    </row>
    <row r="615" ht="9.75" customHeight="1">
      <c r="C615" s="106"/>
      <c r="D615" s="120"/>
      <c r="E615" s="120"/>
      <c r="F615" s="120"/>
      <c r="G615" s="120"/>
      <c r="H615" s="120"/>
      <c r="I615" s="120"/>
      <c r="J615" s="120"/>
      <c r="K615" s="120"/>
      <c r="L615" s="120"/>
      <c r="M615" s="120"/>
      <c r="N615" s="120"/>
      <c r="O615" s="123"/>
      <c r="P615" s="120"/>
      <c r="Q615" s="120"/>
      <c r="R615" s="120"/>
      <c r="S615" s="120"/>
      <c r="T615" s="120"/>
      <c r="U615" s="120"/>
      <c r="V615" s="120"/>
      <c r="W615" s="106"/>
      <c r="X615" s="106"/>
      <c r="Y615" s="128"/>
      <c r="Z615" s="106"/>
      <c r="AM615" s="125"/>
      <c r="AZ615" s="125"/>
    </row>
    <row r="616" ht="9.75" customHeight="1">
      <c r="C616" s="106"/>
      <c r="D616" s="120"/>
      <c r="E616" s="120"/>
      <c r="F616" s="120"/>
      <c r="G616" s="120"/>
      <c r="H616" s="120"/>
      <c r="I616" s="120"/>
      <c r="J616" s="120"/>
      <c r="K616" s="120"/>
      <c r="L616" s="120"/>
      <c r="M616" s="120"/>
      <c r="N616" s="120"/>
      <c r="O616" s="123"/>
      <c r="P616" s="120"/>
      <c r="Q616" s="120"/>
      <c r="R616" s="120"/>
      <c r="S616" s="120"/>
      <c r="T616" s="120"/>
      <c r="U616" s="120"/>
      <c r="V616" s="120"/>
      <c r="W616" s="106"/>
      <c r="X616" s="106"/>
      <c r="Y616" s="128"/>
      <c r="Z616" s="106"/>
      <c r="AM616" s="125"/>
      <c r="AZ616" s="125"/>
    </row>
    <row r="617" ht="9.75" customHeight="1">
      <c r="C617" s="106"/>
      <c r="D617" s="120"/>
      <c r="E617" s="120"/>
      <c r="F617" s="120"/>
      <c r="G617" s="120"/>
      <c r="H617" s="120"/>
      <c r="I617" s="120"/>
      <c r="J617" s="120"/>
      <c r="K617" s="120"/>
      <c r="L617" s="120"/>
      <c r="M617" s="120"/>
      <c r="N617" s="120"/>
      <c r="O617" s="123"/>
      <c r="P617" s="120"/>
      <c r="Q617" s="120"/>
      <c r="R617" s="120"/>
      <c r="S617" s="120"/>
      <c r="T617" s="120"/>
      <c r="U617" s="120"/>
      <c r="V617" s="120"/>
      <c r="W617" s="106"/>
      <c r="X617" s="106"/>
      <c r="Y617" s="128"/>
      <c r="Z617" s="106"/>
      <c r="AM617" s="125"/>
      <c r="AZ617" s="125"/>
    </row>
    <row r="618" ht="9.75" customHeight="1">
      <c r="C618" s="106"/>
      <c r="D618" s="120"/>
      <c r="E618" s="120"/>
      <c r="F618" s="120"/>
      <c r="G618" s="120"/>
      <c r="H618" s="120"/>
      <c r="I618" s="120"/>
      <c r="J618" s="120"/>
      <c r="K618" s="120"/>
      <c r="L618" s="120"/>
      <c r="M618" s="120"/>
      <c r="N618" s="120"/>
      <c r="O618" s="123"/>
      <c r="P618" s="120"/>
      <c r="Q618" s="120"/>
      <c r="R618" s="120"/>
      <c r="S618" s="120"/>
      <c r="T618" s="120"/>
      <c r="U618" s="120"/>
      <c r="V618" s="120"/>
      <c r="W618" s="106"/>
      <c r="X618" s="106"/>
      <c r="Y618" s="128"/>
      <c r="Z618" s="106"/>
      <c r="AM618" s="125"/>
      <c r="AZ618" s="125"/>
    </row>
    <row r="619" ht="9.75" customHeight="1">
      <c r="C619" s="106"/>
      <c r="D619" s="120"/>
      <c r="E619" s="120"/>
      <c r="F619" s="120"/>
      <c r="G619" s="120"/>
      <c r="H619" s="120"/>
      <c r="I619" s="120"/>
      <c r="J619" s="120"/>
      <c r="K619" s="120"/>
      <c r="L619" s="120"/>
      <c r="M619" s="120"/>
      <c r="N619" s="120"/>
      <c r="O619" s="123"/>
      <c r="P619" s="120"/>
      <c r="Q619" s="120"/>
      <c r="R619" s="120"/>
      <c r="S619" s="120"/>
      <c r="T619" s="120"/>
      <c r="U619" s="120"/>
      <c r="V619" s="120"/>
      <c r="W619" s="106"/>
      <c r="X619" s="106"/>
      <c r="Y619" s="128"/>
      <c r="Z619" s="106"/>
      <c r="AM619" s="125"/>
      <c r="AZ619" s="125"/>
    </row>
    <row r="620" ht="9.75" customHeight="1">
      <c r="C620" s="106"/>
      <c r="D620" s="120"/>
      <c r="E620" s="120"/>
      <c r="F620" s="120"/>
      <c r="G620" s="120"/>
      <c r="H620" s="120"/>
      <c r="I620" s="120"/>
      <c r="J620" s="120"/>
      <c r="K620" s="120"/>
      <c r="L620" s="120"/>
      <c r="M620" s="120"/>
      <c r="N620" s="120"/>
      <c r="O620" s="123"/>
      <c r="P620" s="120"/>
      <c r="Q620" s="120"/>
      <c r="R620" s="120"/>
      <c r="S620" s="120"/>
      <c r="T620" s="120"/>
      <c r="U620" s="120"/>
      <c r="V620" s="120"/>
      <c r="W620" s="106"/>
      <c r="X620" s="106"/>
      <c r="Y620" s="128"/>
      <c r="Z620" s="106"/>
      <c r="AM620" s="125"/>
      <c r="AZ620" s="125"/>
    </row>
    <row r="621" ht="9.75" customHeight="1">
      <c r="C621" s="106"/>
      <c r="D621" s="120"/>
      <c r="E621" s="120"/>
      <c r="F621" s="120"/>
      <c r="G621" s="120"/>
      <c r="H621" s="120"/>
      <c r="I621" s="120"/>
      <c r="J621" s="120"/>
      <c r="K621" s="120"/>
      <c r="L621" s="120"/>
      <c r="M621" s="120"/>
      <c r="N621" s="120"/>
      <c r="O621" s="123"/>
      <c r="P621" s="120"/>
      <c r="Q621" s="120"/>
      <c r="R621" s="120"/>
      <c r="S621" s="120"/>
      <c r="T621" s="120"/>
      <c r="U621" s="120"/>
      <c r="V621" s="120"/>
      <c r="W621" s="106"/>
      <c r="X621" s="106"/>
      <c r="Y621" s="128"/>
      <c r="Z621" s="106"/>
      <c r="AM621" s="125"/>
      <c r="AZ621" s="125"/>
    </row>
    <row r="622" ht="9.75" customHeight="1">
      <c r="C622" s="106"/>
      <c r="D622" s="120"/>
      <c r="E622" s="120"/>
      <c r="F622" s="120"/>
      <c r="G622" s="120"/>
      <c r="H622" s="120"/>
      <c r="I622" s="120"/>
      <c r="J622" s="120"/>
      <c r="K622" s="120"/>
      <c r="L622" s="120"/>
      <c r="M622" s="120"/>
      <c r="N622" s="120"/>
      <c r="O622" s="123"/>
      <c r="P622" s="120"/>
      <c r="Q622" s="120"/>
      <c r="R622" s="120"/>
      <c r="S622" s="120"/>
      <c r="T622" s="120"/>
      <c r="U622" s="120"/>
      <c r="V622" s="120"/>
      <c r="W622" s="106"/>
      <c r="X622" s="106"/>
      <c r="Y622" s="128"/>
      <c r="Z622" s="106"/>
      <c r="AM622" s="125"/>
      <c r="AZ622" s="125"/>
    </row>
    <row r="623" ht="9.75" customHeight="1">
      <c r="C623" s="106"/>
      <c r="D623" s="120"/>
      <c r="E623" s="120"/>
      <c r="F623" s="120"/>
      <c r="G623" s="120"/>
      <c r="H623" s="120"/>
      <c r="I623" s="120"/>
      <c r="J623" s="120"/>
      <c r="K623" s="120"/>
      <c r="L623" s="120"/>
      <c r="M623" s="120"/>
      <c r="N623" s="120"/>
      <c r="O623" s="123"/>
      <c r="P623" s="120"/>
      <c r="Q623" s="120"/>
      <c r="R623" s="120"/>
      <c r="S623" s="120"/>
      <c r="T623" s="120"/>
      <c r="U623" s="120"/>
      <c r="V623" s="120"/>
      <c r="W623" s="106"/>
      <c r="X623" s="106"/>
      <c r="Y623" s="128"/>
      <c r="Z623" s="106"/>
      <c r="AM623" s="125"/>
      <c r="AZ623" s="125"/>
    </row>
    <row r="624" ht="9.75" customHeight="1">
      <c r="C624" s="106"/>
      <c r="D624" s="120"/>
      <c r="E624" s="120"/>
      <c r="F624" s="120"/>
      <c r="G624" s="120"/>
      <c r="H624" s="120"/>
      <c r="I624" s="120"/>
      <c r="J624" s="120"/>
      <c r="K624" s="120"/>
      <c r="L624" s="120"/>
      <c r="M624" s="120"/>
      <c r="N624" s="120"/>
      <c r="O624" s="123"/>
      <c r="P624" s="120"/>
      <c r="Q624" s="120"/>
      <c r="R624" s="120"/>
      <c r="S624" s="120"/>
      <c r="T624" s="120"/>
      <c r="U624" s="120"/>
      <c r="V624" s="120"/>
      <c r="W624" s="106"/>
      <c r="X624" s="106"/>
      <c r="Y624" s="128"/>
      <c r="Z624" s="106"/>
      <c r="AM624" s="125"/>
      <c r="AZ624" s="125"/>
    </row>
    <row r="625" ht="9.75" customHeight="1">
      <c r="C625" s="106"/>
      <c r="D625" s="120"/>
      <c r="E625" s="120"/>
      <c r="F625" s="120"/>
      <c r="G625" s="120"/>
      <c r="H625" s="120"/>
      <c r="I625" s="120"/>
      <c r="J625" s="120"/>
      <c r="K625" s="120"/>
      <c r="L625" s="120"/>
      <c r="M625" s="120"/>
      <c r="N625" s="120"/>
      <c r="O625" s="123"/>
      <c r="P625" s="120"/>
      <c r="Q625" s="120"/>
      <c r="R625" s="120"/>
      <c r="S625" s="120"/>
      <c r="T625" s="120"/>
      <c r="U625" s="120"/>
      <c r="V625" s="120"/>
      <c r="W625" s="106"/>
      <c r="X625" s="106"/>
      <c r="Y625" s="128"/>
      <c r="Z625" s="106"/>
      <c r="AM625" s="125"/>
      <c r="AZ625" s="125"/>
    </row>
    <row r="626" ht="9.75" customHeight="1">
      <c r="C626" s="106"/>
      <c r="D626" s="120"/>
      <c r="E626" s="120"/>
      <c r="F626" s="120"/>
      <c r="G626" s="120"/>
      <c r="H626" s="120"/>
      <c r="I626" s="120"/>
      <c r="J626" s="120"/>
      <c r="K626" s="120"/>
      <c r="L626" s="120"/>
      <c r="M626" s="120"/>
      <c r="N626" s="120"/>
      <c r="O626" s="123"/>
      <c r="P626" s="120"/>
      <c r="Q626" s="120"/>
      <c r="R626" s="120"/>
      <c r="S626" s="120"/>
      <c r="T626" s="120"/>
      <c r="U626" s="120"/>
      <c r="V626" s="120"/>
      <c r="W626" s="106"/>
      <c r="X626" s="106"/>
      <c r="Y626" s="128"/>
      <c r="Z626" s="106"/>
      <c r="AM626" s="125"/>
      <c r="AZ626" s="125"/>
    </row>
    <row r="627" ht="9.75" customHeight="1">
      <c r="C627" s="106"/>
      <c r="D627" s="120"/>
      <c r="E627" s="120"/>
      <c r="F627" s="120"/>
      <c r="G627" s="120"/>
      <c r="H627" s="120"/>
      <c r="I627" s="120"/>
      <c r="J627" s="120"/>
      <c r="K627" s="120"/>
      <c r="L627" s="120"/>
      <c r="M627" s="120"/>
      <c r="N627" s="120"/>
      <c r="O627" s="123"/>
      <c r="P627" s="120"/>
      <c r="Q627" s="120"/>
      <c r="R627" s="120"/>
      <c r="S627" s="120"/>
      <c r="T627" s="120"/>
      <c r="U627" s="120"/>
      <c r="V627" s="120"/>
      <c r="W627" s="106"/>
      <c r="X627" s="106"/>
      <c r="Y627" s="128"/>
      <c r="Z627" s="106"/>
      <c r="AM627" s="125"/>
      <c r="AZ627" s="125"/>
    </row>
    <row r="628" ht="9.75" customHeight="1">
      <c r="C628" s="106"/>
      <c r="D628" s="120"/>
      <c r="E628" s="120"/>
      <c r="F628" s="120"/>
      <c r="G628" s="120"/>
      <c r="H628" s="120"/>
      <c r="I628" s="120"/>
      <c r="J628" s="120"/>
      <c r="K628" s="120"/>
      <c r="L628" s="120"/>
      <c r="M628" s="120"/>
      <c r="N628" s="120"/>
      <c r="O628" s="123"/>
      <c r="P628" s="120"/>
      <c r="Q628" s="120"/>
      <c r="R628" s="120"/>
      <c r="S628" s="120"/>
      <c r="T628" s="120"/>
      <c r="U628" s="120"/>
      <c r="V628" s="120"/>
      <c r="W628" s="106"/>
      <c r="X628" s="106"/>
      <c r="Y628" s="128"/>
      <c r="Z628" s="106"/>
      <c r="AM628" s="125"/>
      <c r="AZ628" s="125"/>
    </row>
    <row r="629" ht="9.75" customHeight="1">
      <c r="C629" s="106"/>
      <c r="D629" s="120"/>
      <c r="E629" s="120"/>
      <c r="F629" s="120"/>
      <c r="G629" s="120"/>
      <c r="H629" s="120"/>
      <c r="I629" s="120"/>
      <c r="J629" s="120"/>
      <c r="K629" s="120"/>
      <c r="L629" s="120"/>
      <c r="M629" s="120"/>
      <c r="N629" s="120"/>
      <c r="O629" s="123"/>
      <c r="P629" s="120"/>
      <c r="Q629" s="120"/>
      <c r="R629" s="120"/>
      <c r="S629" s="120"/>
      <c r="T629" s="120"/>
      <c r="U629" s="120"/>
      <c r="V629" s="120"/>
      <c r="W629" s="106"/>
      <c r="X629" s="106"/>
      <c r="Y629" s="128"/>
      <c r="Z629" s="106"/>
      <c r="AM629" s="125"/>
      <c r="AZ629" s="125"/>
    </row>
    <row r="630" ht="9.75" customHeight="1">
      <c r="C630" s="106"/>
      <c r="D630" s="120"/>
      <c r="E630" s="120"/>
      <c r="F630" s="120"/>
      <c r="G630" s="120"/>
      <c r="H630" s="120"/>
      <c r="I630" s="120"/>
      <c r="J630" s="120"/>
      <c r="K630" s="120"/>
      <c r="L630" s="120"/>
      <c r="M630" s="120"/>
      <c r="N630" s="120"/>
      <c r="O630" s="123"/>
      <c r="P630" s="120"/>
      <c r="Q630" s="120"/>
      <c r="R630" s="120"/>
      <c r="S630" s="120"/>
      <c r="T630" s="120"/>
      <c r="U630" s="120"/>
      <c r="V630" s="120"/>
      <c r="W630" s="106"/>
      <c r="X630" s="106"/>
      <c r="Y630" s="128"/>
      <c r="Z630" s="106"/>
      <c r="AM630" s="125"/>
      <c r="AZ630" s="125"/>
    </row>
    <row r="631" ht="9.75" customHeight="1">
      <c r="C631" s="106"/>
      <c r="D631" s="120"/>
      <c r="E631" s="120"/>
      <c r="F631" s="120"/>
      <c r="G631" s="120"/>
      <c r="H631" s="120"/>
      <c r="I631" s="120"/>
      <c r="J631" s="120"/>
      <c r="K631" s="120"/>
      <c r="L631" s="120"/>
      <c r="M631" s="120"/>
      <c r="N631" s="120"/>
      <c r="O631" s="123"/>
      <c r="P631" s="120"/>
      <c r="Q631" s="120"/>
      <c r="R631" s="120"/>
      <c r="S631" s="120"/>
      <c r="T631" s="120"/>
      <c r="U631" s="120"/>
      <c r="V631" s="120"/>
      <c r="W631" s="106"/>
      <c r="X631" s="106"/>
      <c r="Y631" s="128"/>
      <c r="Z631" s="106"/>
      <c r="AM631" s="125"/>
      <c r="AZ631" s="125"/>
    </row>
    <row r="632" ht="9.75" customHeight="1">
      <c r="C632" s="106"/>
      <c r="D632" s="120"/>
      <c r="E632" s="120"/>
      <c r="F632" s="120"/>
      <c r="G632" s="120"/>
      <c r="H632" s="120"/>
      <c r="I632" s="120"/>
      <c r="J632" s="120"/>
      <c r="K632" s="120"/>
      <c r="L632" s="120"/>
      <c r="M632" s="120"/>
      <c r="N632" s="120"/>
      <c r="O632" s="123"/>
      <c r="P632" s="120"/>
      <c r="Q632" s="120"/>
      <c r="R632" s="120"/>
      <c r="S632" s="120"/>
      <c r="T632" s="120"/>
      <c r="U632" s="120"/>
      <c r="V632" s="120"/>
      <c r="W632" s="106"/>
      <c r="X632" s="106"/>
      <c r="Y632" s="128"/>
      <c r="Z632" s="106"/>
      <c r="AM632" s="125"/>
      <c r="AZ632" s="125"/>
    </row>
    <row r="633" ht="9.75" customHeight="1">
      <c r="C633" s="106"/>
      <c r="D633" s="120"/>
      <c r="E633" s="120"/>
      <c r="F633" s="120"/>
      <c r="G633" s="120"/>
      <c r="H633" s="120"/>
      <c r="I633" s="120"/>
      <c r="J633" s="120"/>
      <c r="K633" s="120"/>
      <c r="L633" s="120"/>
      <c r="M633" s="120"/>
      <c r="N633" s="120"/>
      <c r="O633" s="123"/>
      <c r="P633" s="120"/>
      <c r="Q633" s="120"/>
      <c r="R633" s="120"/>
      <c r="S633" s="120"/>
      <c r="T633" s="120"/>
      <c r="U633" s="120"/>
      <c r="V633" s="120"/>
      <c r="W633" s="106"/>
      <c r="X633" s="106"/>
      <c r="Y633" s="128"/>
      <c r="Z633" s="106"/>
      <c r="AM633" s="125"/>
      <c r="AZ633" s="125"/>
    </row>
    <row r="634" ht="9.75" customHeight="1">
      <c r="C634" s="106"/>
      <c r="D634" s="120"/>
      <c r="E634" s="120"/>
      <c r="F634" s="120"/>
      <c r="G634" s="120"/>
      <c r="H634" s="120"/>
      <c r="I634" s="120"/>
      <c r="J634" s="120"/>
      <c r="K634" s="120"/>
      <c r="L634" s="120"/>
      <c r="M634" s="120"/>
      <c r="N634" s="120"/>
      <c r="O634" s="123"/>
      <c r="P634" s="120"/>
      <c r="Q634" s="120"/>
      <c r="R634" s="120"/>
      <c r="S634" s="120"/>
      <c r="T634" s="120"/>
      <c r="U634" s="120"/>
      <c r="V634" s="120"/>
      <c r="W634" s="106"/>
      <c r="X634" s="106"/>
      <c r="Y634" s="128"/>
      <c r="Z634" s="106"/>
      <c r="AM634" s="125"/>
      <c r="AZ634" s="125"/>
    </row>
    <row r="635" ht="9.75" customHeight="1">
      <c r="C635" s="106"/>
      <c r="D635" s="120"/>
      <c r="E635" s="120"/>
      <c r="F635" s="120"/>
      <c r="G635" s="120"/>
      <c r="H635" s="120"/>
      <c r="I635" s="120"/>
      <c r="J635" s="120"/>
      <c r="K635" s="120"/>
      <c r="L635" s="120"/>
      <c r="M635" s="120"/>
      <c r="N635" s="120"/>
      <c r="O635" s="123"/>
      <c r="P635" s="120"/>
      <c r="Q635" s="120"/>
      <c r="R635" s="120"/>
      <c r="S635" s="120"/>
      <c r="T635" s="120"/>
      <c r="U635" s="120"/>
      <c r="V635" s="120"/>
      <c r="W635" s="106"/>
      <c r="X635" s="106"/>
      <c r="Y635" s="128"/>
      <c r="Z635" s="106"/>
      <c r="AM635" s="125"/>
      <c r="AZ635" s="125"/>
    </row>
    <row r="636" ht="9.75" customHeight="1">
      <c r="C636" s="106"/>
      <c r="D636" s="120"/>
      <c r="E636" s="120"/>
      <c r="F636" s="120"/>
      <c r="G636" s="120"/>
      <c r="H636" s="120"/>
      <c r="I636" s="120"/>
      <c r="J636" s="120"/>
      <c r="K636" s="120"/>
      <c r="L636" s="120"/>
      <c r="M636" s="120"/>
      <c r="N636" s="120"/>
      <c r="O636" s="123"/>
      <c r="P636" s="120"/>
      <c r="Q636" s="120"/>
      <c r="R636" s="120"/>
      <c r="S636" s="120"/>
      <c r="T636" s="120"/>
      <c r="U636" s="120"/>
      <c r="V636" s="120"/>
      <c r="W636" s="106"/>
      <c r="X636" s="106"/>
      <c r="Y636" s="128"/>
      <c r="Z636" s="106"/>
      <c r="AM636" s="125"/>
      <c r="AZ636" s="125"/>
    </row>
    <row r="637" ht="9.75" customHeight="1">
      <c r="C637" s="106"/>
      <c r="D637" s="120"/>
      <c r="E637" s="120"/>
      <c r="F637" s="120"/>
      <c r="G637" s="120"/>
      <c r="H637" s="120"/>
      <c r="I637" s="120"/>
      <c r="J637" s="120"/>
      <c r="K637" s="120"/>
      <c r="L637" s="120"/>
      <c r="M637" s="120"/>
      <c r="N637" s="120"/>
      <c r="O637" s="123"/>
      <c r="P637" s="120"/>
      <c r="Q637" s="120"/>
      <c r="R637" s="120"/>
      <c r="S637" s="120"/>
      <c r="T637" s="120"/>
      <c r="U637" s="120"/>
      <c r="V637" s="120"/>
      <c r="W637" s="106"/>
      <c r="X637" s="106"/>
      <c r="Y637" s="128"/>
      <c r="Z637" s="106"/>
      <c r="AM637" s="125"/>
      <c r="AZ637" s="125"/>
    </row>
    <row r="638" ht="9.75" customHeight="1">
      <c r="C638" s="106"/>
      <c r="D638" s="120"/>
      <c r="E638" s="120"/>
      <c r="F638" s="120"/>
      <c r="G638" s="120"/>
      <c r="H638" s="120"/>
      <c r="I638" s="120"/>
      <c r="J638" s="120"/>
      <c r="K638" s="120"/>
      <c r="L638" s="120"/>
      <c r="M638" s="120"/>
      <c r="N638" s="120"/>
      <c r="O638" s="123"/>
      <c r="P638" s="120"/>
      <c r="Q638" s="120"/>
      <c r="R638" s="120"/>
      <c r="S638" s="120"/>
      <c r="T638" s="120"/>
      <c r="U638" s="120"/>
      <c r="V638" s="120"/>
      <c r="W638" s="106"/>
      <c r="X638" s="106"/>
      <c r="Y638" s="128"/>
      <c r="Z638" s="106"/>
      <c r="AM638" s="125"/>
      <c r="AZ638" s="125"/>
    </row>
    <row r="639" ht="9.75" customHeight="1">
      <c r="C639" s="106"/>
      <c r="D639" s="120"/>
      <c r="E639" s="120"/>
      <c r="F639" s="120"/>
      <c r="G639" s="120"/>
      <c r="H639" s="120"/>
      <c r="I639" s="120"/>
      <c r="J639" s="120"/>
      <c r="K639" s="120"/>
      <c r="L639" s="120"/>
      <c r="M639" s="120"/>
      <c r="N639" s="120"/>
      <c r="O639" s="123"/>
      <c r="P639" s="120"/>
      <c r="Q639" s="120"/>
      <c r="R639" s="120"/>
      <c r="S639" s="120"/>
      <c r="T639" s="120"/>
      <c r="U639" s="120"/>
      <c r="V639" s="120"/>
      <c r="W639" s="106"/>
      <c r="X639" s="106"/>
      <c r="Y639" s="128"/>
      <c r="Z639" s="106"/>
      <c r="AM639" s="125"/>
      <c r="AZ639" s="125"/>
    </row>
    <row r="640" ht="9.75" customHeight="1">
      <c r="C640" s="106"/>
      <c r="D640" s="120"/>
      <c r="E640" s="120"/>
      <c r="F640" s="120"/>
      <c r="G640" s="120"/>
      <c r="H640" s="120"/>
      <c r="I640" s="120"/>
      <c r="J640" s="120"/>
      <c r="K640" s="120"/>
      <c r="L640" s="120"/>
      <c r="M640" s="120"/>
      <c r="N640" s="120"/>
      <c r="O640" s="123"/>
      <c r="P640" s="120"/>
      <c r="Q640" s="120"/>
      <c r="R640" s="120"/>
      <c r="S640" s="120"/>
      <c r="T640" s="120"/>
      <c r="U640" s="120"/>
      <c r="V640" s="120"/>
      <c r="W640" s="106"/>
      <c r="X640" s="106"/>
      <c r="Y640" s="128"/>
      <c r="Z640" s="106"/>
      <c r="AM640" s="125"/>
      <c r="AZ640" s="125"/>
    </row>
    <row r="641" ht="9.75" customHeight="1">
      <c r="C641" s="106"/>
      <c r="D641" s="120"/>
      <c r="E641" s="120"/>
      <c r="F641" s="120"/>
      <c r="G641" s="120"/>
      <c r="H641" s="120"/>
      <c r="I641" s="120"/>
      <c r="J641" s="120"/>
      <c r="K641" s="120"/>
      <c r="L641" s="120"/>
      <c r="M641" s="120"/>
      <c r="N641" s="120"/>
      <c r="O641" s="123"/>
      <c r="P641" s="120"/>
      <c r="Q641" s="120"/>
      <c r="R641" s="120"/>
      <c r="S641" s="120"/>
      <c r="T641" s="120"/>
      <c r="U641" s="120"/>
      <c r="V641" s="120"/>
      <c r="W641" s="106"/>
      <c r="X641" s="106"/>
      <c r="Y641" s="128"/>
      <c r="Z641" s="106"/>
      <c r="AM641" s="125"/>
      <c r="AZ641" s="125"/>
    </row>
    <row r="642" ht="9.75" customHeight="1">
      <c r="C642" s="106"/>
      <c r="D642" s="120"/>
      <c r="E642" s="120"/>
      <c r="F642" s="120"/>
      <c r="G642" s="120"/>
      <c r="H642" s="120"/>
      <c r="I642" s="120"/>
      <c r="J642" s="120"/>
      <c r="K642" s="120"/>
      <c r="L642" s="120"/>
      <c r="M642" s="120"/>
      <c r="N642" s="120"/>
      <c r="O642" s="123"/>
      <c r="P642" s="120"/>
      <c r="Q642" s="120"/>
      <c r="R642" s="120"/>
      <c r="S642" s="120"/>
      <c r="T642" s="120"/>
      <c r="U642" s="120"/>
      <c r="V642" s="120"/>
      <c r="W642" s="106"/>
      <c r="X642" s="106"/>
      <c r="Y642" s="128"/>
      <c r="Z642" s="106"/>
      <c r="AM642" s="125"/>
      <c r="AZ642" s="125"/>
    </row>
    <row r="643" ht="9.75" customHeight="1">
      <c r="C643" s="106"/>
      <c r="D643" s="120"/>
      <c r="E643" s="120"/>
      <c r="F643" s="120"/>
      <c r="G643" s="120"/>
      <c r="H643" s="120"/>
      <c r="I643" s="120"/>
      <c r="J643" s="120"/>
      <c r="K643" s="120"/>
      <c r="L643" s="120"/>
      <c r="M643" s="120"/>
      <c r="N643" s="120"/>
      <c r="O643" s="123"/>
      <c r="P643" s="120"/>
      <c r="Q643" s="120"/>
      <c r="R643" s="120"/>
      <c r="S643" s="120"/>
      <c r="T643" s="120"/>
      <c r="U643" s="120"/>
      <c r="V643" s="120"/>
      <c r="W643" s="106"/>
      <c r="X643" s="106"/>
      <c r="Y643" s="128"/>
      <c r="Z643" s="106"/>
      <c r="AM643" s="125"/>
      <c r="AZ643" s="125"/>
    </row>
    <row r="644" ht="9.75" customHeight="1">
      <c r="C644" s="106"/>
      <c r="D644" s="120"/>
      <c r="E644" s="120"/>
      <c r="F644" s="120"/>
      <c r="G644" s="120"/>
      <c r="H644" s="120"/>
      <c r="I644" s="120"/>
      <c r="J644" s="120"/>
      <c r="K644" s="120"/>
      <c r="L644" s="120"/>
      <c r="M644" s="120"/>
      <c r="N644" s="120"/>
      <c r="O644" s="123"/>
      <c r="P644" s="120"/>
      <c r="Q644" s="120"/>
      <c r="R644" s="120"/>
      <c r="S644" s="120"/>
      <c r="T644" s="120"/>
      <c r="U644" s="120"/>
      <c r="V644" s="120"/>
      <c r="W644" s="106"/>
      <c r="X644" s="106"/>
      <c r="Y644" s="128"/>
      <c r="Z644" s="106"/>
      <c r="AM644" s="125"/>
      <c r="AZ644" s="125"/>
    </row>
    <row r="645" ht="9.75" customHeight="1">
      <c r="C645" s="106"/>
      <c r="D645" s="120"/>
      <c r="E645" s="120"/>
      <c r="F645" s="120"/>
      <c r="G645" s="120"/>
      <c r="H645" s="120"/>
      <c r="I645" s="120"/>
      <c r="J645" s="120"/>
      <c r="K645" s="120"/>
      <c r="L645" s="120"/>
      <c r="M645" s="120"/>
      <c r="N645" s="120"/>
      <c r="O645" s="123"/>
      <c r="P645" s="120"/>
      <c r="Q645" s="120"/>
      <c r="R645" s="120"/>
      <c r="S645" s="120"/>
      <c r="T645" s="120"/>
      <c r="U645" s="120"/>
      <c r="V645" s="120"/>
      <c r="W645" s="106"/>
      <c r="X645" s="106"/>
      <c r="Y645" s="128"/>
      <c r="Z645" s="106"/>
      <c r="AM645" s="125"/>
      <c r="AZ645" s="125"/>
    </row>
    <row r="646" ht="9.75" customHeight="1">
      <c r="C646" s="106"/>
      <c r="D646" s="120"/>
      <c r="E646" s="120"/>
      <c r="F646" s="120"/>
      <c r="G646" s="120"/>
      <c r="H646" s="120"/>
      <c r="I646" s="120"/>
      <c r="J646" s="120"/>
      <c r="K646" s="120"/>
      <c r="L646" s="120"/>
      <c r="M646" s="120"/>
      <c r="N646" s="120"/>
      <c r="O646" s="123"/>
      <c r="P646" s="120"/>
      <c r="Q646" s="120"/>
      <c r="R646" s="120"/>
      <c r="S646" s="120"/>
      <c r="T646" s="120"/>
      <c r="U646" s="120"/>
      <c r="V646" s="120"/>
      <c r="W646" s="106"/>
      <c r="X646" s="106"/>
      <c r="Y646" s="128"/>
      <c r="Z646" s="106"/>
      <c r="AM646" s="125"/>
      <c r="AZ646" s="125"/>
    </row>
    <row r="647" ht="9.75" customHeight="1">
      <c r="C647" s="106"/>
      <c r="D647" s="120"/>
      <c r="E647" s="120"/>
      <c r="F647" s="120"/>
      <c r="G647" s="120"/>
      <c r="H647" s="120"/>
      <c r="I647" s="120"/>
      <c r="J647" s="120"/>
      <c r="K647" s="120"/>
      <c r="L647" s="120"/>
      <c r="M647" s="120"/>
      <c r="N647" s="120"/>
      <c r="O647" s="123"/>
      <c r="P647" s="120"/>
      <c r="Q647" s="120"/>
      <c r="R647" s="120"/>
      <c r="S647" s="120"/>
      <c r="T647" s="120"/>
      <c r="U647" s="120"/>
      <c r="V647" s="120"/>
      <c r="W647" s="106"/>
      <c r="X647" s="106"/>
      <c r="Y647" s="128"/>
      <c r="Z647" s="106"/>
      <c r="AM647" s="125"/>
      <c r="AZ647" s="125"/>
    </row>
    <row r="648" ht="9.75" customHeight="1">
      <c r="C648" s="106"/>
      <c r="D648" s="120"/>
      <c r="E648" s="120"/>
      <c r="F648" s="120"/>
      <c r="G648" s="120"/>
      <c r="H648" s="120"/>
      <c r="I648" s="120"/>
      <c r="J648" s="120"/>
      <c r="K648" s="120"/>
      <c r="L648" s="120"/>
      <c r="M648" s="120"/>
      <c r="N648" s="120"/>
      <c r="O648" s="123"/>
      <c r="P648" s="120"/>
      <c r="Q648" s="120"/>
      <c r="R648" s="120"/>
      <c r="S648" s="120"/>
      <c r="T648" s="120"/>
      <c r="U648" s="120"/>
      <c r="V648" s="120"/>
      <c r="W648" s="106"/>
      <c r="X648" s="106"/>
      <c r="Y648" s="128"/>
      <c r="Z648" s="106"/>
      <c r="AM648" s="125"/>
      <c r="AZ648" s="125"/>
    </row>
    <row r="649" ht="9.75" customHeight="1">
      <c r="C649" s="106"/>
      <c r="D649" s="120"/>
      <c r="E649" s="120"/>
      <c r="F649" s="120"/>
      <c r="G649" s="120"/>
      <c r="H649" s="120"/>
      <c r="I649" s="120"/>
      <c r="J649" s="120"/>
      <c r="K649" s="120"/>
      <c r="L649" s="120"/>
      <c r="M649" s="120"/>
      <c r="N649" s="120"/>
      <c r="O649" s="123"/>
      <c r="P649" s="120"/>
      <c r="Q649" s="120"/>
      <c r="R649" s="120"/>
      <c r="S649" s="120"/>
      <c r="T649" s="120"/>
      <c r="U649" s="120"/>
      <c r="V649" s="120"/>
      <c r="W649" s="106"/>
      <c r="X649" s="106"/>
      <c r="Y649" s="128"/>
      <c r="Z649" s="106"/>
      <c r="AM649" s="125"/>
      <c r="AZ649" s="125"/>
    </row>
    <row r="650" ht="9.75" customHeight="1">
      <c r="C650" s="106"/>
      <c r="D650" s="120"/>
      <c r="E650" s="120"/>
      <c r="F650" s="120"/>
      <c r="G650" s="120"/>
      <c r="H650" s="120"/>
      <c r="I650" s="120"/>
      <c r="J650" s="120"/>
      <c r="K650" s="120"/>
      <c r="L650" s="120"/>
      <c r="M650" s="120"/>
      <c r="N650" s="120"/>
      <c r="O650" s="123"/>
      <c r="P650" s="120"/>
      <c r="Q650" s="120"/>
      <c r="R650" s="120"/>
      <c r="S650" s="120"/>
      <c r="T650" s="120"/>
      <c r="U650" s="120"/>
      <c r="V650" s="120"/>
      <c r="W650" s="106"/>
      <c r="X650" s="106"/>
      <c r="Y650" s="128"/>
      <c r="Z650" s="106"/>
      <c r="AM650" s="125"/>
      <c r="AZ650" s="125"/>
    </row>
    <row r="651" ht="9.75" customHeight="1">
      <c r="C651" s="106"/>
      <c r="D651" s="120"/>
      <c r="E651" s="120"/>
      <c r="F651" s="120"/>
      <c r="G651" s="120"/>
      <c r="H651" s="120"/>
      <c r="I651" s="120"/>
      <c r="J651" s="120"/>
      <c r="K651" s="120"/>
      <c r="L651" s="120"/>
      <c r="M651" s="120"/>
      <c r="N651" s="120"/>
      <c r="O651" s="123"/>
      <c r="P651" s="120"/>
      <c r="Q651" s="120"/>
      <c r="R651" s="120"/>
      <c r="S651" s="120"/>
      <c r="T651" s="120"/>
      <c r="U651" s="120"/>
      <c r="V651" s="120"/>
      <c r="W651" s="106"/>
      <c r="X651" s="106"/>
      <c r="Y651" s="128"/>
      <c r="Z651" s="106"/>
      <c r="AM651" s="125"/>
      <c r="AZ651" s="125"/>
    </row>
    <row r="652" ht="9.75" customHeight="1">
      <c r="C652" s="106"/>
      <c r="D652" s="120"/>
      <c r="E652" s="120"/>
      <c r="F652" s="120"/>
      <c r="G652" s="120"/>
      <c r="H652" s="120"/>
      <c r="I652" s="120"/>
      <c r="J652" s="120"/>
      <c r="K652" s="120"/>
      <c r="L652" s="120"/>
      <c r="M652" s="120"/>
      <c r="N652" s="120"/>
      <c r="O652" s="123"/>
      <c r="P652" s="120"/>
      <c r="Q652" s="120"/>
      <c r="R652" s="120"/>
      <c r="S652" s="120"/>
      <c r="T652" s="120"/>
      <c r="U652" s="120"/>
      <c r="V652" s="120"/>
      <c r="W652" s="106"/>
      <c r="X652" s="106"/>
      <c r="Y652" s="128"/>
      <c r="Z652" s="106"/>
      <c r="AM652" s="125"/>
      <c r="AZ652" s="125"/>
    </row>
    <row r="653" ht="9.75" customHeight="1">
      <c r="C653" s="106"/>
      <c r="D653" s="120"/>
      <c r="E653" s="120"/>
      <c r="F653" s="120"/>
      <c r="G653" s="120"/>
      <c r="H653" s="120"/>
      <c r="I653" s="120"/>
      <c r="J653" s="120"/>
      <c r="K653" s="120"/>
      <c r="L653" s="120"/>
      <c r="M653" s="120"/>
      <c r="N653" s="120"/>
      <c r="O653" s="123"/>
      <c r="P653" s="120"/>
      <c r="Q653" s="120"/>
      <c r="R653" s="120"/>
      <c r="S653" s="120"/>
      <c r="T653" s="120"/>
      <c r="U653" s="120"/>
      <c r="V653" s="120"/>
      <c r="W653" s="106"/>
      <c r="X653" s="106"/>
      <c r="Y653" s="128"/>
      <c r="Z653" s="106"/>
      <c r="AM653" s="125"/>
      <c r="AZ653" s="125"/>
    </row>
    <row r="654" ht="9.75" customHeight="1">
      <c r="C654" s="106"/>
      <c r="D654" s="120"/>
      <c r="E654" s="120"/>
      <c r="F654" s="120"/>
      <c r="G654" s="120"/>
      <c r="H654" s="120"/>
      <c r="I654" s="120"/>
      <c r="J654" s="120"/>
      <c r="K654" s="120"/>
      <c r="L654" s="120"/>
      <c r="M654" s="120"/>
      <c r="N654" s="120"/>
      <c r="O654" s="123"/>
      <c r="P654" s="120"/>
      <c r="Q654" s="120"/>
      <c r="R654" s="120"/>
      <c r="S654" s="120"/>
      <c r="T654" s="120"/>
      <c r="U654" s="120"/>
      <c r="V654" s="120"/>
      <c r="W654" s="106"/>
      <c r="X654" s="106"/>
      <c r="Y654" s="128"/>
      <c r="Z654" s="106"/>
      <c r="AM654" s="125"/>
      <c r="AZ654" s="125"/>
    </row>
    <row r="655" ht="9.75" customHeight="1">
      <c r="C655" s="106"/>
      <c r="D655" s="120"/>
      <c r="E655" s="120"/>
      <c r="F655" s="120"/>
      <c r="G655" s="120"/>
      <c r="H655" s="120"/>
      <c r="I655" s="120"/>
      <c r="J655" s="120"/>
      <c r="K655" s="120"/>
      <c r="L655" s="120"/>
      <c r="M655" s="120"/>
      <c r="N655" s="120"/>
      <c r="O655" s="123"/>
      <c r="P655" s="120"/>
      <c r="Q655" s="120"/>
      <c r="R655" s="120"/>
      <c r="S655" s="120"/>
      <c r="T655" s="120"/>
      <c r="U655" s="120"/>
      <c r="V655" s="120"/>
      <c r="W655" s="106"/>
      <c r="X655" s="106"/>
      <c r="Y655" s="128"/>
      <c r="Z655" s="106"/>
      <c r="AM655" s="125"/>
      <c r="AZ655" s="125"/>
    </row>
    <row r="656" ht="9.75" customHeight="1">
      <c r="C656" s="106"/>
      <c r="D656" s="120"/>
      <c r="E656" s="120"/>
      <c r="F656" s="120"/>
      <c r="G656" s="120"/>
      <c r="H656" s="120"/>
      <c r="I656" s="120"/>
      <c r="J656" s="120"/>
      <c r="K656" s="120"/>
      <c r="L656" s="120"/>
      <c r="M656" s="120"/>
      <c r="N656" s="120"/>
      <c r="O656" s="123"/>
      <c r="P656" s="120"/>
      <c r="Q656" s="120"/>
      <c r="R656" s="120"/>
      <c r="S656" s="120"/>
      <c r="T656" s="120"/>
      <c r="U656" s="120"/>
      <c r="V656" s="120"/>
      <c r="W656" s="106"/>
      <c r="X656" s="106"/>
      <c r="Y656" s="128"/>
      <c r="Z656" s="106"/>
      <c r="AM656" s="125"/>
      <c r="AZ656" s="125"/>
    </row>
    <row r="657" ht="9.75" customHeight="1">
      <c r="C657" s="106"/>
      <c r="D657" s="120"/>
      <c r="E657" s="120"/>
      <c r="F657" s="120"/>
      <c r="G657" s="120"/>
      <c r="H657" s="120"/>
      <c r="I657" s="120"/>
      <c r="J657" s="120"/>
      <c r="K657" s="120"/>
      <c r="L657" s="120"/>
      <c r="M657" s="120"/>
      <c r="N657" s="120"/>
      <c r="O657" s="123"/>
      <c r="P657" s="120"/>
      <c r="Q657" s="120"/>
      <c r="R657" s="120"/>
      <c r="S657" s="120"/>
      <c r="T657" s="120"/>
      <c r="U657" s="120"/>
      <c r="V657" s="120"/>
      <c r="W657" s="106"/>
      <c r="X657" s="106"/>
      <c r="Y657" s="128"/>
      <c r="Z657" s="106"/>
      <c r="AM657" s="125"/>
      <c r="AZ657" s="125"/>
    </row>
    <row r="658" ht="9.75" customHeight="1">
      <c r="C658" s="106"/>
      <c r="D658" s="120"/>
      <c r="E658" s="120"/>
      <c r="F658" s="120"/>
      <c r="G658" s="120"/>
      <c r="H658" s="120"/>
      <c r="I658" s="120"/>
      <c r="J658" s="120"/>
      <c r="K658" s="120"/>
      <c r="L658" s="120"/>
      <c r="M658" s="120"/>
      <c r="N658" s="120"/>
      <c r="O658" s="123"/>
      <c r="P658" s="120"/>
      <c r="Q658" s="120"/>
      <c r="R658" s="120"/>
      <c r="S658" s="120"/>
      <c r="T658" s="120"/>
      <c r="U658" s="120"/>
      <c r="V658" s="120"/>
      <c r="W658" s="106"/>
      <c r="X658" s="106"/>
      <c r="Y658" s="128"/>
      <c r="Z658" s="106"/>
      <c r="AM658" s="125"/>
      <c r="AZ658" s="125"/>
    </row>
    <row r="659" ht="9.75" customHeight="1">
      <c r="C659" s="106"/>
      <c r="D659" s="120"/>
      <c r="E659" s="120"/>
      <c r="F659" s="120"/>
      <c r="G659" s="120"/>
      <c r="H659" s="120"/>
      <c r="I659" s="120"/>
      <c r="J659" s="120"/>
      <c r="K659" s="120"/>
      <c r="L659" s="120"/>
      <c r="M659" s="120"/>
      <c r="N659" s="120"/>
      <c r="O659" s="123"/>
      <c r="P659" s="120"/>
      <c r="Q659" s="120"/>
      <c r="R659" s="120"/>
      <c r="S659" s="120"/>
      <c r="T659" s="120"/>
      <c r="U659" s="120"/>
      <c r="V659" s="120"/>
      <c r="W659" s="106"/>
      <c r="X659" s="106"/>
      <c r="Y659" s="128"/>
      <c r="Z659" s="106"/>
      <c r="AM659" s="125"/>
      <c r="AZ659" s="125"/>
    </row>
    <row r="660" ht="9.75" customHeight="1">
      <c r="C660" s="106"/>
      <c r="D660" s="120"/>
      <c r="E660" s="120"/>
      <c r="F660" s="120"/>
      <c r="G660" s="120"/>
      <c r="H660" s="120"/>
      <c r="I660" s="120"/>
      <c r="J660" s="120"/>
      <c r="K660" s="120"/>
      <c r="L660" s="120"/>
      <c r="M660" s="120"/>
      <c r="N660" s="120"/>
      <c r="O660" s="123"/>
      <c r="P660" s="120"/>
      <c r="Q660" s="120"/>
      <c r="R660" s="120"/>
      <c r="S660" s="120"/>
      <c r="T660" s="120"/>
      <c r="U660" s="120"/>
      <c r="V660" s="120"/>
      <c r="W660" s="106"/>
      <c r="X660" s="106"/>
      <c r="Y660" s="128"/>
      <c r="Z660" s="106"/>
      <c r="AM660" s="125"/>
      <c r="AZ660" s="125"/>
    </row>
    <row r="661" ht="9.75" customHeight="1">
      <c r="C661" s="106"/>
      <c r="D661" s="120"/>
      <c r="E661" s="120"/>
      <c r="F661" s="120"/>
      <c r="G661" s="120"/>
      <c r="H661" s="120"/>
      <c r="I661" s="120"/>
      <c r="J661" s="120"/>
      <c r="K661" s="120"/>
      <c r="L661" s="120"/>
      <c r="M661" s="120"/>
      <c r="N661" s="120"/>
      <c r="O661" s="123"/>
      <c r="P661" s="120"/>
      <c r="Q661" s="120"/>
      <c r="R661" s="120"/>
      <c r="S661" s="120"/>
      <c r="T661" s="120"/>
      <c r="U661" s="120"/>
      <c r="V661" s="120"/>
      <c r="W661" s="106"/>
      <c r="X661" s="106"/>
      <c r="Y661" s="128"/>
      <c r="Z661" s="106"/>
      <c r="AM661" s="125"/>
      <c r="AZ661" s="125"/>
    </row>
    <row r="662" ht="9.75" customHeight="1">
      <c r="C662" s="106"/>
      <c r="D662" s="120"/>
      <c r="E662" s="120"/>
      <c r="F662" s="120"/>
      <c r="G662" s="120"/>
      <c r="H662" s="120"/>
      <c r="I662" s="120"/>
      <c r="J662" s="120"/>
      <c r="K662" s="120"/>
      <c r="L662" s="120"/>
      <c r="M662" s="120"/>
      <c r="N662" s="120"/>
      <c r="O662" s="123"/>
      <c r="P662" s="120"/>
      <c r="Q662" s="120"/>
      <c r="R662" s="120"/>
      <c r="S662" s="120"/>
      <c r="T662" s="120"/>
      <c r="U662" s="120"/>
      <c r="V662" s="120"/>
      <c r="W662" s="106"/>
      <c r="X662" s="106"/>
      <c r="Y662" s="128"/>
      <c r="Z662" s="106"/>
      <c r="AM662" s="125"/>
      <c r="AZ662" s="125"/>
    </row>
    <row r="663" ht="9.75" customHeight="1">
      <c r="C663" s="106"/>
      <c r="D663" s="120"/>
      <c r="E663" s="120"/>
      <c r="F663" s="120"/>
      <c r="G663" s="120"/>
      <c r="H663" s="120"/>
      <c r="I663" s="120"/>
      <c r="J663" s="120"/>
      <c r="K663" s="120"/>
      <c r="L663" s="120"/>
      <c r="M663" s="120"/>
      <c r="N663" s="120"/>
      <c r="O663" s="123"/>
      <c r="P663" s="120"/>
      <c r="Q663" s="120"/>
      <c r="R663" s="120"/>
      <c r="S663" s="120"/>
      <c r="T663" s="120"/>
      <c r="U663" s="120"/>
      <c r="V663" s="120"/>
      <c r="W663" s="106"/>
      <c r="X663" s="106"/>
      <c r="Y663" s="128"/>
      <c r="Z663" s="106"/>
      <c r="AM663" s="125"/>
      <c r="AZ663" s="125"/>
    </row>
    <row r="664" ht="9.75" customHeight="1">
      <c r="C664" s="106"/>
      <c r="D664" s="120"/>
      <c r="E664" s="120"/>
      <c r="F664" s="120"/>
      <c r="G664" s="120"/>
      <c r="H664" s="120"/>
      <c r="I664" s="120"/>
      <c r="J664" s="120"/>
      <c r="K664" s="120"/>
      <c r="L664" s="120"/>
      <c r="M664" s="120"/>
      <c r="N664" s="120"/>
      <c r="O664" s="123"/>
      <c r="P664" s="120"/>
      <c r="Q664" s="120"/>
      <c r="R664" s="120"/>
      <c r="S664" s="120"/>
      <c r="T664" s="120"/>
      <c r="U664" s="120"/>
      <c r="V664" s="120"/>
      <c r="W664" s="106"/>
      <c r="X664" s="106"/>
      <c r="Y664" s="128"/>
      <c r="Z664" s="106"/>
      <c r="AM664" s="125"/>
      <c r="AZ664" s="125"/>
    </row>
    <row r="665" ht="9.75" customHeight="1">
      <c r="C665" s="106"/>
      <c r="D665" s="120"/>
      <c r="E665" s="120"/>
      <c r="F665" s="120"/>
      <c r="G665" s="120"/>
      <c r="H665" s="120"/>
      <c r="I665" s="120"/>
      <c r="J665" s="120"/>
      <c r="K665" s="120"/>
      <c r="L665" s="120"/>
      <c r="M665" s="120"/>
      <c r="N665" s="120"/>
      <c r="O665" s="123"/>
      <c r="P665" s="120"/>
      <c r="Q665" s="120"/>
      <c r="R665" s="120"/>
      <c r="S665" s="120"/>
      <c r="T665" s="120"/>
      <c r="U665" s="120"/>
      <c r="V665" s="120"/>
      <c r="W665" s="106"/>
      <c r="X665" s="106"/>
      <c r="Y665" s="128"/>
      <c r="Z665" s="106"/>
      <c r="AM665" s="125"/>
      <c r="AZ665" s="125"/>
    </row>
    <row r="666" ht="9.75" customHeight="1">
      <c r="C666" s="106"/>
      <c r="D666" s="120"/>
      <c r="E666" s="120"/>
      <c r="F666" s="120"/>
      <c r="G666" s="120"/>
      <c r="H666" s="120"/>
      <c r="I666" s="120"/>
      <c r="J666" s="120"/>
      <c r="K666" s="120"/>
      <c r="L666" s="120"/>
      <c r="M666" s="120"/>
      <c r="N666" s="120"/>
      <c r="O666" s="123"/>
      <c r="P666" s="120"/>
      <c r="Q666" s="120"/>
      <c r="R666" s="120"/>
      <c r="S666" s="120"/>
      <c r="T666" s="120"/>
      <c r="U666" s="120"/>
      <c r="V666" s="120"/>
      <c r="W666" s="106"/>
      <c r="X666" s="106"/>
      <c r="Y666" s="128"/>
      <c r="Z666" s="106"/>
      <c r="AM666" s="125"/>
      <c r="AZ666" s="125"/>
    </row>
    <row r="667" ht="9.75" customHeight="1">
      <c r="C667" s="106"/>
      <c r="D667" s="120"/>
      <c r="E667" s="120"/>
      <c r="F667" s="120"/>
      <c r="G667" s="120"/>
      <c r="H667" s="120"/>
      <c r="I667" s="120"/>
      <c r="J667" s="120"/>
      <c r="K667" s="120"/>
      <c r="L667" s="120"/>
      <c r="M667" s="120"/>
      <c r="N667" s="120"/>
      <c r="O667" s="123"/>
      <c r="P667" s="120"/>
      <c r="Q667" s="120"/>
      <c r="R667" s="120"/>
      <c r="S667" s="120"/>
      <c r="T667" s="120"/>
      <c r="U667" s="120"/>
      <c r="V667" s="120"/>
      <c r="W667" s="106"/>
      <c r="X667" s="106"/>
      <c r="Y667" s="128"/>
      <c r="Z667" s="106"/>
      <c r="AM667" s="125"/>
      <c r="AZ667" s="125"/>
    </row>
    <row r="668" ht="9.75" customHeight="1">
      <c r="C668" s="106"/>
      <c r="D668" s="120"/>
      <c r="E668" s="120"/>
      <c r="F668" s="120"/>
      <c r="G668" s="120"/>
      <c r="H668" s="120"/>
      <c r="I668" s="120"/>
      <c r="J668" s="120"/>
      <c r="K668" s="120"/>
      <c r="L668" s="120"/>
      <c r="M668" s="120"/>
      <c r="N668" s="120"/>
      <c r="O668" s="123"/>
      <c r="P668" s="120"/>
      <c r="Q668" s="120"/>
      <c r="R668" s="120"/>
      <c r="S668" s="120"/>
      <c r="T668" s="120"/>
      <c r="U668" s="120"/>
      <c r="V668" s="120"/>
      <c r="W668" s="106"/>
      <c r="X668" s="106"/>
      <c r="Y668" s="128"/>
      <c r="Z668" s="106"/>
      <c r="AM668" s="125"/>
      <c r="AZ668" s="125"/>
    </row>
    <row r="669" ht="9.75" customHeight="1">
      <c r="C669" s="106"/>
      <c r="D669" s="120"/>
      <c r="E669" s="120"/>
      <c r="F669" s="120"/>
      <c r="G669" s="120"/>
      <c r="H669" s="120"/>
      <c r="I669" s="120"/>
      <c r="J669" s="120"/>
      <c r="K669" s="120"/>
      <c r="L669" s="120"/>
      <c r="M669" s="120"/>
      <c r="N669" s="120"/>
      <c r="O669" s="123"/>
      <c r="P669" s="120"/>
      <c r="Q669" s="120"/>
      <c r="R669" s="120"/>
      <c r="S669" s="120"/>
      <c r="T669" s="120"/>
      <c r="U669" s="120"/>
      <c r="V669" s="120"/>
      <c r="W669" s="106"/>
      <c r="X669" s="106"/>
      <c r="Y669" s="128"/>
      <c r="Z669" s="106"/>
      <c r="AM669" s="125"/>
      <c r="AZ669" s="125"/>
    </row>
    <row r="670" ht="9.75" customHeight="1">
      <c r="C670" s="106"/>
      <c r="D670" s="120"/>
      <c r="E670" s="120"/>
      <c r="F670" s="120"/>
      <c r="G670" s="120"/>
      <c r="H670" s="120"/>
      <c r="I670" s="120"/>
      <c r="J670" s="120"/>
      <c r="K670" s="120"/>
      <c r="L670" s="120"/>
      <c r="M670" s="120"/>
      <c r="N670" s="120"/>
      <c r="O670" s="123"/>
      <c r="P670" s="120"/>
      <c r="Q670" s="120"/>
      <c r="R670" s="120"/>
      <c r="S670" s="120"/>
      <c r="T670" s="120"/>
      <c r="U670" s="120"/>
      <c r="V670" s="120"/>
      <c r="W670" s="106"/>
      <c r="X670" s="106"/>
      <c r="Y670" s="128"/>
      <c r="Z670" s="106"/>
      <c r="AM670" s="125"/>
      <c r="AZ670" s="125"/>
    </row>
    <row r="671" ht="9.75" customHeight="1">
      <c r="C671" s="106"/>
      <c r="D671" s="120"/>
      <c r="E671" s="120"/>
      <c r="F671" s="120"/>
      <c r="G671" s="120"/>
      <c r="H671" s="120"/>
      <c r="I671" s="120"/>
      <c r="J671" s="120"/>
      <c r="K671" s="120"/>
      <c r="L671" s="120"/>
      <c r="M671" s="120"/>
      <c r="N671" s="120"/>
      <c r="O671" s="123"/>
      <c r="P671" s="120"/>
      <c r="Q671" s="120"/>
      <c r="R671" s="120"/>
      <c r="S671" s="120"/>
      <c r="T671" s="120"/>
      <c r="U671" s="120"/>
      <c r="V671" s="120"/>
      <c r="W671" s="106"/>
      <c r="X671" s="106"/>
      <c r="Y671" s="128"/>
      <c r="Z671" s="106"/>
      <c r="AM671" s="125"/>
      <c r="AZ671" s="125"/>
    </row>
    <row r="672" ht="9.75" customHeight="1">
      <c r="C672" s="106"/>
      <c r="D672" s="120"/>
      <c r="E672" s="120"/>
      <c r="F672" s="120"/>
      <c r="G672" s="120"/>
      <c r="H672" s="120"/>
      <c r="I672" s="120"/>
      <c r="J672" s="120"/>
      <c r="K672" s="120"/>
      <c r="L672" s="120"/>
      <c r="M672" s="120"/>
      <c r="N672" s="120"/>
      <c r="O672" s="123"/>
      <c r="P672" s="120"/>
      <c r="Q672" s="120"/>
      <c r="R672" s="120"/>
      <c r="S672" s="120"/>
      <c r="T672" s="120"/>
      <c r="U672" s="120"/>
      <c r="V672" s="120"/>
      <c r="W672" s="106"/>
      <c r="X672" s="106"/>
      <c r="Y672" s="128"/>
      <c r="Z672" s="106"/>
      <c r="AM672" s="125"/>
      <c r="AZ672" s="125"/>
    </row>
    <row r="673" ht="9.75" customHeight="1">
      <c r="C673" s="106"/>
      <c r="D673" s="120"/>
      <c r="E673" s="120"/>
      <c r="F673" s="120"/>
      <c r="G673" s="120"/>
      <c r="H673" s="120"/>
      <c r="I673" s="120"/>
      <c r="J673" s="120"/>
      <c r="K673" s="120"/>
      <c r="L673" s="120"/>
      <c r="M673" s="120"/>
      <c r="N673" s="120"/>
      <c r="O673" s="123"/>
      <c r="P673" s="120"/>
      <c r="Q673" s="120"/>
      <c r="R673" s="120"/>
      <c r="S673" s="120"/>
      <c r="T673" s="120"/>
      <c r="U673" s="120"/>
      <c r="V673" s="120"/>
      <c r="W673" s="106"/>
      <c r="X673" s="106"/>
      <c r="Y673" s="128"/>
      <c r="Z673" s="106"/>
      <c r="AM673" s="125"/>
      <c r="AZ673" s="125"/>
    </row>
    <row r="674" ht="9.75" customHeight="1">
      <c r="C674" s="106"/>
      <c r="D674" s="120"/>
      <c r="E674" s="120"/>
      <c r="F674" s="120"/>
      <c r="G674" s="120"/>
      <c r="H674" s="120"/>
      <c r="I674" s="120"/>
      <c r="J674" s="120"/>
      <c r="K674" s="120"/>
      <c r="L674" s="120"/>
      <c r="M674" s="120"/>
      <c r="N674" s="120"/>
      <c r="O674" s="123"/>
      <c r="P674" s="120"/>
      <c r="Q674" s="120"/>
      <c r="R674" s="120"/>
      <c r="S674" s="120"/>
      <c r="T674" s="120"/>
      <c r="U674" s="120"/>
      <c r="V674" s="120"/>
      <c r="W674" s="106"/>
      <c r="X674" s="106"/>
      <c r="Y674" s="128"/>
      <c r="Z674" s="106"/>
      <c r="AM674" s="125"/>
      <c r="AZ674" s="125"/>
    </row>
    <row r="675" ht="9.75" customHeight="1">
      <c r="C675" s="106"/>
      <c r="D675" s="120"/>
      <c r="E675" s="120"/>
      <c r="F675" s="120"/>
      <c r="G675" s="120"/>
      <c r="H675" s="120"/>
      <c r="I675" s="120"/>
      <c r="J675" s="120"/>
      <c r="K675" s="120"/>
      <c r="L675" s="120"/>
      <c r="M675" s="120"/>
      <c r="N675" s="120"/>
      <c r="O675" s="123"/>
      <c r="P675" s="120"/>
      <c r="Q675" s="120"/>
      <c r="R675" s="120"/>
      <c r="S675" s="120"/>
      <c r="T675" s="120"/>
      <c r="U675" s="120"/>
      <c r="V675" s="120"/>
      <c r="W675" s="106"/>
      <c r="X675" s="106"/>
      <c r="Y675" s="128"/>
      <c r="Z675" s="106"/>
      <c r="AM675" s="125"/>
      <c r="AZ675" s="125"/>
    </row>
    <row r="676" ht="9.75" customHeight="1">
      <c r="C676" s="106"/>
      <c r="D676" s="120"/>
      <c r="E676" s="120"/>
      <c r="F676" s="120"/>
      <c r="G676" s="120"/>
      <c r="H676" s="120"/>
      <c r="I676" s="120"/>
      <c r="J676" s="120"/>
      <c r="K676" s="120"/>
      <c r="L676" s="120"/>
      <c r="M676" s="120"/>
      <c r="N676" s="120"/>
      <c r="O676" s="123"/>
      <c r="P676" s="120"/>
      <c r="Q676" s="120"/>
      <c r="R676" s="120"/>
      <c r="S676" s="120"/>
      <c r="T676" s="120"/>
      <c r="U676" s="120"/>
      <c r="V676" s="120"/>
      <c r="W676" s="106"/>
      <c r="X676" s="106"/>
      <c r="Y676" s="128"/>
      <c r="Z676" s="106"/>
      <c r="AM676" s="125"/>
      <c r="AZ676" s="125"/>
    </row>
    <row r="677" ht="9.75" customHeight="1">
      <c r="C677" s="106"/>
      <c r="D677" s="120"/>
      <c r="E677" s="120"/>
      <c r="F677" s="120"/>
      <c r="G677" s="120"/>
      <c r="H677" s="120"/>
      <c r="I677" s="120"/>
      <c r="J677" s="120"/>
      <c r="K677" s="120"/>
      <c r="L677" s="120"/>
      <c r="M677" s="120"/>
      <c r="N677" s="120"/>
      <c r="O677" s="123"/>
      <c r="P677" s="120"/>
      <c r="Q677" s="120"/>
      <c r="R677" s="120"/>
      <c r="S677" s="120"/>
      <c r="T677" s="120"/>
      <c r="U677" s="120"/>
      <c r="V677" s="120"/>
      <c r="W677" s="106"/>
      <c r="X677" s="106"/>
      <c r="Y677" s="128"/>
      <c r="Z677" s="106"/>
      <c r="AM677" s="125"/>
      <c r="AZ677" s="125"/>
    </row>
    <row r="678" ht="9.75" customHeight="1">
      <c r="C678" s="106"/>
      <c r="D678" s="120"/>
      <c r="E678" s="120"/>
      <c r="F678" s="120"/>
      <c r="G678" s="120"/>
      <c r="H678" s="120"/>
      <c r="I678" s="120"/>
      <c r="J678" s="120"/>
      <c r="K678" s="120"/>
      <c r="L678" s="120"/>
      <c r="M678" s="120"/>
      <c r="N678" s="120"/>
      <c r="O678" s="123"/>
      <c r="P678" s="120"/>
      <c r="Q678" s="120"/>
      <c r="R678" s="120"/>
      <c r="S678" s="120"/>
      <c r="T678" s="120"/>
      <c r="U678" s="120"/>
      <c r="V678" s="120"/>
      <c r="W678" s="106"/>
      <c r="X678" s="106"/>
      <c r="Y678" s="128"/>
      <c r="Z678" s="106"/>
      <c r="AM678" s="125"/>
      <c r="AZ678" s="125"/>
    </row>
    <row r="679" ht="9.75" customHeight="1">
      <c r="C679" s="106"/>
      <c r="D679" s="120"/>
      <c r="E679" s="120"/>
      <c r="F679" s="120"/>
      <c r="G679" s="120"/>
      <c r="H679" s="120"/>
      <c r="I679" s="120"/>
      <c r="J679" s="120"/>
      <c r="K679" s="120"/>
      <c r="L679" s="120"/>
      <c r="M679" s="120"/>
      <c r="N679" s="120"/>
      <c r="O679" s="123"/>
      <c r="P679" s="120"/>
      <c r="Q679" s="120"/>
      <c r="R679" s="120"/>
      <c r="S679" s="120"/>
      <c r="T679" s="120"/>
      <c r="U679" s="120"/>
      <c r="V679" s="120"/>
      <c r="W679" s="106"/>
      <c r="X679" s="106"/>
      <c r="Y679" s="128"/>
      <c r="Z679" s="106"/>
      <c r="AM679" s="125"/>
      <c r="AZ679" s="125"/>
    </row>
    <row r="680" ht="9.75" customHeight="1">
      <c r="C680" s="106"/>
      <c r="D680" s="120"/>
      <c r="E680" s="120"/>
      <c r="F680" s="120"/>
      <c r="G680" s="120"/>
      <c r="H680" s="120"/>
      <c r="I680" s="120"/>
      <c r="J680" s="120"/>
      <c r="K680" s="120"/>
      <c r="L680" s="120"/>
      <c r="M680" s="120"/>
      <c r="N680" s="120"/>
      <c r="O680" s="123"/>
      <c r="P680" s="120"/>
      <c r="Q680" s="120"/>
      <c r="R680" s="120"/>
      <c r="S680" s="120"/>
      <c r="T680" s="120"/>
      <c r="U680" s="120"/>
      <c r="V680" s="120"/>
      <c r="W680" s="106"/>
      <c r="X680" s="106"/>
      <c r="Y680" s="128"/>
      <c r="Z680" s="106"/>
      <c r="AM680" s="125"/>
      <c r="AZ680" s="125"/>
    </row>
    <row r="681" ht="9.75" customHeight="1">
      <c r="C681" s="106"/>
      <c r="D681" s="120"/>
      <c r="E681" s="120"/>
      <c r="F681" s="120"/>
      <c r="G681" s="120"/>
      <c r="H681" s="120"/>
      <c r="I681" s="120"/>
      <c r="J681" s="120"/>
      <c r="K681" s="120"/>
      <c r="L681" s="120"/>
      <c r="M681" s="120"/>
      <c r="N681" s="120"/>
      <c r="O681" s="123"/>
      <c r="P681" s="120"/>
      <c r="Q681" s="120"/>
      <c r="R681" s="120"/>
      <c r="S681" s="120"/>
      <c r="T681" s="120"/>
      <c r="U681" s="120"/>
      <c r="V681" s="120"/>
      <c r="W681" s="106"/>
      <c r="X681" s="106"/>
      <c r="Y681" s="128"/>
      <c r="Z681" s="106"/>
      <c r="AM681" s="125"/>
      <c r="AZ681" s="125"/>
    </row>
    <row r="682" ht="9.75" customHeight="1">
      <c r="C682" s="106"/>
      <c r="D682" s="120"/>
      <c r="E682" s="120"/>
      <c r="F682" s="120"/>
      <c r="G682" s="120"/>
      <c r="H682" s="120"/>
      <c r="I682" s="120"/>
      <c r="J682" s="120"/>
      <c r="K682" s="120"/>
      <c r="L682" s="120"/>
      <c r="M682" s="120"/>
      <c r="N682" s="120"/>
      <c r="O682" s="123"/>
      <c r="P682" s="120"/>
      <c r="Q682" s="120"/>
      <c r="R682" s="120"/>
      <c r="S682" s="120"/>
      <c r="T682" s="120"/>
      <c r="U682" s="120"/>
      <c r="V682" s="120"/>
      <c r="W682" s="106"/>
      <c r="X682" s="106"/>
      <c r="Y682" s="128"/>
      <c r="Z682" s="106"/>
      <c r="AM682" s="125"/>
      <c r="AZ682" s="125"/>
    </row>
    <row r="683" ht="9.75" customHeight="1">
      <c r="C683" s="106"/>
      <c r="D683" s="120"/>
      <c r="E683" s="120"/>
      <c r="F683" s="120"/>
      <c r="G683" s="120"/>
      <c r="H683" s="120"/>
      <c r="I683" s="120"/>
      <c r="J683" s="120"/>
      <c r="K683" s="120"/>
      <c r="L683" s="120"/>
      <c r="M683" s="120"/>
      <c r="N683" s="120"/>
      <c r="O683" s="123"/>
      <c r="P683" s="120"/>
      <c r="Q683" s="120"/>
      <c r="R683" s="120"/>
      <c r="S683" s="120"/>
      <c r="T683" s="120"/>
      <c r="U683" s="120"/>
      <c r="V683" s="120"/>
      <c r="W683" s="106"/>
      <c r="X683" s="106"/>
      <c r="Y683" s="128"/>
      <c r="Z683" s="106"/>
      <c r="AM683" s="125"/>
      <c r="AZ683" s="125"/>
    </row>
    <row r="684" ht="9.75" customHeight="1">
      <c r="C684" s="106"/>
      <c r="D684" s="120"/>
      <c r="E684" s="120"/>
      <c r="F684" s="120"/>
      <c r="G684" s="120"/>
      <c r="H684" s="120"/>
      <c r="I684" s="120"/>
      <c r="J684" s="120"/>
      <c r="K684" s="120"/>
      <c r="L684" s="120"/>
      <c r="M684" s="120"/>
      <c r="N684" s="120"/>
      <c r="O684" s="123"/>
      <c r="P684" s="120"/>
      <c r="Q684" s="120"/>
      <c r="R684" s="120"/>
      <c r="S684" s="120"/>
      <c r="T684" s="120"/>
      <c r="U684" s="120"/>
      <c r="V684" s="120"/>
      <c r="W684" s="106"/>
      <c r="X684" s="106"/>
      <c r="Y684" s="128"/>
      <c r="Z684" s="106"/>
      <c r="AM684" s="125"/>
      <c r="AZ684" s="125"/>
    </row>
    <row r="685" ht="9.75" customHeight="1">
      <c r="C685" s="106"/>
      <c r="D685" s="120"/>
      <c r="E685" s="120"/>
      <c r="F685" s="120"/>
      <c r="G685" s="120"/>
      <c r="H685" s="120"/>
      <c r="I685" s="120"/>
      <c r="J685" s="120"/>
      <c r="K685" s="120"/>
      <c r="L685" s="120"/>
      <c r="M685" s="120"/>
      <c r="N685" s="120"/>
      <c r="O685" s="123"/>
      <c r="P685" s="120"/>
      <c r="Q685" s="120"/>
      <c r="R685" s="120"/>
      <c r="S685" s="120"/>
      <c r="T685" s="120"/>
      <c r="U685" s="120"/>
      <c r="V685" s="120"/>
      <c r="W685" s="106"/>
      <c r="X685" s="106"/>
      <c r="Y685" s="128"/>
      <c r="Z685" s="106"/>
      <c r="AM685" s="125"/>
      <c r="AZ685" s="125"/>
    </row>
    <row r="686" ht="9.75" customHeight="1">
      <c r="C686" s="106"/>
      <c r="D686" s="120"/>
      <c r="E686" s="120"/>
      <c r="F686" s="120"/>
      <c r="G686" s="120"/>
      <c r="H686" s="120"/>
      <c r="I686" s="120"/>
      <c r="J686" s="120"/>
      <c r="K686" s="120"/>
      <c r="L686" s="120"/>
      <c r="M686" s="120"/>
      <c r="N686" s="120"/>
      <c r="O686" s="123"/>
      <c r="P686" s="120"/>
      <c r="Q686" s="120"/>
      <c r="R686" s="120"/>
      <c r="S686" s="120"/>
      <c r="T686" s="120"/>
      <c r="U686" s="120"/>
      <c r="V686" s="120"/>
      <c r="W686" s="106"/>
      <c r="X686" s="106"/>
      <c r="Y686" s="128"/>
      <c r="Z686" s="106"/>
      <c r="AM686" s="125"/>
      <c r="AZ686" s="125"/>
    </row>
    <row r="687" ht="9.75" customHeight="1">
      <c r="C687" s="106"/>
      <c r="D687" s="120"/>
      <c r="E687" s="120"/>
      <c r="F687" s="120"/>
      <c r="G687" s="120"/>
      <c r="H687" s="120"/>
      <c r="I687" s="120"/>
      <c r="J687" s="120"/>
      <c r="K687" s="120"/>
      <c r="L687" s="120"/>
      <c r="M687" s="120"/>
      <c r="N687" s="120"/>
      <c r="O687" s="123"/>
      <c r="P687" s="120"/>
      <c r="Q687" s="120"/>
      <c r="R687" s="120"/>
      <c r="S687" s="120"/>
      <c r="T687" s="120"/>
      <c r="U687" s="120"/>
      <c r="V687" s="120"/>
      <c r="W687" s="106"/>
      <c r="X687" s="106"/>
      <c r="Y687" s="128"/>
      <c r="Z687" s="106"/>
      <c r="AM687" s="125"/>
      <c r="AZ687" s="125"/>
    </row>
    <row r="688" ht="9.75" customHeight="1">
      <c r="C688" s="106"/>
      <c r="D688" s="120"/>
      <c r="E688" s="120"/>
      <c r="F688" s="120"/>
      <c r="G688" s="120"/>
      <c r="H688" s="120"/>
      <c r="I688" s="120"/>
      <c r="J688" s="120"/>
      <c r="K688" s="120"/>
      <c r="L688" s="120"/>
      <c r="M688" s="120"/>
      <c r="N688" s="120"/>
      <c r="O688" s="123"/>
      <c r="P688" s="120"/>
      <c r="Q688" s="120"/>
      <c r="R688" s="120"/>
      <c r="S688" s="120"/>
      <c r="T688" s="120"/>
      <c r="U688" s="120"/>
      <c r="V688" s="120"/>
      <c r="W688" s="106"/>
      <c r="X688" s="106"/>
      <c r="Y688" s="128"/>
      <c r="Z688" s="106"/>
      <c r="AM688" s="125"/>
      <c r="AZ688" s="125"/>
    </row>
    <row r="689" ht="9.75" customHeight="1">
      <c r="C689" s="106"/>
      <c r="D689" s="120"/>
      <c r="E689" s="120"/>
      <c r="F689" s="120"/>
      <c r="G689" s="120"/>
      <c r="H689" s="120"/>
      <c r="I689" s="120"/>
      <c r="J689" s="120"/>
      <c r="K689" s="120"/>
      <c r="L689" s="120"/>
      <c r="M689" s="120"/>
      <c r="N689" s="120"/>
      <c r="O689" s="123"/>
      <c r="P689" s="120"/>
      <c r="Q689" s="120"/>
      <c r="R689" s="120"/>
      <c r="S689" s="120"/>
      <c r="T689" s="120"/>
      <c r="U689" s="120"/>
      <c r="V689" s="120"/>
      <c r="W689" s="106"/>
      <c r="X689" s="106"/>
      <c r="Y689" s="128"/>
      <c r="Z689" s="106"/>
      <c r="AM689" s="125"/>
      <c r="AZ689" s="125"/>
    </row>
    <row r="690" ht="9.75" customHeight="1">
      <c r="C690" s="106"/>
      <c r="D690" s="120"/>
      <c r="E690" s="120"/>
      <c r="F690" s="120"/>
      <c r="G690" s="120"/>
      <c r="H690" s="120"/>
      <c r="I690" s="120"/>
      <c r="J690" s="120"/>
      <c r="K690" s="120"/>
      <c r="L690" s="120"/>
      <c r="M690" s="120"/>
      <c r="N690" s="120"/>
      <c r="O690" s="123"/>
      <c r="P690" s="120"/>
      <c r="Q690" s="120"/>
      <c r="R690" s="120"/>
      <c r="S690" s="120"/>
      <c r="T690" s="120"/>
      <c r="U690" s="120"/>
      <c r="V690" s="120"/>
      <c r="W690" s="106"/>
      <c r="X690" s="106"/>
      <c r="Y690" s="128"/>
      <c r="Z690" s="106"/>
      <c r="AM690" s="125"/>
      <c r="AZ690" s="125"/>
    </row>
    <row r="691" ht="9.75" customHeight="1">
      <c r="C691" s="106"/>
      <c r="D691" s="120"/>
      <c r="E691" s="120"/>
      <c r="F691" s="120"/>
      <c r="G691" s="120"/>
      <c r="H691" s="120"/>
      <c r="I691" s="120"/>
      <c r="J691" s="120"/>
      <c r="K691" s="120"/>
      <c r="L691" s="120"/>
      <c r="M691" s="120"/>
      <c r="N691" s="120"/>
      <c r="O691" s="123"/>
      <c r="P691" s="120"/>
      <c r="Q691" s="120"/>
      <c r="R691" s="120"/>
      <c r="S691" s="120"/>
      <c r="T691" s="120"/>
      <c r="U691" s="120"/>
      <c r="V691" s="120"/>
      <c r="W691" s="106"/>
      <c r="X691" s="106"/>
      <c r="Y691" s="128"/>
      <c r="Z691" s="106"/>
      <c r="AM691" s="125"/>
      <c r="AZ691" s="125"/>
    </row>
    <row r="692" ht="9.75" customHeight="1">
      <c r="C692" s="106"/>
      <c r="D692" s="120"/>
      <c r="E692" s="120"/>
      <c r="F692" s="120"/>
      <c r="G692" s="120"/>
      <c r="H692" s="120"/>
      <c r="I692" s="120"/>
      <c r="J692" s="120"/>
      <c r="K692" s="120"/>
      <c r="L692" s="120"/>
      <c r="M692" s="120"/>
      <c r="N692" s="120"/>
      <c r="O692" s="123"/>
      <c r="P692" s="120"/>
      <c r="Q692" s="120"/>
      <c r="R692" s="120"/>
      <c r="S692" s="120"/>
      <c r="T692" s="120"/>
      <c r="U692" s="120"/>
      <c r="V692" s="120"/>
      <c r="W692" s="106"/>
      <c r="X692" s="106"/>
      <c r="Y692" s="128"/>
      <c r="Z692" s="106"/>
      <c r="AM692" s="125"/>
      <c r="AZ692" s="125"/>
    </row>
    <row r="693" ht="9.75" customHeight="1">
      <c r="C693" s="106"/>
      <c r="D693" s="120"/>
      <c r="E693" s="120"/>
      <c r="F693" s="120"/>
      <c r="G693" s="120"/>
      <c r="H693" s="120"/>
      <c r="I693" s="120"/>
      <c r="J693" s="120"/>
      <c r="K693" s="120"/>
      <c r="L693" s="120"/>
      <c r="M693" s="120"/>
      <c r="N693" s="120"/>
      <c r="O693" s="123"/>
      <c r="P693" s="120"/>
      <c r="Q693" s="120"/>
      <c r="R693" s="120"/>
      <c r="S693" s="120"/>
      <c r="T693" s="120"/>
      <c r="U693" s="120"/>
      <c r="V693" s="120"/>
      <c r="W693" s="106"/>
      <c r="X693" s="106"/>
      <c r="Y693" s="128"/>
      <c r="Z693" s="106"/>
      <c r="AM693" s="125"/>
      <c r="AZ693" s="125"/>
    </row>
    <row r="694" ht="9.75" customHeight="1">
      <c r="C694" s="106"/>
      <c r="D694" s="120"/>
      <c r="E694" s="120"/>
      <c r="F694" s="120"/>
      <c r="G694" s="120"/>
      <c r="H694" s="120"/>
      <c r="I694" s="120"/>
      <c r="J694" s="120"/>
      <c r="K694" s="120"/>
      <c r="L694" s="120"/>
      <c r="M694" s="120"/>
      <c r="N694" s="120"/>
      <c r="O694" s="123"/>
      <c r="P694" s="120"/>
      <c r="Q694" s="120"/>
      <c r="R694" s="120"/>
      <c r="S694" s="120"/>
      <c r="T694" s="120"/>
      <c r="U694" s="120"/>
      <c r="V694" s="120"/>
      <c r="W694" s="106"/>
      <c r="X694" s="106"/>
      <c r="Y694" s="128"/>
      <c r="Z694" s="106"/>
      <c r="AM694" s="125"/>
      <c r="AZ694" s="125"/>
    </row>
    <row r="695" ht="9.75" customHeight="1">
      <c r="C695" s="106"/>
      <c r="D695" s="120"/>
      <c r="E695" s="120"/>
      <c r="F695" s="120"/>
      <c r="G695" s="120"/>
      <c r="H695" s="120"/>
      <c r="I695" s="120"/>
      <c r="J695" s="120"/>
      <c r="K695" s="120"/>
      <c r="L695" s="120"/>
      <c r="M695" s="120"/>
      <c r="N695" s="120"/>
      <c r="O695" s="123"/>
      <c r="P695" s="120"/>
      <c r="Q695" s="120"/>
      <c r="R695" s="120"/>
      <c r="S695" s="120"/>
      <c r="T695" s="120"/>
      <c r="U695" s="120"/>
      <c r="V695" s="120"/>
      <c r="W695" s="106"/>
      <c r="X695" s="106"/>
      <c r="Y695" s="128"/>
      <c r="Z695" s="106"/>
      <c r="AM695" s="125"/>
      <c r="AZ695" s="125"/>
    </row>
    <row r="696" ht="9.75" customHeight="1">
      <c r="C696" s="106"/>
      <c r="D696" s="120"/>
      <c r="E696" s="120"/>
      <c r="F696" s="120"/>
      <c r="G696" s="120"/>
      <c r="H696" s="120"/>
      <c r="I696" s="120"/>
      <c r="J696" s="120"/>
      <c r="K696" s="120"/>
      <c r="L696" s="120"/>
      <c r="M696" s="120"/>
      <c r="N696" s="120"/>
      <c r="O696" s="123"/>
      <c r="P696" s="120"/>
      <c r="Q696" s="120"/>
      <c r="R696" s="120"/>
      <c r="S696" s="120"/>
      <c r="T696" s="120"/>
      <c r="U696" s="120"/>
      <c r="V696" s="120"/>
      <c r="W696" s="106"/>
      <c r="X696" s="106"/>
      <c r="Y696" s="128"/>
      <c r="Z696" s="106"/>
      <c r="AM696" s="125"/>
      <c r="AZ696" s="125"/>
    </row>
    <row r="697" ht="9.75" customHeight="1">
      <c r="C697" s="106"/>
      <c r="D697" s="120"/>
      <c r="E697" s="120"/>
      <c r="F697" s="120"/>
      <c r="G697" s="120"/>
      <c r="H697" s="120"/>
      <c r="I697" s="120"/>
      <c r="J697" s="120"/>
      <c r="K697" s="120"/>
      <c r="L697" s="120"/>
      <c r="M697" s="120"/>
      <c r="N697" s="120"/>
      <c r="O697" s="123"/>
      <c r="P697" s="120"/>
      <c r="Q697" s="120"/>
      <c r="R697" s="120"/>
      <c r="S697" s="120"/>
      <c r="T697" s="120"/>
      <c r="U697" s="120"/>
      <c r="V697" s="120"/>
      <c r="W697" s="106"/>
      <c r="X697" s="106"/>
      <c r="Y697" s="128"/>
      <c r="Z697" s="106"/>
      <c r="AM697" s="125"/>
      <c r="AZ697" s="125"/>
    </row>
    <row r="698" ht="9.75" customHeight="1">
      <c r="C698" s="106"/>
      <c r="D698" s="120"/>
      <c r="E698" s="120"/>
      <c r="F698" s="120"/>
      <c r="G698" s="120"/>
      <c r="H698" s="120"/>
      <c r="I698" s="120"/>
      <c r="J698" s="120"/>
      <c r="K698" s="120"/>
      <c r="L698" s="120"/>
      <c r="M698" s="120"/>
      <c r="N698" s="120"/>
      <c r="O698" s="123"/>
      <c r="P698" s="120"/>
      <c r="Q698" s="120"/>
      <c r="R698" s="120"/>
      <c r="S698" s="120"/>
      <c r="T698" s="120"/>
      <c r="U698" s="120"/>
      <c r="V698" s="120"/>
      <c r="W698" s="106"/>
      <c r="X698" s="106"/>
      <c r="Y698" s="128"/>
      <c r="Z698" s="106"/>
      <c r="AM698" s="125"/>
      <c r="AZ698" s="125"/>
    </row>
    <row r="699" ht="9.75" customHeight="1">
      <c r="C699" s="106"/>
      <c r="D699" s="120"/>
      <c r="E699" s="120"/>
      <c r="F699" s="120"/>
      <c r="G699" s="120"/>
      <c r="H699" s="120"/>
      <c r="I699" s="120"/>
      <c r="J699" s="120"/>
      <c r="K699" s="120"/>
      <c r="L699" s="120"/>
      <c r="M699" s="120"/>
      <c r="N699" s="120"/>
      <c r="O699" s="123"/>
      <c r="P699" s="120"/>
      <c r="Q699" s="120"/>
      <c r="R699" s="120"/>
      <c r="S699" s="120"/>
      <c r="T699" s="120"/>
      <c r="U699" s="120"/>
      <c r="V699" s="120"/>
      <c r="W699" s="106"/>
      <c r="X699" s="106"/>
      <c r="Y699" s="128"/>
      <c r="Z699" s="106"/>
      <c r="AM699" s="125"/>
      <c r="AZ699" s="125"/>
    </row>
    <row r="700" ht="9.75" customHeight="1">
      <c r="C700" s="106"/>
      <c r="D700" s="120"/>
      <c r="E700" s="120"/>
      <c r="F700" s="120"/>
      <c r="G700" s="120"/>
      <c r="H700" s="120"/>
      <c r="I700" s="120"/>
      <c r="J700" s="120"/>
      <c r="K700" s="120"/>
      <c r="L700" s="120"/>
      <c r="M700" s="120"/>
      <c r="N700" s="120"/>
      <c r="O700" s="123"/>
      <c r="P700" s="120"/>
      <c r="Q700" s="120"/>
      <c r="R700" s="120"/>
      <c r="S700" s="120"/>
      <c r="T700" s="120"/>
      <c r="U700" s="120"/>
      <c r="V700" s="120"/>
      <c r="W700" s="106"/>
      <c r="X700" s="106"/>
      <c r="Y700" s="128"/>
      <c r="Z700" s="106"/>
      <c r="AM700" s="125"/>
      <c r="AZ700" s="125"/>
    </row>
    <row r="701" ht="9.75" customHeight="1">
      <c r="C701" s="106"/>
      <c r="D701" s="120"/>
      <c r="E701" s="120"/>
      <c r="F701" s="120"/>
      <c r="G701" s="120"/>
      <c r="H701" s="120"/>
      <c r="I701" s="120"/>
      <c r="J701" s="120"/>
      <c r="K701" s="120"/>
      <c r="L701" s="120"/>
      <c r="M701" s="120"/>
      <c r="N701" s="120"/>
      <c r="O701" s="123"/>
      <c r="P701" s="120"/>
      <c r="Q701" s="120"/>
      <c r="R701" s="120"/>
      <c r="S701" s="120"/>
      <c r="T701" s="120"/>
      <c r="U701" s="120"/>
      <c r="V701" s="120"/>
      <c r="W701" s="106"/>
      <c r="X701" s="106"/>
      <c r="Y701" s="128"/>
      <c r="Z701" s="106"/>
      <c r="AM701" s="125"/>
      <c r="AZ701" s="125"/>
    </row>
    <row r="702" ht="9.75" customHeight="1">
      <c r="C702" s="106"/>
      <c r="D702" s="120"/>
      <c r="E702" s="120"/>
      <c r="F702" s="120"/>
      <c r="G702" s="120"/>
      <c r="H702" s="120"/>
      <c r="I702" s="120"/>
      <c r="J702" s="120"/>
      <c r="K702" s="120"/>
      <c r="L702" s="120"/>
      <c r="M702" s="120"/>
      <c r="N702" s="120"/>
      <c r="O702" s="123"/>
      <c r="P702" s="120"/>
      <c r="Q702" s="120"/>
      <c r="R702" s="120"/>
      <c r="S702" s="120"/>
      <c r="T702" s="120"/>
      <c r="U702" s="120"/>
      <c r="V702" s="120"/>
      <c r="W702" s="106"/>
      <c r="X702" s="106"/>
      <c r="Y702" s="128"/>
      <c r="Z702" s="106"/>
      <c r="AM702" s="125"/>
      <c r="AZ702" s="125"/>
    </row>
    <row r="703" ht="9.75" customHeight="1">
      <c r="C703" s="106"/>
      <c r="D703" s="120"/>
      <c r="E703" s="120"/>
      <c r="F703" s="120"/>
      <c r="G703" s="120"/>
      <c r="H703" s="120"/>
      <c r="I703" s="120"/>
      <c r="J703" s="120"/>
      <c r="K703" s="120"/>
      <c r="L703" s="120"/>
      <c r="M703" s="120"/>
      <c r="N703" s="120"/>
      <c r="O703" s="123"/>
      <c r="P703" s="120"/>
      <c r="Q703" s="120"/>
      <c r="R703" s="120"/>
      <c r="S703" s="120"/>
      <c r="T703" s="120"/>
      <c r="U703" s="120"/>
      <c r="V703" s="120"/>
      <c r="W703" s="106"/>
      <c r="X703" s="106"/>
      <c r="Y703" s="128"/>
      <c r="Z703" s="106"/>
      <c r="AM703" s="125"/>
      <c r="AZ703" s="125"/>
    </row>
    <row r="704" ht="9.75" customHeight="1">
      <c r="C704" s="106"/>
      <c r="D704" s="120"/>
      <c r="E704" s="120"/>
      <c r="F704" s="120"/>
      <c r="G704" s="120"/>
      <c r="H704" s="120"/>
      <c r="I704" s="120"/>
      <c r="J704" s="120"/>
      <c r="K704" s="120"/>
      <c r="L704" s="120"/>
      <c r="M704" s="120"/>
      <c r="N704" s="120"/>
      <c r="O704" s="123"/>
      <c r="P704" s="120"/>
      <c r="Q704" s="120"/>
      <c r="R704" s="120"/>
      <c r="S704" s="120"/>
      <c r="T704" s="120"/>
      <c r="U704" s="120"/>
      <c r="V704" s="120"/>
      <c r="W704" s="106"/>
      <c r="X704" s="106"/>
      <c r="Y704" s="128"/>
      <c r="Z704" s="106"/>
      <c r="AM704" s="125"/>
      <c r="AZ704" s="125"/>
    </row>
    <row r="705" ht="9.75" customHeight="1">
      <c r="C705" s="106"/>
      <c r="D705" s="120"/>
      <c r="E705" s="120"/>
      <c r="F705" s="120"/>
      <c r="G705" s="120"/>
      <c r="H705" s="120"/>
      <c r="I705" s="120"/>
      <c r="J705" s="120"/>
      <c r="K705" s="120"/>
      <c r="L705" s="120"/>
      <c r="M705" s="120"/>
      <c r="N705" s="120"/>
      <c r="O705" s="123"/>
      <c r="P705" s="120"/>
      <c r="Q705" s="120"/>
      <c r="R705" s="120"/>
      <c r="S705" s="120"/>
      <c r="T705" s="120"/>
      <c r="U705" s="120"/>
      <c r="V705" s="120"/>
      <c r="W705" s="106"/>
      <c r="X705" s="106"/>
      <c r="Y705" s="128"/>
      <c r="Z705" s="106"/>
      <c r="AM705" s="125"/>
      <c r="AZ705" s="125"/>
    </row>
    <row r="706" ht="9.75" customHeight="1">
      <c r="C706" s="106"/>
      <c r="D706" s="120"/>
      <c r="E706" s="120"/>
      <c r="F706" s="120"/>
      <c r="G706" s="120"/>
      <c r="H706" s="120"/>
      <c r="I706" s="120"/>
      <c r="J706" s="120"/>
      <c r="K706" s="120"/>
      <c r="L706" s="120"/>
      <c r="M706" s="120"/>
      <c r="N706" s="120"/>
      <c r="O706" s="123"/>
      <c r="P706" s="120"/>
      <c r="Q706" s="120"/>
      <c r="R706" s="120"/>
      <c r="S706" s="120"/>
      <c r="T706" s="120"/>
      <c r="U706" s="120"/>
      <c r="V706" s="120"/>
      <c r="W706" s="106"/>
      <c r="X706" s="106"/>
      <c r="Y706" s="128"/>
      <c r="Z706" s="106"/>
      <c r="AM706" s="125"/>
      <c r="AZ706" s="125"/>
    </row>
    <row r="707" ht="9.75" customHeight="1">
      <c r="C707" s="106"/>
      <c r="D707" s="120"/>
      <c r="E707" s="120"/>
      <c r="F707" s="120"/>
      <c r="G707" s="120"/>
      <c r="H707" s="120"/>
      <c r="I707" s="120"/>
      <c r="J707" s="120"/>
      <c r="K707" s="120"/>
      <c r="L707" s="120"/>
      <c r="M707" s="120"/>
      <c r="N707" s="120"/>
      <c r="O707" s="123"/>
      <c r="P707" s="120"/>
      <c r="Q707" s="120"/>
      <c r="R707" s="120"/>
      <c r="S707" s="120"/>
      <c r="T707" s="120"/>
      <c r="U707" s="120"/>
      <c r="V707" s="120"/>
      <c r="W707" s="106"/>
      <c r="X707" s="106"/>
      <c r="Y707" s="128"/>
      <c r="Z707" s="106"/>
      <c r="AM707" s="125"/>
      <c r="AZ707" s="125"/>
    </row>
    <row r="708" ht="9.75" customHeight="1">
      <c r="C708" s="106"/>
      <c r="D708" s="120"/>
      <c r="E708" s="120"/>
      <c r="F708" s="120"/>
      <c r="G708" s="120"/>
      <c r="H708" s="120"/>
      <c r="I708" s="120"/>
      <c r="J708" s="120"/>
      <c r="K708" s="120"/>
      <c r="L708" s="120"/>
      <c r="M708" s="120"/>
      <c r="N708" s="120"/>
      <c r="O708" s="123"/>
      <c r="P708" s="120"/>
      <c r="Q708" s="120"/>
      <c r="R708" s="120"/>
      <c r="S708" s="120"/>
      <c r="T708" s="120"/>
      <c r="U708" s="120"/>
      <c r="V708" s="120"/>
      <c r="W708" s="106"/>
      <c r="X708" s="106"/>
      <c r="Y708" s="128"/>
      <c r="Z708" s="106"/>
      <c r="AM708" s="125"/>
      <c r="AZ708" s="125"/>
    </row>
    <row r="709" ht="9.75" customHeight="1">
      <c r="C709" s="106"/>
      <c r="D709" s="120"/>
      <c r="E709" s="120"/>
      <c r="F709" s="120"/>
      <c r="G709" s="120"/>
      <c r="H709" s="120"/>
      <c r="I709" s="120"/>
      <c r="J709" s="120"/>
      <c r="K709" s="120"/>
      <c r="L709" s="120"/>
      <c r="M709" s="120"/>
      <c r="N709" s="120"/>
      <c r="O709" s="123"/>
      <c r="P709" s="120"/>
      <c r="Q709" s="120"/>
      <c r="R709" s="120"/>
      <c r="S709" s="120"/>
      <c r="T709" s="120"/>
      <c r="U709" s="120"/>
      <c r="V709" s="120"/>
      <c r="W709" s="106"/>
      <c r="X709" s="106"/>
      <c r="Y709" s="128"/>
      <c r="Z709" s="106"/>
      <c r="AM709" s="125"/>
      <c r="AZ709" s="125"/>
    </row>
    <row r="710" ht="9.75" customHeight="1">
      <c r="C710" s="106"/>
      <c r="D710" s="120"/>
      <c r="E710" s="120"/>
      <c r="F710" s="120"/>
      <c r="G710" s="120"/>
      <c r="H710" s="120"/>
      <c r="I710" s="120"/>
      <c r="J710" s="120"/>
      <c r="K710" s="120"/>
      <c r="L710" s="120"/>
      <c r="M710" s="120"/>
      <c r="N710" s="120"/>
      <c r="O710" s="123"/>
      <c r="P710" s="120"/>
      <c r="Q710" s="120"/>
      <c r="R710" s="120"/>
      <c r="S710" s="120"/>
      <c r="T710" s="120"/>
      <c r="U710" s="120"/>
      <c r="V710" s="120"/>
      <c r="W710" s="106"/>
      <c r="X710" s="106"/>
      <c r="Y710" s="128"/>
      <c r="Z710" s="106"/>
      <c r="AM710" s="125"/>
      <c r="AZ710" s="125"/>
    </row>
    <row r="711" ht="9.75" customHeight="1">
      <c r="C711" s="106"/>
      <c r="D711" s="120"/>
      <c r="E711" s="120"/>
      <c r="F711" s="120"/>
      <c r="G711" s="120"/>
      <c r="H711" s="120"/>
      <c r="I711" s="120"/>
      <c r="J711" s="120"/>
      <c r="K711" s="120"/>
      <c r="L711" s="120"/>
      <c r="M711" s="120"/>
      <c r="N711" s="120"/>
      <c r="O711" s="123"/>
      <c r="P711" s="120"/>
      <c r="Q711" s="120"/>
      <c r="R711" s="120"/>
      <c r="S711" s="120"/>
      <c r="T711" s="120"/>
      <c r="U711" s="120"/>
      <c r="V711" s="120"/>
      <c r="W711" s="106"/>
      <c r="X711" s="106"/>
      <c r="Y711" s="128"/>
      <c r="Z711" s="106"/>
      <c r="AM711" s="125"/>
      <c r="AZ711" s="125"/>
    </row>
    <row r="712" ht="9.75" customHeight="1">
      <c r="C712" s="106"/>
      <c r="D712" s="120"/>
      <c r="E712" s="120"/>
      <c r="F712" s="120"/>
      <c r="G712" s="120"/>
      <c r="H712" s="120"/>
      <c r="I712" s="120"/>
      <c r="J712" s="120"/>
      <c r="K712" s="120"/>
      <c r="L712" s="120"/>
      <c r="M712" s="120"/>
      <c r="N712" s="120"/>
      <c r="O712" s="123"/>
      <c r="P712" s="120"/>
      <c r="Q712" s="120"/>
      <c r="R712" s="120"/>
      <c r="S712" s="120"/>
      <c r="T712" s="120"/>
      <c r="U712" s="120"/>
      <c r="V712" s="120"/>
      <c r="W712" s="106"/>
      <c r="X712" s="106"/>
      <c r="Y712" s="128"/>
      <c r="Z712" s="106"/>
      <c r="AM712" s="125"/>
      <c r="AZ712" s="125"/>
    </row>
    <row r="713" ht="9.75" customHeight="1">
      <c r="C713" s="106"/>
      <c r="D713" s="120"/>
      <c r="E713" s="120"/>
      <c r="F713" s="120"/>
      <c r="G713" s="120"/>
      <c r="H713" s="120"/>
      <c r="I713" s="120"/>
      <c r="J713" s="120"/>
      <c r="K713" s="120"/>
      <c r="L713" s="120"/>
      <c r="M713" s="120"/>
      <c r="N713" s="120"/>
      <c r="O713" s="123"/>
      <c r="P713" s="120"/>
      <c r="Q713" s="120"/>
      <c r="R713" s="120"/>
      <c r="S713" s="120"/>
      <c r="T713" s="120"/>
      <c r="U713" s="120"/>
      <c r="V713" s="120"/>
      <c r="W713" s="106"/>
      <c r="X713" s="106"/>
      <c r="Y713" s="128"/>
      <c r="Z713" s="106"/>
      <c r="AM713" s="125"/>
      <c r="AZ713" s="125"/>
    </row>
    <row r="714" ht="9.75" customHeight="1">
      <c r="C714" s="106"/>
      <c r="D714" s="120"/>
      <c r="E714" s="120"/>
      <c r="F714" s="120"/>
      <c r="G714" s="120"/>
      <c r="H714" s="120"/>
      <c r="I714" s="120"/>
      <c r="J714" s="120"/>
      <c r="K714" s="120"/>
      <c r="L714" s="120"/>
      <c r="M714" s="120"/>
      <c r="N714" s="120"/>
      <c r="O714" s="123"/>
      <c r="P714" s="120"/>
      <c r="Q714" s="120"/>
      <c r="R714" s="120"/>
      <c r="S714" s="120"/>
      <c r="T714" s="120"/>
      <c r="U714" s="120"/>
      <c r="V714" s="120"/>
      <c r="W714" s="106"/>
      <c r="X714" s="106"/>
      <c r="Y714" s="128"/>
      <c r="Z714" s="106"/>
      <c r="AM714" s="125"/>
      <c r="AZ714" s="125"/>
    </row>
    <row r="715" ht="9.75" customHeight="1">
      <c r="C715" s="106"/>
      <c r="D715" s="120"/>
      <c r="E715" s="120"/>
      <c r="F715" s="120"/>
      <c r="G715" s="120"/>
      <c r="H715" s="120"/>
      <c r="I715" s="120"/>
      <c r="J715" s="120"/>
      <c r="K715" s="120"/>
      <c r="L715" s="120"/>
      <c r="M715" s="120"/>
      <c r="N715" s="120"/>
      <c r="O715" s="123"/>
      <c r="P715" s="120"/>
      <c r="Q715" s="120"/>
      <c r="R715" s="120"/>
      <c r="S715" s="120"/>
      <c r="T715" s="120"/>
      <c r="U715" s="120"/>
      <c r="V715" s="120"/>
      <c r="W715" s="106"/>
      <c r="X715" s="106"/>
      <c r="Y715" s="128"/>
      <c r="Z715" s="106"/>
      <c r="AM715" s="125"/>
      <c r="AZ715" s="125"/>
    </row>
    <row r="716" ht="9.75" customHeight="1">
      <c r="C716" s="106"/>
      <c r="D716" s="120"/>
      <c r="E716" s="120"/>
      <c r="F716" s="120"/>
      <c r="G716" s="120"/>
      <c r="H716" s="120"/>
      <c r="I716" s="120"/>
      <c r="J716" s="120"/>
      <c r="K716" s="120"/>
      <c r="L716" s="120"/>
      <c r="M716" s="120"/>
      <c r="N716" s="120"/>
      <c r="O716" s="123"/>
      <c r="P716" s="120"/>
      <c r="Q716" s="120"/>
      <c r="R716" s="120"/>
      <c r="S716" s="120"/>
      <c r="T716" s="120"/>
      <c r="U716" s="120"/>
      <c r="V716" s="120"/>
      <c r="W716" s="106"/>
      <c r="X716" s="106"/>
      <c r="Y716" s="128"/>
      <c r="Z716" s="106"/>
      <c r="AM716" s="125"/>
      <c r="AZ716" s="125"/>
    </row>
    <row r="717" ht="9.75" customHeight="1">
      <c r="C717" s="106"/>
      <c r="D717" s="120"/>
      <c r="E717" s="120"/>
      <c r="F717" s="120"/>
      <c r="G717" s="120"/>
      <c r="H717" s="120"/>
      <c r="I717" s="120"/>
      <c r="J717" s="120"/>
      <c r="K717" s="120"/>
      <c r="L717" s="120"/>
      <c r="M717" s="120"/>
      <c r="N717" s="120"/>
      <c r="O717" s="123"/>
      <c r="P717" s="120"/>
      <c r="Q717" s="120"/>
      <c r="R717" s="120"/>
      <c r="S717" s="120"/>
      <c r="T717" s="120"/>
      <c r="U717" s="120"/>
      <c r="V717" s="120"/>
      <c r="W717" s="106"/>
      <c r="X717" s="106"/>
      <c r="Y717" s="128"/>
      <c r="Z717" s="106"/>
      <c r="AM717" s="125"/>
      <c r="AZ717" s="125"/>
    </row>
    <row r="718" ht="9.75" customHeight="1">
      <c r="C718" s="106"/>
      <c r="D718" s="120"/>
      <c r="E718" s="120"/>
      <c r="F718" s="120"/>
      <c r="G718" s="120"/>
      <c r="H718" s="120"/>
      <c r="I718" s="120"/>
      <c r="J718" s="120"/>
      <c r="K718" s="120"/>
      <c r="L718" s="120"/>
      <c r="M718" s="120"/>
      <c r="N718" s="120"/>
      <c r="O718" s="123"/>
      <c r="P718" s="120"/>
      <c r="Q718" s="120"/>
      <c r="R718" s="120"/>
      <c r="S718" s="120"/>
      <c r="T718" s="120"/>
      <c r="U718" s="120"/>
      <c r="V718" s="120"/>
      <c r="W718" s="106"/>
      <c r="X718" s="106"/>
      <c r="Y718" s="128"/>
      <c r="Z718" s="106"/>
      <c r="AM718" s="125"/>
      <c r="AZ718" s="125"/>
    </row>
    <row r="719" ht="9.75" customHeight="1">
      <c r="C719" s="106"/>
      <c r="D719" s="120"/>
      <c r="E719" s="120"/>
      <c r="F719" s="120"/>
      <c r="G719" s="120"/>
      <c r="H719" s="120"/>
      <c r="I719" s="120"/>
      <c r="J719" s="120"/>
      <c r="K719" s="120"/>
      <c r="L719" s="120"/>
      <c r="M719" s="120"/>
      <c r="N719" s="120"/>
      <c r="O719" s="123"/>
      <c r="P719" s="120"/>
      <c r="Q719" s="120"/>
      <c r="R719" s="120"/>
      <c r="S719" s="120"/>
      <c r="T719" s="120"/>
      <c r="U719" s="120"/>
      <c r="V719" s="120"/>
      <c r="W719" s="106"/>
      <c r="X719" s="106"/>
      <c r="Y719" s="128"/>
      <c r="Z719" s="106"/>
      <c r="AM719" s="125"/>
      <c r="AZ719" s="125"/>
    </row>
    <row r="720" ht="9.75" customHeight="1">
      <c r="C720" s="106"/>
      <c r="D720" s="120"/>
      <c r="E720" s="120"/>
      <c r="F720" s="120"/>
      <c r="G720" s="120"/>
      <c r="H720" s="120"/>
      <c r="I720" s="120"/>
      <c r="J720" s="120"/>
      <c r="K720" s="120"/>
      <c r="L720" s="120"/>
      <c r="M720" s="120"/>
      <c r="N720" s="120"/>
      <c r="O720" s="123"/>
      <c r="P720" s="120"/>
      <c r="Q720" s="120"/>
      <c r="R720" s="120"/>
      <c r="S720" s="120"/>
      <c r="T720" s="120"/>
      <c r="U720" s="120"/>
      <c r="V720" s="120"/>
      <c r="W720" s="106"/>
      <c r="X720" s="106"/>
      <c r="Y720" s="128"/>
      <c r="Z720" s="106"/>
      <c r="AM720" s="125"/>
      <c r="AZ720" s="125"/>
    </row>
    <row r="721" ht="9.75" customHeight="1">
      <c r="C721" s="106"/>
      <c r="D721" s="120"/>
      <c r="E721" s="120"/>
      <c r="F721" s="120"/>
      <c r="G721" s="120"/>
      <c r="H721" s="120"/>
      <c r="I721" s="120"/>
      <c r="J721" s="120"/>
      <c r="K721" s="120"/>
      <c r="L721" s="120"/>
      <c r="M721" s="120"/>
      <c r="N721" s="120"/>
      <c r="O721" s="123"/>
      <c r="P721" s="120"/>
      <c r="Q721" s="120"/>
      <c r="R721" s="120"/>
      <c r="S721" s="120"/>
      <c r="T721" s="120"/>
      <c r="U721" s="120"/>
      <c r="V721" s="120"/>
      <c r="W721" s="106"/>
      <c r="X721" s="106"/>
      <c r="Y721" s="128"/>
      <c r="Z721" s="106"/>
      <c r="AM721" s="125"/>
      <c r="AZ721" s="125"/>
    </row>
    <row r="722" ht="9.75" customHeight="1">
      <c r="C722" s="106"/>
      <c r="D722" s="120"/>
      <c r="E722" s="120"/>
      <c r="F722" s="120"/>
      <c r="G722" s="120"/>
      <c r="H722" s="120"/>
      <c r="I722" s="120"/>
      <c r="J722" s="120"/>
      <c r="K722" s="120"/>
      <c r="L722" s="120"/>
      <c r="M722" s="120"/>
      <c r="N722" s="120"/>
      <c r="O722" s="123"/>
      <c r="P722" s="120"/>
      <c r="Q722" s="120"/>
      <c r="R722" s="120"/>
      <c r="S722" s="120"/>
      <c r="T722" s="120"/>
      <c r="U722" s="120"/>
      <c r="V722" s="120"/>
      <c r="W722" s="106"/>
      <c r="X722" s="106"/>
      <c r="Y722" s="128"/>
      <c r="Z722" s="106"/>
      <c r="AM722" s="125"/>
      <c r="AZ722" s="125"/>
    </row>
    <row r="723" ht="9.75" customHeight="1">
      <c r="C723" s="106"/>
      <c r="D723" s="120"/>
      <c r="E723" s="120"/>
      <c r="F723" s="120"/>
      <c r="G723" s="120"/>
      <c r="H723" s="120"/>
      <c r="I723" s="120"/>
      <c r="J723" s="120"/>
      <c r="K723" s="120"/>
      <c r="L723" s="120"/>
      <c r="M723" s="120"/>
      <c r="N723" s="120"/>
      <c r="O723" s="123"/>
      <c r="P723" s="120"/>
      <c r="Q723" s="120"/>
      <c r="R723" s="120"/>
      <c r="S723" s="120"/>
      <c r="T723" s="120"/>
      <c r="U723" s="120"/>
      <c r="V723" s="120"/>
      <c r="W723" s="106"/>
      <c r="X723" s="106"/>
      <c r="Y723" s="128"/>
      <c r="Z723" s="106"/>
      <c r="AM723" s="125"/>
      <c r="AZ723" s="125"/>
    </row>
    <row r="724" ht="9.75" customHeight="1">
      <c r="C724" s="106"/>
      <c r="D724" s="120"/>
      <c r="E724" s="120"/>
      <c r="F724" s="120"/>
      <c r="G724" s="120"/>
      <c r="H724" s="120"/>
      <c r="I724" s="120"/>
      <c r="J724" s="120"/>
      <c r="K724" s="120"/>
      <c r="L724" s="120"/>
      <c r="M724" s="120"/>
      <c r="N724" s="120"/>
      <c r="O724" s="123"/>
      <c r="P724" s="120"/>
      <c r="Q724" s="120"/>
      <c r="R724" s="120"/>
      <c r="S724" s="120"/>
      <c r="T724" s="120"/>
      <c r="U724" s="120"/>
      <c r="V724" s="120"/>
      <c r="W724" s="106"/>
      <c r="X724" s="106"/>
      <c r="Y724" s="128"/>
      <c r="Z724" s="106"/>
      <c r="AM724" s="125"/>
      <c r="AZ724" s="125"/>
    </row>
    <row r="725" ht="9.75" customHeight="1">
      <c r="C725" s="106"/>
      <c r="D725" s="120"/>
      <c r="E725" s="120"/>
      <c r="F725" s="120"/>
      <c r="G725" s="120"/>
      <c r="H725" s="120"/>
      <c r="I725" s="120"/>
      <c r="J725" s="120"/>
      <c r="K725" s="120"/>
      <c r="L725" s="120"/>
      <c r="M725" s="120"/>
      <c r="N725" s="120"/>
      <c r="O725" s="123"/>
      <c r="P725" s="120"/>
      <c r="Q725" s="120"/>
      <c r="R725" s="120"/>
      <c r="S725" s="120"/>
      <c r="T725" s="120"/>
      <c r="U725" s="120"/>
      <c r="V725" s="120"/>
      <c r="W725" s="106"/>
      <c r="X725" s="106"/>
      <c r="Y725" s="128"/>
      <c r="Z725" s="106"/>
      <c r="AM725" s="125"/>
      <c r="AZ725" s="125"/>
    </row>
    <row r="726" ht="9.75" customHeight="1">
      <c r="C726" s="106"/>
      <c r="D726" s="120"/>
      <c r="E726" s="120"/>
      <c r="F726" s="120"/>
      <c r="G726" s="120"/>
      <c r="H726" s="120"/>
      <c r="I726" s="120"/>
      <c r="J726" s="120"/>
      <c r="K726" s="120"/>
      <c r="L726" s="120"/>
      <c r="M726" s="120"/>
      <c r="N726" s="120"/>
      <c r="O726" s="123"/>
      <c r="P726" s="120"/>
      <c r="Q726" s="120"/>
      <c r="R726" s="120"/>
      <c r="S726" s="120"/>
      <c r="T726" s="120"/>
      <c r="U726" s="120"/>
      <c r="V726" s="120"/>
      <c r="W726" s="106"/>
      <c r="X726" s="106"/>
      <c r="Y726" s="128"/>
      <c r="Z726" s="106"/>
      <c r="AM726" s="125"/>
      <c r="AZ726" s="125"/>
    </row>
    <row r="727" ht="9.75" customHeight="1">
      <c r="C727" s="106"/>
      <c r="D727" s="120"/>
      <c r="E727" s="120"/>
      <c r="F727" s="120"/>
      <c r="G727" s="120"/>
      <c r="H727" s="120"/>
      <c r="I727" s="120"/>
      <c r="J727" s="120"/>
      <c r="K727" s="120"/>
      <c r="L727" s="120"/>
      <c r="M727" s="120"/>
      <c r="N727" s="120"/>
      <c r="O727" s="123"/>
      <c r="P727" s="120"/>
      <c r="Q727" s="120"/>
      <c r="R727" s="120"/>
      <c r="S727" s="120"/>
      <c r="T727" s="120"/>
      <c r="U727" s="120"/>
      <c r="V727" s="120"/>
      <c r="W727" s="106"/>
      <c r="X727" s="106"/>
      <c r="Y727" s="128"/>
      <c r="Z727" s="106"/>
      <c r="AM727" s="125"/>
      <c r="AZ727" s="125"/>
    </row>
    <row r="728" ht="9.75" customHeight="1">
      <c r="C728" s="106"/>
      <c r="D728" s="120"/>
      <c r="E728" s="120"/>
      <c r="F728" s="120"/>
      <c r="G728" s="120"/>
      <c r="H728" s="120"/>
      <c r="I728" s="120"/>
      <c r="J728" s="120"/>
      <c r="K728" s="120"/>
      <c r="L728" s="120"/>
      <c r="M728" s="120"/>
      <c r="N728" s="120"/>
      <c r="O728" s="123"/>
      <c r="P728" s="120"/>
      <c r="Q728" s="120"/>
      <c r="R728" s="120"/>
      <c r="S728" s="120"/>
      <c r="T728" s="120"/>
      <c r="U728" s="120"/>
      <c r="V728" s="120"/>
      <c r="W728" s="106"/>
      <c r="X728" s="106"/>
      <c r="Y728" s="128"/>
      <c r="Z728" s="106"/>
      <c r="AM728" s="125"/>
      <c r="AZ728" s="125"/>
    </row>
    <row r="729" ht="9.75" customHeight="1">
      <c r="C729" s="106"/>
      <c r="D729" s="120"/>
      <c r="E729" s="120"/>
      <c r="F729" s="120"/>
      <c r="G729" s="120"/>
      <c r="H729" s="120"/>
      <c r="I729" s="120"/>
      <c r="J729" s="120"/>
      <c r="K729" s="120"/>
      <c r="L729" s="120"/>
      <c r="M729" s="120"/>
      <c r="N729" s="120"/>
      <c r="O729" s="123"/>
      <c r="P729" s="120"/>
      <c r="Q729" s="120"/>
      <c r="R729" s="120"/>
      <c r="S729" s="120"/>
      <c r="T729" s="120"/>
      <c r="U729" s="120"/>
      <c r="V729" s="120"/>
      <c r="W729" s="106"/>
      <c r="X729" s="106"/>
      <c r="Y729" s="128"/>
      <c r="Z729" s="106"/>
      <c r="AM729" s="125"/>
      <c r="AZ729" s="125"/>
    </row>
    <row r="730" ht="9.75" customHeight="1">
      <c r="C730" s="106"/>
      <c r="D730" s="120"/>
      <c r="E730" s="120"/>
      <c r="F730" s="120"/>
      <c r="G730" s="120"/>
      <c r="H730" s="120"/>
      <c r="I730" s="120"/>
      <c r="J730" s="120"/>
      <c r="K730" s="120"/>
      <c r="L730" s="120"/>
      <c r="M730" s="120"/>
      <c r="N730" s="120"/>
      <c r="O730" s="123"/>
      <c r="P730" s="120"/>
      <c r="Q730" s="120"/>
      <c r="R730" s="120"/>
      <c r="S730" s="120"/>
      <c r="T730" s="120"/>
      <c r="U730" s="120"/>
      <c r="V730" s="120"/>
      <c r="W730" s="106"/>
      <c r="X730" s="106"/>
      <c r="Y730" s="128"/>
      <c r="Z730" s="106"/>
      <c r="AM730" s="125"/>
      <c r="AZ730" s="125"/>
    </row>
    <row r="731" ht="9.75" customHeight="1">
      <c r="C731" s="106"/>
      <c r="D731" s="120"/>
      <c r="E731" s="120"/>
      <c r="F731" s="120"/>
      <c r="G731" s="120"/>
      <c r="H731" s="120"/>
      <c r="I731" s="120"/>
      <c r="J731" s="120"/>
      <c r="K731" s="120"/>
      <c r="L731" s="120"/>
      <c r="M731" s="120"/>
      <c r="N731" s="120"/>
      <c r="O731" s="123"/>
      <c r="P731" s="120"/>
      <c r="Q731" s="120"/>
      <c r="R731" s="120"/>
      <c r="S731" s="120"/>
      <c r="T731" s="120"/>
      <c r="U731" s="120"/>
      <c r="V731" s="120"/>
      <c r="W731" s="106"/>
      <c r="X731" s="106"/>
      <c r="Y731" s="128"/>
      <c r="Z731" s="106"/>
      <c r="AM731" s="125"/>
      <c r="AZ731" s="125"/>
    </row>
    <row r="732" ht="9.75" customHeight="1">
      <c r="C732" s="106"/>
      <c r="D732" s="120"/>
      <c r="E732" s="120"/>
      <c r="F732" s="120"/>
      <c r="G732" s="120"/>
      <c r="H732" s="120"/>
      <c r="I732" s="120"/>
      <c r="J732" s="120"/>
      <c r="K732" s="120"/>
      <c r="L732" s="120"/>
      <c r="M732" s="120"/>
      <c r="N732" s="120"/>
      <c r="O732" s="123"/>
      <c r="P732" s="120"/>
      <c r="Q732" s="120"/>
      <c r="R732" s="120"/>
      <c r="S732" s="120"/>
      <c r="T732" s="120"/>
      <c r="U732" s="120"/>
      <c r="V732" s="120"/>
      <c r="W732" s="106"/>
      <c r="X732" s="106"/>
      <c r="Y732" s="128"/>
      <c r="Z732" s="106"/>
      <c r="AM732" s="125"/>
      <c r="AZ732" s="125"/>
    </row>
    <row r="733" ht="9.75" customHeight="1">
      <c r="C733" s="106"/>
      <c r="D733" s="120"/>
      <c r="E733" s="120"/>
      <c r="F733" s="120"/>
      <c r="G733" s="120"/>
      <c r="H733" s="120"/>
      <c r="I733" s="120"/>
      <c r="J733" s="120"/>
      <c r="K733" s="120"/>
      <c r="L733" s="120"/>
      <c r="M733" s="120"/>
      <c r="N733" s="120"/>
      <c r="O733" s="123"/>
      <c r="P733" s="120"/>
      <c r="Q733" s="120"/>
      <c r="R733" s="120"/>
      <c r="S733" s="120"/>
      <c r="T733" s="120"/>
      <c r="U733" s="120"/>
      <c r="V733" s="120"/>
      <c r="W733" s="106"/>
      <c r="X733" s="106"/>
      <c r="Y733" s="128"/>
      <c r="Z733" s="106"/>
      <c r="AM733" s="125"/>
      <c r="AZ733" s="125"/>
    </row>
    <row r="734" ht="9.75" customHeight="1">
      <c r="C734" s="106"/>
      <c r="D734" s="120"/>
      <c r="E734" s="120"/>
      <c r="F734" s="120"/>
      <c r="G734" s="120"/>
      <c r="H734" s="120"/>
      <c r="I734" s="120"/>
      <c r="J734" s="120"/>
      <c r="K734" s="120"/>
      <c r="L734" s="120"/>
      <c r="M734" s="120"/>
      <c r="N734" s="120"/>
      <c r="O734" s="123"/>
      <c r="P734" s="120"/>
      <c r="Q734" s="120"/>
      <c r="R734" s="120"/>
      <c r="S734" s="120"/>
      <c r="T734" s="120"/>
      <c r="U734" s="120"/>
      <c r="V734" s="120"/>
      <c r="W734" s="106"/>
      <c r="X734" s="106"/>
      <c r="Y734" s="128"/>
      <c r="Z734" s="106"/>
      <c r="AM734" s="125"/>
      <c r="AZ734" s="125"/>
    </row>
    <row r="735" ht="9.75" customHeight="1">
      <c r="C735" s="106"/>
      <c r="D735" s="120"/>
      <c r="E735" s="120"/>
      <c r="F735" s="120"/>
      <c r="G735" s="120"/>
      <c r="H735" s="120"/>
      <c r="I735" s="120"/>
      <c r="J735" s="120"/>
      <c r="K735" s="120"/>
      <c r="L735" s="120"/>
      <c r="M735" s="120"/>
      <c r="N735" s="120"/>
      <c r="O735" s="123"/>
      <c r="P735" s="120"/>
      <c r="Q735" s="120"/>
      <c r="R735" s="120"/>
      <c r="S735" s="120"/>
      <c r="T735" s="120"/>
      <c r="U735" s="120"/>
      <c r="V735" s="120"/>
      <c r="W735" s="106"/>
      <c r="X735" s="106"/>
      <c r="Y735" s="128"/>
      <c r="Z735" s="106"/>
      <c r="AM735" s="125"/>
      <c r="AZ735" s="125"/>
    </row>
    <row r="736" ht="9.75" customHeight="1">
      <c r="C736" s="106"/>
      <c r="D736" s="120"/>
      <c r="E736" s="120"/>
      <c r="F736" s="120"/>
      <c r="G736" s="120"/>
      <c r="H736" s="120"/>
      <c r="I736" s="120"/>
      <c r="J736" s="120"/>
      <c r="K736" s="120"/>
      <c r="L736" s="120"/>
      <c r="M736" s="120"/>
      <c r="N736" s="120"/>
      <c r="O736" s="123"/>
      <c r="P736" s="120"/>
      <c r="Q736" s="120"/>
      <c r="R736" s="120"/>
      <c r="S736" s="120"/>
      <c r="T736" s="120"/>
      <c r="U736" s="120"/>
      <c r="V736" s="120"/>
      <c r="W736" s="106"/>
      <c r="X736" s="106"/>
      <c r="Y736" s="128"/>
      <c r="Z736" s="106"/>
      <c r="AM736" s="125"/>
      <c r="AZ736" s="125"/>
    </row>
    <row r="737" ht="9.75" customHeight="1">
      <c r="C737" s="106"/>
      <c r="D737" s="120"/>
      <c r="E737" s="120"/>
      <c r="F737" s="120"/>
      <c r="G737" s="120"/>
      <c r="H737" s="120"/>
      <c r="I737" s="120"/>
      <c r="J737" s="120"/>
      <c r="K737" s="120"/>
      <c r="L737" s="120"/>
      <c r="M737" s="120"/>
      <c r="N737" s="120"/>
      <c r="O737" s="123"/>
      <c r="P737" s="120"/>
      <c r="Q737" s="120"/>
      <c r="R737" s="120"/>
      <c r="S737" s="120"/>
      <c r="T737" s="120"/>
      <c r="U737" s="120"/>
      <c r="V737" s="120"/>
      <c r="W737" s="106"/>
      <c r="X737" s="106"/>
      <c r="Y737" s="128"/>
      <c r="Z737" s="106"/>
      <c r="AM737" s="125"/>
      <c r="AZ737" s="125"/>
    </row>
    <row r="738" ht="9.75" customHeight="1">
      <c r="C738" s="106"/>
      <c r="D738" s="120"/>
      <c r="E738" s="120"/>
      <c r="F738" s="120"/>
      <c r="G738" s="120"/>
      <c r="H738" s="120"/>
      <c r="I738" s="120"/>
      <c r="J738" s="120"/>
      <c r="K738" s="120"/>
      <c r="L738" s="120"/>
      <c r="M738" s="120"/>
      <c r="N738" s="120"/>
      <c r="O738" s="123"/>
      <c r="P738" s="120"/>
      <c r="Q738" s="120"/>
      <c r="R738" s="120"/>
      <c r="S738" s="120"/>
      <c r="T738" s="120"/>
      <c r="U738" s="120"/>
      <c r="V738" s="120"/>
      <c r="W738" s="106"/>
      <c r="X738" s="106"/>
      <c r="Y738" s="128"/>
      <c r="Z738" s="106"/>
      <c r="AM738" s="125"/>
      <c r="AZ738" s="125"/>
    </row>
    <row r="739" ht="9.75" customHeight="1">
      <c r="C739" s="106"/>
      <c r="D739" s="120"/>
      <c r="E739" s="120"/>
      <c r="F739" s="120"/>
      <c r="G739" s="120"/>
      <c r="H739" s="120"/>
      <c r="I739" s="120"/>
      <c r="J739" s="120"/>
      <c r="K739" s="120"/>
      <c r="L739" s="120"/>
      <c r="M739" s="120"/>
      <c r="N739" s="120"/>
      <c r="O739" s="123"/>
      <c r="P739" s="120"/>
      <c r="Q739" s="120"/>
      <c r="R739" s="120"/>
      <c r="S739" s="120"/>
      <c r="T739" s="120"/>
      <c r="U739" s="120"/>
      <c r="V739" s="120"/>
      <c r="W739" s="106"/>
      <c r="X739" s="106"/>
      <c r="Y739" s="128"/>
      <c r="Z739" s="106"/>
      <c r="AM739" s="125"/>
      <c r="AZ739" s="125"/>
    </row>
    <row r="740" ht="9.75" customHeight="1">
      <c r="C740" s="106"/>
      <c r="D740" s="120"/>
      <c r="E740" s="120"/>
      <c r="F740" s="120"/>
      <c r="G740" s="120"/>
      <c r="H740" s="120"/>
      <c r="I740" s="120"/>
      <c r="J740" s="120"/>
      <c r="K740" s="120"/>
      <c r="L740" s="120"/>
      <c r="M740" s="120"/>
      <c r="N740" s="120"/>
      <c r="O740" s="123"/>
      <c r="P740" s="120"/>
      <c r="Q740" s="120"/>
      <c r="R740" s="120"/>
      <c r="S740" s="120"/>
      <c r="T740" s="120"/>
      <c r="U740" s="120"/>
      <c r="V740" s="120"/>
      <c r="W740" s="106"/>
      <c r="X740" s="106"/>
      <c r="Y740" s="128"/>
      <c r="Z740" s="106"/>
      <c r="AM740" s="125"/>
      <c r="AZ740" s="125"/>
    </row>
    <row r="741" ht="9.75" customHeight="1">
      <c r="C741" s="106"/>
      <c r="D741" s="120"/>
      <c r="E741" s="120"/>
      <c r="F741" s="120"/>
      <c r="G741" s="120"/>
      <c r="H741" s="120"/>
      <c r="I741" s="120"/>
      <c r="J741" s="120"/>
      <c r="K741" s="120"/>
      <c r="L741" s="120"/>
      <c r="M741" s="120"/>
      <c r="N741" s="120"/>
      <c r="O741" s="123"/>
      <c r="P741" s="120"/>
      <c r="Q741" s="120"/>
      <c r="R741" s="120"/>
      <c r="S741" s="120"/>
      <c r="T741" s="120"/>
      <c r="U741" s="120"/>
      <c r="V741" s="120"/>
      <c r="W741" s="106"/>
      <c r="X741" s="106"/>
      <c r="Y741" s="128"/>
      <c r="Z741" s="106"/>
      <c r="AM741" s="125"/>
      <c r="AZ741" s="125"/>
    </row>
    <row r="742" ht="9.75" customHeight="1">
      <c r="C742" s="106"/>
      <c r="D742" s="120"/>
      <c r="E742" s="120"/>
      <c r="F742" s="120"/>
      <c r="G742" s="120"/>
      <c r="H742" s="120"/>
      <c r="I742" s="120"/>
      <c r="J742" s="120"/>
      <c r="K742" s="120"/>
      <c r="L742" s="120"/>
      <c r="M742" s="120"/>
      <c r="N742" s="120"/>
      <c r="O742" s="123"/>
      <c r="P742" s="120"/>
      <c r="Q742" s="120"/>
      <c r="R742" s="120"/>
      <c r="S742" s="120"/>
      <c r="T742" s="120"/>
      <c r="U742" s="120"/>
      <c r="V742" s="120"/>
      <c r="W742" s="106"/>
      <c r="X742" s="106"/>
      <c r="Y742" s="128"/>
      <c r="Z742" s="106"/>
      <c r="AM742" s="125"/>
      <c r="AZ742" s="125"/>
    </row>
    <row r="743" ht="9.75" customHeight="1">
      <c r="C743" s="106"/>
      <c r="D743" s="120"/>
      <c r="E743" s="120"/>
      <c r="F743" s="120"/>
      <c r="G743" s="120"/>
      <c r="H743" s="120"/>
      <c r="I743" s="120"/>
      <c r="J743" s="120"/>
      <c r="K743" s="120"/>
      <c r="L743" s="120"/>
      <c r="M743" s="120"/>
      <c r="N743" s="120"/>
      <c r="O743" s="123"/>
      <c r="P743" s="120"/>
      <c r="Q743" s="120"/>
      <c r="R743" s="120"/>
      <c r="S743" s="120"/>
      <c r="T743" s="120"/>
      <c r="U743" s="120"/>
      <c r="V743" s="120"/>
      <c r="W743" s="106"/>
      <c r="X743" s="106"/>
      <c r="Y743" s="128"/>
      <c r="Z743" s="106"/>
      <c r="AM743" s="125"/>
      <c r="AZ743" s="125"/>
    </row>
    <row r="744" ht="9.75" customHeight="1">
      <c r="C744" s="106"/>
      <c r="D744" s="120"/>
      <c r="E744" s="120"/>
      <c r="F744" s="120"/>
      <c r="G744" s="120"/>
      <c r="H744" s="120"/>
      <c r="I744" s="120"/>
      <c r="J744" s="120"/>
      <c r="K744" s="120"/>
      <c r="L744" s="120"/>
      <c r="M744" s="120"/>
      <c r="N744" s="120"/>
      <c r="O744" s="123"/>
      <c r="P744" s="120"/>
      <c r="Q744" s="120"/>
      <c r="R744" s="120"/>
      <c r="S744" s="120"/>
      <c r="T744" s="120"/>
      <c r="U744" s="120"/>
      <c r="V744" s="120"/>
      <c r="W744" s="106"/>
      <c r="X744" s="106"/>
      <c r="Y744" s="128"/>
      <c r="Z744" s="106"/>
      <c r="AM744" s="125"/>
      <c r="AZ744" s="125"/>
    </row>
    <row r="745" ht="9.75" customHeight="1">
      <c r="C745" s="106"/>
      <c r="D745" s="120"/>
      <c r="E745" s="120"/>
      <c r="F745" s="120"/>
      <c r="G745" s="120"/>
      <c r="H745" s="120"/>
      <c r="I745" s="120"/>
      <c r="J745" s="120"/>
      <c r="K745" s="120"/>
      <c r="L745" s="120"/>
      <c r="M745" s="120"/>
      <c r="N745" s="120"/>
      <c r="O745" s="123"/>
      <c r="P745" s="120"/>
      <c r="Q745" s="120"/>
      <c r="R745" s="120"/>
      <c r="S745" s="120"/>
      <c r="T745" s="120"/>
      <c r="U745" s="120"/>
      <c r="V745" s="120"/>
      <c r="W745" s="106"/>
      <c r="X745" s="106"/>
      <c r="Y745" s="128"/>
      <c r="Z745" s="106"/>
      <c r="AM745" s="125"/>
      <c r="AZ745" s="125"/>
    </row>
    <row r="746" ht="9.75" customHeight="1">
      <c r="C746" s="106"/>
      <c r="D746" s="120"/>
      <c r="E746" s="120"/>
      <c r="F746" s="120"/>
      <c r="G746" s="120"/>
      <c r="H746" s="120"/>
      <c r="I746" s="120"/>
      <c r="J746" s="120"/>
      <c r="K746" s="120"/>
      <c r="L746" s="120"/>
      <c r="M746" s="120"/>
      <c r="N746" s="120"/>
      <c r="O746" s="123"/>
      <c r="P746" s="120"/>
      <c r="Q746" s="120"/>
      <c r="R746" s="120"/>
      <c r="S746" s="120"/>
      <c r="T746" s="120"/>
      <c r="U746" s="120"/>
      <c r="V746" s="120"/>
      <c r="W746" s="106"/>
      <c r="X746" s="106"/>
      <c r="Y746" s="128"/>
      <c r="Z746" s="106"/>
      <c r="AM746" s="125"/>
      <c r="AZ746" s="125"/>
    </row>
    <row r="747" ht="9.75" customHeight="1">
      <c r="C747" s="106"/>
      <c r="D747" s="120"/>
      <c r="E747" s="120"/>
      <c r="F747" s="120"/>
      <c r="G747" s="120"/>
      <c r="H747" s="120"/>
      <c r="I747" s="120"/>
      <c r="J747" s="120"/>
      <c r="K747" s="120"/>
      <c r="L747" s="120"/>
      <c r="M747" s="120"/>
      <c r="N747" s="120"/>
      <c r="O747" s="123"/>
      <c r="P747" s="120"/>
      <c r="Q747" s="120"/>
      <c r="R747" s="120"/>
      <c r="S747" s="120"/>
      <c r="T747" s="120"/>
      <c r="U747" s="120"/>
      <c r="V747" s="120"/>
      <c r="W747" s="106"/>
      <c r="X747" s="106"/>
      <c r="Y747" s="128"/>
      <c r="Z747" s="106"/>
      <c r="AM747" s="125"/>
      <c r="AZ747" s="125"/>
    </row>
    <row r="748" ht="9.75" customHeight="1">
      <c r="C748" s="106"/>
      <c r="D748" s="120"/>
      <c r="E748" s="120"/>
      <c r="F748" s="120"/>
      <c r="G748" s="120"/>
      <c r="H748" s="120"/>
      <c r="I748" s="120"/>
      <c r="J748" s="120"/>
      <c r="K748" s="120"/>
      <c r="L748" s="120"/>
      <c r="M748" s="120"/>
      <c r="N748" s="120"/>
      <c r="O748" s="123"/>
      <c r="P748" s="120"/>
      <c r="Q748" s="120"/>
      <c r="R748" s="120"/>
      <c r="S748" s="120"/>
      <c r="T748" s="120"/>
      <c r="U748" s="120"/>
      <c r="V748" s="120"/>
      <c r="W748" s="106"/>
      <c r="X748" s="106"/>
      <c r="Y748" s="128"/>
      <c r="Z748" s="106"/>
      <c r="AM748" s="125"/>
      <c r="AZ748" s="125"/>
    </row>
    <row r="749" ht="9.75" customHeight="1">
      <c r="C749" s="106"/>
      <c r="D749" s="120"/>
      <c r="E749" s="120"/>
      <c r="F749" s="120"/>
      <c r="G749" s="120"/>
      <c r="H749" s="120"/>
      <c r="I749" s="120"/>
      <c r="J749" s="120"/>
      <c r="K749" s="120"/>
      <c r="L749" s="120"/>
      <c r="M749" s="120"/>
      <c r="N749" s="120"/>
      <c r="O749" s="123"/>
      <c r="P749" s="120"/>
      <c r="Q749" s="120"/>
      <c r="R749" s="120"/>
      <c r="S749" s="120"/>
      <c r="T749" s="120"/>
      <c r="U749" s="120"/>
      <c r="V749" s="120"/>
      <c r="W749" s="106"/>
      <c r="X749" s="106"/>
      <c r="Y749" s="128"/>
      <c r="Z749" s="106"/>
      <c r="AM749" s="125"/>
      <c r="AZ749" s="125"/>
    </row>
    <row r="750" ht="9.75" customHeight="1">
      <c r="C750" s="106"/>
      <c r="D750" s="120"/>
      <c r="E750" s="120"/>
      <c r="F750" s="120"/>
      <c r="G750" s="120"/>
      <c r="H750" s="120"/>
      <c r="I750" s="120"/>
      <c r="J750" s="120"/>
      <c r="K750" s="120"/>
      <c r="L750" s="120"/>
      <c r="M750" s="120"/>
      <c r="N750" s="120"/>
      <c r="O750" s="123"/>
      <c r="P750" s="120"/>
      <c r="Q750" s="120"/>
      <c r="R750" s="120"/>
      <c r="S750" s="120"/>
      <c r="T750" s="120"/>
      <c r="U750" s="120"/>
      <c r="V750" s="120"/>
      <c r="W750" s="106"/>
      <c r="X750" s="106"/>
      <c r="Y750" s="128"/>
      <c r="Z750" s="106"/>
      <c r="AM750" s="125"/>
      <c r="AZ750" s="125"/>
    </row>
    <row r="751" ht="9.75" customHeight="1">
      <c r="C751" s="106"/>
      <c r="D751" s="120"/>
      <c r="E751" s="120"/>
      <c r="F751" s="120"/>
      <c r="G751" s="120"/>
      <c r="H751" s="120"/>
      <c r="I751" s="120"/>
      <c r="J751" s="120"/>
      <c r="K751" s="120"/>
      <c r="L751" s="120"/>
      <c r="M751" s="120"/>
      <c r="N751" s="120"/>
      <c r="O751" s="123"/>
      <c r="P751" s="120"/>
      <c r="Q751" s="120"/>
      <c r="R751" s="120"/>
      <c r="S751" s="120"/>
      <c r="T751" s="120"/>
      <c r="U751" s="120"/>
      <c r="V751" s="120"/>
      <c r="W751" s="106"/>
      <c r="X751" s="106"/>
      <c r="Y751" s="128"/>
      <c r="Z751" s="106"/>
      <c r="AM751" s="125"/>
      <c r="AZ751" s="125"/>
    </row>
    <row r="752" ht="9.75" customHeight="1">
      <c r="C752" s="106"/>
      <c r="D752" s="120"/>
      <c r="E752" s="120"/>
      <c r="F752" s="120"/>
      <c r="G752" s="120"/>
      <c r="H752" s="120"/>
      <c r="I752" s="120"/>
      <c r="J752" s="120"/>
      <c r="K752" s="120"/>
      <c r="L752" s="120"/>
      <c r="M752" s="120"/>
      <c r="N752" s="120"/>
      <c r="O752" s="123"/>
      <c r="P752" s="120"/>
      <c r="Q752" s="120"/>
      <c r="R752" s="120"/>
      <c r="S752" s="120"/>
      <c r="T752" s="120"/>
      <c r="U752" s="120"/>
      <c r="V752" s="120"/>
      <c r="W752" s="106"/>
      <c r="X752" s="106"/>
      <c r="Y752" s="128"/>
      <c r="Z752" s="106"/>
      <c r="AM752" s="125"/>
      <c r="AZ752" s="125"/>
    </row>
    <row r="753" ht="9.75" customHeight="1">
      <c r="C753" s="106"/>
      <c r="D753" s="120"/>
      <c r="E753" s="120"/>
      <c r="F753" s="120"/>
      <c r="G753" s="120"/>
      <c r="H753" s="120"/>
      <c r="I753" s="120"/>
      <c r="J753" s="120"/>
      <c r="K753" s="120"/>
      <c r="L753" s="120"/>
      <c r="M753" s="120"/>
      <c r="N753" s="120"/>
      <c r="O753" s="123"/>
      <c r="P753" s="120"/>
      <c r="Q753" s="120"/>
      <c r="R753" s="120"/>
      <c r="S753" s="120"/>
      <c r="T753" s="120"/>
      <c r="U753" s="120"/>
      <c r="V753" s="120"/>
      <c r="W753" s="106"/>
      <c r="X753" s="106"/>
      <c r="Y753" s="128"/>
      <c r="Z753" s="106"/>
      <c r="AM753" s="125"/>
      <c r="AZ753" s="125"/>
    </row>
    <row r="754" ht="9.75" customHeight="1">
      <c r="C754" s="106"/>
      <c r="D754" s="120"/>
      <c r="E754" s="120"/>
      <c r="F754" s="120"/>
      <c r="G754" s="120"/>
      <c r="H754" s="120"/>
      <c r="I754" s="120"/>
      <c r="J754" s="120"/>
      <c r="K754" s="120"/>
      <c r="L754" s="120"/>
      <c r="M754" s="120"/>
      <c r="N754" s="120"/>
      <c r="O754" s="123"/>
      <c r="P754" s="120"/>
      <c r="Q754" s="120"/>
      <c r="R754" s="120"/>
      <c r="S754" s="120"/>
      <c r="T754" s="120"/>
      <c r="U754" s="120"/>
      <c r="V754" s="120"/>
      <c r="W754" s="106"/>
      <c r="X754" s="106"/>
      <c r="Y754" s="128"/>
      <c r="Z754" s="106"/>
      <c r="AM754" s="125"/>
      <c r="AZ754" s="125"/>
    </row>
    <row r="755" ht="9.75" customHeight="1">
      <c r="C755" s="106"/>
      <c r="D755" s="120"/>
      <c r="E755" s="120"/>
      <c r="F755" s="120"/>
      <c r="G755" s="120"/>
      <c r="H755" s="120"/>
      <c r="I755" s="120"/>
      <c r="J755" s="120"/>
      <c r="K755" s="120"/>
      <c r="L755" s="120"/>
      <c r="M755" s="120"/>
      <c r="N755" s="120"/>
      <c r="O755" s="123"/>
      <c r="P755" s="120"/>
      <c r="Q755" s="120"/>
      <c r="R755" s="120"/>
      <c r="S755" s="120"/>
      <c r="T755" s="120"/>
      <c r="U755" s="120"/>
      <c r="V755" s="120"/>
      <c r="W755" s="106"/>
      <c r="X755" s="106"/>
      <c r="Y755" s="128"/>
      <c r="Z755" s="106"/>
      <c r="AM755" s="125"/>
      <c r="AZ755" s="125"/>
    </row>
    <row r="756" ht="9.75" customHeight="1">
      <c r="C756" s="106"/>
      <c r="D756" s="120"/>
      <c r="E756" s="120"/>
      <c r="F756" s="120"/>
      <c r="G756" s="120"/>
      <c r="H756" s="120"/>
      <c r="I756" s="120"/>
      <c r="J756" s="120"/>
      <c r="K756" s="120"/>
      <c r="L756" s="120"/>
      <c r="M756" s="120"/>
      <c r="N756" s="120"/>
      <c r="O756" s="123"/>
      <c r="P756" s="120"/>
      <c r="Q756" s="120"/>
      <c r="R756" s="120"/>
      <c r="S756" s="120"/>
      <c r="T756" s="120"/>
      <c r="U756" s="120"/>
      <c r="V756" s="120"/>
      <c r="W756" s="106"/>
      <c r="X756" s="106"/>
      <c r="Y756" s="128"/>
      <c r="Z756" s="106"/>
      <c r="AM756" s="125"/>
      <c r="AZ756" s="125"/>
    </row>
    <row r="757" ht="9.75" customHeight="1">
      <c r="C757" s="106"/>
      <c r="D757" s="120"/>
      <c r="E757" s="120"/>
      <c r="F757" s="120"/>
      <c r="G757" s="120"/>
      <c r="H757" s="120"/>
      <c r="I757" s="120"/>
      <c r="J757" s="120"/>
      <c r="K757" s="120"/>
      <c r="L757" s="120"/>
      <c r="M757" s="120"/>
      <c r="N757" s="120"/>
      <c r="O757" s="123"/>
      <c r="P757" s="120"/>
      <c r="Q757" s="120"/>
      <c r="R757" s="120"/>
      <c r="S757" s="120"/>
      <c r="T757" s="120"/>
      <c r="U757" s="120"/>
      <c r="V757" s="120"/>
      <c r="W757" s="106"/>
      <c r="X757" s="106"/>
      <c r="Y757" s="128"/>
      <c r="Z757" s="106"/>
      <c r="AM757" s="125"/>
      <c r="AZ757" s="125"/>
    </row>
    <row r="758" ht="9.75" customHeight="1">
      <c r="C758" s="106"/>
      <c r="D758" s="120"/>
      <c r="E758" s="120"/>
      <c r="F758" s="120"/>
      <c r="G758" s="120"/>
      <c r="H758" s="120"/>
      <c r="I758" s="120"/>
      <c r="J758" s="120"/>
      <c r="K758" s="120"/>
      <c r="L758" s="120"/>
      <c r="M758" s="120"/>
      <c r="N758" s="120"/>
      <c r="O758" s="123"/>
      <c r="P758" s="120"/>
      <c r="Q758" s="120"/>
      <c r="R758" s="120"/>
      <c r="S758" s="120"/>
      <c r="T758" s="120"/>
      <c r="U758" s="120"/>
      <c r="V758" s="120"/>
      <c r="W758" s="106"/>
      <c r="X758" s="106"/>
      <c r="Y758" s="128"/>
      <c r="Z758" s="106"/>
      <c r="AM758" s="125"/>
      <c r="AZ758" s="125"/>
    </row>
    <row r="759" ht="9.75" customHeight="1">
      <c r="C759" s="106"/>
      <c r="D759" s="120"/>
      <c r="E759" s="120"/>
      <c r="F759" s="120"/>
      <c r="G759" s="120"/>
      <c r="H759" s="120"/>
      <c r="I759" s="120"/>
      <c r="J759" s="120"/>
      <c r="K759" s="120"/>
      <c r="L759" s="120"/>
      <c r="M759" s="120"/>
      <c r="N759" s="120"/>
      <c r="O759" s="123"/>
      <c r="P759" s="120"/>
      <c r="Q759" s="120"/>
      <c r="R759" s="120"/>
      <c r="S759" s="120"/>
      <c r="T759" s="120"/>
      <c r="U759" s="120"/>
      <c r="V759" s="120"/>
      <c r="W759" s="106"/>
      <c r="X759" s="106"/>
      <c r="Y759" s="128"/>
      <c r="Z759" s="106"/>
      <c r="AM759" s="125"/>
      <c r="AZ759" s="125"/>
    </row>
    <row r="760" ht="9.75" customHeight="1">
      <c r="C760" s="106"/>
      <c r="D760" s="120"/>
      <c r="E760" s="120"/>
      <c r="F760" s="120"/>
      <c r="G760" s="120"/>
      <c r="H760" s="120"/>
      <c r="I760" s="120"/>
      <c r="J760" s="120"/>
      <c r="K760" s="120"/>
      <c r="L760" s="120"/>
      <c r="M760" s="120"/>
      <c r="N760" s="120"/>
      <c r="O760" s="123"/>
      <c r="P760" s="120"/>
      <c r="Q760" s="120"/>
      <c r="R760" s="120"/>
      <c r="S760" s="120"/>
      <c r="T760" s="120"/>
      <c r="U760" s="120"/>
      <c r="V760" s="120"/>
      <c r="W760" s="106"/>
      <c r="X760" s="106"/>
      <c r="Y760" s="128"/>
      <c r="Z760" s="106"/>
      <c r="AM760" s="125"/>
      <c r="AZ760" s="125"/>
    </row>
    <row r="761" ht="9.75" customHeight="1">
      <c r="C761" s="106"/>
      <c r="D761" s="120"/>
      <c r="E761" s="120"/>
      <c r="F761" s="120"/>
      <c r="G761" s="120"/>
      <c r="H761" s="120"/>
      <c r="I761" s="120"/>
      <c r="J761" s="120"/>
      <c r="K761" s="120"/>
      <c r="L761" s="120"/>
      <c r="M761" s="120"/>
      <c r="N761" s="120"/>
      <c r="O761" s="123"/>
      <c r="P761" s="120"/>
      <c r="Q761" s="120"/>
      <c r="R761" s="120"/>
      <c r="S761" s="120"/>
      <c r="T761" s="120"/>
      <c r="U761" s="120"/>
      <c r="V761" s="120"/>
      <c r="W761" s="106"/>
      <c r="X761" s="106"/>
      <c r="Y761" s="128"/>
      <c r="Z761" s="106"/>
      <c r="AM761" s="125"/>
      <c r="AZ761" s="125"/>
    </row>
    <row r="762" ht="9.75" customHeight="1">
      <c r="C762" s="106"/>
      <c r="D762" s="120"/>
      <c r="E762" s="120"/>
      <c r="F762" s="120"/>
      <c r="G762" s="120"/>
      <c r="H762" s="120"/>
      <c r="I762" s="120"/>
      <c r="J762" s="120"/>
      <c r="K762" s="120"/>
      <c r="L762" s="120"/>
      <c r="M762" s="120"/>
      <c r="N762" s="120"/>
      <c r="O762" s="123"/>
      <c r="P762" s="120"/>
      <c r="Q762" s="120"/>
      <c r="R762" s="120"/>
      <c r="S762" s="120"/>
      <c r="T762" s="120"/>
      <c r="U762" s="120"/>
      <c r="V762" s="120"/>
      <c r="W762" s="106"/>
      <c r="X762" s="106"/>
      <c r="Y762" s="128"/>
      <c r="Z762" s="106"/>
      <c r="AM762" s="125"/>
      <c r="AZ762" s="125"/>
    </row>
    <row r="763" ht="9.75" customHeight="1">
      <c r="C763" s="106"/>
      <c r="D763" s="120"/>
      <c r="E763" s="120"/>
      <c r="F763" s="120"/>
      <c r="G763" s="120"/>
      <c r="H763" s="120"/>
      <c r="I763" s="120"/>
      <c r="J763" s="120"/>
      <c r="K763" s="120"/>
      <c r="L763" s="120"/>
      <c r="M763" s="120"/>
      <c r="N763" s="120"/>
      <c r="O763" s="123"/>
      <c r="P763" s="120"/>
      <c r="Q763" s="120"/>
      <c r="R763" s="120"/>
      <c r="S763" s="120"/>
      <c r="T763" s="120"/>
      <c r="U763" s="120"/>
      <c r="V763" s="120"/>
      <c r="W763" s="106"/>
      <c r="X763" s="106"/>
      <c r="Y763" s="128"/>
      <c r="Z763" s="106"/>
      <c r="AM763" s="125"/>
      <c r="AZ763" s="125"/>
    </row>
    <row r="764" ht="9.75" customHeight="1">
      <c r="C764" s="106"/>
      <c r="D764" s="120"/>
      <c r="E764" s="120"/>
      <c r="F764" s="120"/>
      <c r="G764" s="120"/>
      <c r="H764" s="120"/>
      <c r="I764" s="120"/>
      <c r="J764" s="120"/>
      <c r="K764" s="120"/>
      <c r="L764" s="120"/>
      <c r="M764" s="120"/>
      <c r="N764" s="120"/>
      <c r="O764" s="123"/>
      <c r="P764" s="120"/>
      <c r="Q764" s="120"/>
      <c r="R764" s="120"/>
      <c r="S764" s="120"/>
      <c r="T764" s="120"/>
      <c r="U764" s="120"/>
      <c r="V764" s="120"/>
      <c r="W764" s="106"/>
      <c r="X764" s="106"/>
      <c r="Y764" s="128"/>
      <c r="Z764" s="106"/>
      <c r="AM764" s="125"/>
      <c r="AZ764" s="125"/>
    </row>
    <row r="765" ht="9.75" customHeight="1">
      <c r="C765" s="106"/>
      <c r="D765" s="120"/>
      <c r="E765" s="120"/>
      <c r="F765" s="120"/>
      <c r="G765" s="120"/>
      <c r="H765" s="120"/>
      <c r="I765" s="120"/>
      <c r="J765" s="120"/>
      <c r="K765" s="120"/>
      <c r="L765" s="120"/>
      <c r="M765" s="120"/>
      <c r="N765" s="120"/>
      <c r="O765" s="123"/>
      <c r="P765" s="120"/>
      <c r="Q765" s="120"/>
      <c r="R765" s="120"/>
      <c r="S765" s="120"/>
      <c r="T765" s="120"/>
      <c r="U765" s="120"/>
      <c r="V765" s="120"/>
      <c r="W765" s="106"/>
      <c r="X765" s="106"/>
      <c r="Y765" s="128"/>
      <c r="Z765" s="106"/>
      <c r="AM765" s="125"/>
      <c r="AZ765" s="125"/>
    </row>
    <row r="766" ht="9.75" customHeight="1">
      <c r="C766" s="106"/>
      <c r="D766" s="120"/>
      <c r="E766" s="120"/>
      <c r="F766" s="120"/>
      <c r="G766" s="120"/>
      <c r="H766" s="120"/>
      <c r="I766" s="120"/>
      <c r="J766" s="120"/>
      <c r="K766" s="120"/>
      <c r="L766" s="120"/>
      <c r="M766" s="120"/>
      <c r="N766" s="120"/>
      <c r="O766" s="123"/>
      <c r="P766" s="120"/>
      <c r="Q766" s="120"/>
      <c r="R766" s="120"/>
      <c r="S766" s="120"/>
      <c r="T766" s="120"/>
      <c r="U766" s="120"/>
      <c r="V766" s="120"/>
      <c r="W766" s="106"/>
      <c r="X766" s="106"/>
      <c r="Y766" s="128"/>
      <c r="Z766" s="106"/>
      <c r="AM766" s="125"/>
      <c r="AZ766" s="125"/>
    </row>
    <row r="767" ht="9.75" customHeight="1">
      <c r="C767" s="106"/>
      <c r="D767" s="120"/>
      <c r="E767" s="120"/>
      <c r="F767" s="120"/>
      <c r="G767" s="120"/>
      <c r="H767" s="120"/>
      <c r="I767" s="120"/>
      <c r="J767" s="120"/>
      <c r="K767" s="120"/>
      <c r="L767" s="120"/>
      <c r="M767" s="120"/>
      <c r="N767" s="120"/>
      <c r="O767" s="123"/>
      <c r="P767" s="120"/>
      <c r="Q767" s="120"/>
      <c r="R767" s="120"/>
      <c r="S767" s="120"/>
      <c r="T767" s="120"/>
      <c r="U767" s="120"/>
      <c r="V767" s="120"/>
      <c r="W767" s="106"/>
      <c r="X767" s="106"/>
      <c r="Y767" s="128"/>
      <c r="Z767" s="106"/>
      <c r="AM767" s="125"/>
      <c r="AZ767" s="125"/>
    </row>
    <row r="768" ht="9.75" customHeight="1">
      <c r="C768" s="106"/>
      <c r="D768" s="120"/>
      <c r="E768" s="120"/>
      <c r="F768" s="120"/>
      <c r="G768" s="120"/>
      <c r="H768" s="120"/>
      <c r="I768" s="120"/>
      <c r="J768" s="120"/>
      <c r="K768" s="120"/>
      <c r="L768" s="120"/>
      <c r="M768" s="120"/>
      <c r="N768" s="120"/>
      <c r="O768" s="123"/>
      <c r="P768" s="120"/>
      <c r="Q768" s="120"/>
      <c r="R768" s="120"/>
      <c r="S768" s="120"/>
      <c r="T768" s="120"/>
      <c r="U768" s="120"/>
      <c r="V768" s="120"/>
      <c r="W768" s="106"/>
      <c r="X768" s="106"/>
      <c r="Y768" s="128"/>
      <c r="Z768" s="106"/>
      <c r="AM768" s="125"/>
      <c r="AZ768" s="125"/>
    </row>
    <row r="769" ht="9.75" customHeight="1">
      <c r="C769" s="106"/>
      <c r="D769" s="120"/>
      <c r="E769" s="120"/>
      <c r="F769" s="120"/>
      <c r="G769" s="120"/>
      <c r="H769" s="120"/>
      <c r="I769" s="120"/>
      <c r="J769" s="120"/>
      <c r="K769" s="120"/>
      <c r="L769" s="120"/>
      <c r="M769" s="120"/>
      <c r="N769" s="120"/>
      <c r="O769" s="123"/>
      <c r="P769" s="120"/>
      <c r="Q769" s="120"/>
      <c r="R769" s="120"/>
      <c r="S769" s="120"/>
      <c r="T769" s="120"/>
      <c r="U769" s="120"/>
      <c r="V769" s="120"/>
      <c r="W769" s="106"/>
      <c r="X769" s="106"/>
      <c r="Y769" s="128"/>
      <c r="Z769" s="106"/>
      <c r="AM769" s="125"/>
      <c r="AZ769" s="125"/>
    </row>
    <row r="770" ht="9.75" customHeight="1">
      <c r="C770" s="106"/>
      <c r="D770" s="120"/>
      <c r="E770" s="120"/>
      <c r="F770" s="120"/>
      <c r="G770" s="120"/>
      <c r="H770" s="120"/>
      <c r="I770" s="120"/>
      <c r="J770" s="120"/>
      <c r="K770" s="120"/>
      <c r="L770" s="120"/>
      <c r="M770" s="120"/>
      <c r="N770" s="120"/>
      <c r="O770" s="123"/>
      <c r="P770" s="120"/>
      <c r="Q770" s="120"/>
      <c r="R770" s="120"/>
      <c r="S770" s="120"/>
      <c r="T770" s="120"/>
      <c r="U770" s="120"/>
      <c r="V770" s="120"/>
      <c r="W770" s="106"/>
      <c r="X770" s="106"/>
      <c r="Y770" s="128"/>
      <c r="Z770" s="106"/>
      <c r="AM770" s="125"/>
      <c r="AZ770" s="125"/>
    </row>
    <row r="771" ht="9.75" customHeight="1">
      <c r="C771" s="106"/>
      <c r="D771" s="120"/>
      <c r="E771" s="120"/>
      <c r="F771" s="120"/>
      <c r="G771" s="120"/>
      <c r="H771" s="120"/>
      <c r="I771" s="120"/>
      <c r="J771" s="120"/>
      <c r="K771" s="120"/>
      <c r="L771" s="120"/>
      <c r="M771" s="120"/>
      <c r="N771" s="120"/>
      <c r="O771" s="123"/>
      <c r="P771" s="120"/>
      <c r="Q771" s="120"/>
      <c r="R771" s="120"/>
      <c r="S771" s="120"/>
      <c r="T771" s="120"/>
      <c r="U771" s="120"/>
      <c r="V771" s="120"/>
      <c r="W771" s="106"/>
      <c r="X771" s="106"/>
      <c r="Y771" s="128"/>
      <c r="Z771" s="106"/>
      <c r="AM771" s="125"/>
      <c r="AZ771" s="125"/>
    </row>
    <row r="772" ht="9.75" customHeight="1">
      <c r="C772" s="106"/>
      <c r="D772" s="120"/>
      <c r="E772" s="120"/>
      <c r="F772" s="120"/>
      <c r="G772" s="120"/>
      <c r="H772" s="120"/>
      <c r="I772" s="120"/>
      <c r="J772" s="120"/>
      <c r="K772" s="120"/>
      <c r="L772" s="120"/>
      <c r="M772" s="120"/>
      <c r="N772" s="120"/>
      <c r="O772" s="123"/>
      <c r="P772" s="120"/>
      <c r="Q772" s="120"/>
      <c r="R772" s="120"/>
      <c r="S772" s="120"/>
      <c r="T772" s="120"/>
      <c r="U772" s="120"/>
      <c r="V772" s="120"/>
      <c r="W772" s="106"/>
      <c r="X772" s="106"/>
      <c r="Y772" s="128"/>
      <c r="Z772" s="106"/>
      <c r="AM772" s="125"/>
      <c r="AZ772" s="125"/>
    </row>
    <row r="773" ht="9.75" customHeight="1">
      <c r="C773" s="106"/>
      <c r="D773" s="120"/>
      <c r="E773" s="120"/>
      <c r="F773" s="120"/>
      <c r="G773" s="120"/>
      <c r="H773" s="120"/>
      <c r="I773" s="120"/>
      <c r="J773" s="120"/>
      <c r="K773" s="120"/>
      <c r="L773" s="120"/>
      <c r="M773" s="120"/>
      <c r="N773" s="120"/>
      <c r="O773" s="123"/>
      <c r="P773" s="120"/>
      <c r="Q773" s="120"/>
      <c r="R773" s="120"/>
      <c r="S773" s="120"/>
      <c r="T773" s="120"/>
      <c r="U773" s="120"/>
      <c r="V773" s="120"/>
      <c r="W773" s="106"/>
      <c r="X773" s="106"/>
      <c r="Y773" s="128"/>
      <c r="Z773" s="106"/>
      <c r="AM773" s="125"/>
      <c r="AZ773" s="125"/>
    </row>
    <row r="774" ht="9.75" customHeight="1">
      <c r="C774" s="106"/>
      <c r="D774" s="120"/>
      <c r="E774" s="120"/>
      <c r="F774" s="120"/>
      <c r="G774" s="120"/>
      <c r="H774" s="120"/>
      <c r="I774" s="120"/>
      <c r="J774" s="120"/>
      <c r="K774" s="120"/>
      <c r="L774" s="120"/>
      <c r="M774" s="120"/>
      <c r="N774" s="120"/>
      <c r="O774" s="123"/>
      <c r="P774" s="120"/>
      <c r="Q774" s="120"/>
      <c r="R774" s="120"/>
      <c r="S774" s="120"/>
      <c r="T774" s="120"/>
      <c r="U774" s="120"/>
      <c r="V774" s="120"/>
      <c r="W774" s="106"/>
      <c r="X774" s="106"/>
      <c r="Y774" s="128"/>
      <c r="Z774" s="106"/>
      <c r="AM774" s="125"/>
      <c r="AZ774" s="125"/>
    </row>
    <row r="775" ht="9.75" customHeight="1">
      <c r="C775" s="106"/>
      <c r="D775" s="120"/>
      <c r="E775" s="120"/>
      <c r="F775" s="120"/>
      <c r="G775" s="120"/>
      <c r="H775" s="120"/>
      <c r="I775" s="120"/>
      <c r="J775" s="120"/>
      <c r="K775" s="120"/>
      <c r="L775" s="120"/>
      <c r="M775" s="120"/>
      <c r="N775" s="120"/>
      <c r="O775" s="123"/>
      <c r="P775" s="120"/>
      <c r="Q775" s="120"/>
      <c r="R775" s="120"/>
      <c r="S775" s="120"/>
      <c r="T775" s="120"/>
      <c r="U775" s="120"/>
      <c r="V775" s="120"/>
      <c r="W775" s="106"/>
      <c r="X775" s="106"/>
      <c r="Y775" s="128"/>
      <c r="Z775" s="106"/>
      <c r="AM775" s="125"/>
      <c r="AZ775" s="125"/>
    </row>
    <row r="776" ht="9.75" customHeight="1">
      <c r="C776" s="106"/>
      <c r="D776" s="120"/>
      <c r="E776" s="120"/>
      <c r="F776" s="120"/>
      <c r="G776" s="120"/>
      <c r="H776" s="120"/>
      <c r="I776" s="120"/>
      <c r="J776" s="120"/>
      <c r="K776" s="120"/>
      <c r="L776" s="120"/>
      <c r="M776" s="120"/>
      <c r="N776" s="120"/>
      <c r="O776" s="123"/>
      <c r="P776" s="120"/>
      <c r="Q776" s="120"/>
      <c r="R776" s="120"/>
      <c r="S776" s="120"/>
      <c r="T776" s="120"/>
      <c r="U776" s="120"/>
      <c r="V776" s="120"/>
      <c r="W776" s="106"/>
      <c r="X776" s="106"/>
      <c r="Y776" s="128"/>
      <c r="Z776" s="106"/>
      <c r="AM776" s="125"/>
      <c r="AZ776" s="125"/>
    </row>
    <row r="777" ht="9.75" customHeight="1">
      <c r="C777" s="106"/>
      <c r="D777" s="120"/>
      <c r="E777" s="120"/>
      <c r="F777" s="120"/>
      <c r="G777" s="120"/>
      <c r="H777" s="120"/>
      <c r="I777" s="120"/>
      <c r="J777" s="120"/>
      <c r="K777" s="120"/>
      <c r="L777" s="120"/>
      <c r="M777" s="120"/>
      <c r="N777" s="120"/>
      <c r="O777" s="123"/>
      <c r="P777" s="120"/>
      <c r="Q777" s="120"/>
      <c r="R777" s="120"/>
      <c r="S777" s="120"/>
      <c r="T777" s="120"/>
      <c r="U777" s="120"/>
      <c r="V777" s="120"/>
      <c r="W777" s="106"/>
      <c r="X777" s="106"/>
      <c r="Y777" s="128"/>
      <c r="Z777" s="106"/>
      <c r="AM777" s="125"/>
      <c r="AZ777" s="125"/>
    </row>
    <row r="778" ht="9.75" customHeight="1">
      <c r="C778" s="106"/>
      <c r="D778" s="120"/>
      <c r="E778" s="120"/>
      <c r="F778" s="120"/>
      <c r="G778" s="120"/>
      <c r="H778" s="120"/>
      <c r="I778" s="120"/>
      <c r="J778" s="120"/>
      <c r="K778" s="120"/>
      <c r="L778" s="120"/>
      <c r="M778" s="120"/>
      <c r="N778" s="120"/>
      <c r="O778" s="123"/>
      <c r="P778" s="120"/>
      <c r="Q778" s="120"/>
      <c r="R778" s="120"/>
      <c r="S778" s="120"/>
      <c r="T778" s="120"/>
      <c r="U778" s="120"/>
      <c r="V778" s="120"/>
      <c r="W778" s="106"/>
      <c r="X778" s="106"/>
      <c r="Y778" s="128"/>
      <c r="Z778" s="106"/>
      <c r="AM778" s="125"/>
      <c r="AZ778" s="125"/>
    </row>
    <row r="779" ht="9.75" customHeight="1">
      <c r="C779" s="106"/>
      <c r="D779" s="120"/>
      <c r="E779" s="120"/>
      <c r="F779" s="120"/>
      <c r="G779" s="120"/>
      <c r="H779" s="120"/>
      <c r="I779" s="120"/>
      <c r="J779" s="120"/>
      <c r="K779" s="120"/>
      <c r="L779" s="120"/>
      <c r="M779" s="120"/>
      <c r="N779" s="120"/>
      <c r="O779" s="123"/>
      <c r="P779" s="120"/>
      <c r="Q779" s="120"/>
      <c r="R779" s="120"/>
      <c r="S779" s="120"/>
      <c r="T779" s="120"/>
      <c r="U779" s="120"/>
      <c r="V779" s="120"/>
      <c r="W779" s="106"/>
      <c r="X779" s="106"/>
      <c r="Y779" s="128"/>
      <c r="Z779" s="106"/>
      <c r="AM779" s="125"/>
      <c r="AZ779" s="125"/>
    </row>
    <row r="780" ht="9.75" customHeight="1">
      <c r="C780" s="106"/>
      <c r="D780" s="120"/>
      <c r="E780" s="120"/>
      <c r="F780" s="120"/>
      <c r="G780" s="120"/>
      <c r="H780" s="120"/>
      <c r="I780" s="120"/>
      <c r="J780" s="120"/>
      <c r="K780" s="120"/>
      <c r="L780" s="120"/>
      <c r="M780" s="120"/>
      <c r="N780" s="120"/>
      <c r="O780" s="123"/>
      <c r="P780" s="120"/>
      <c r="Q780" s="120"/>
      <c r="R780" s="120"/>
      <c r="S780" s="120"/>
      <c r="T780" s="120"/>
      <c r="U780" s="120"/>
      <c r="V780" s="120"/>
      <c r="W780" s="106"/>
      <c r="X780" s="106"/>
      <c r="Y780" s="128"/>
      <c r="Z780" s="106"/>
      <c r="AM780" s="125"/>
      <c r="AZ780" s="125"/>
    </row>
    <row r="781" ht="9.75" customHeight="1">
      <c r="C781" s="106"/>
      <c r="D781" s="120"/>
      <c r="E781" s="120"/>
      <c r="F781" s="120"/>
      <c r="G781" s="120"/>
      <c r="H781" s="120"/>
      <c r="I781" s="120"/>
      <c r="J781" s="120"/>
      <c r="K781" s="120"/>
      <c r="L781" s="120"/>
      <c r="M781" s="120"/>
      <c r="N781" s="120"/>
      <c r="O781" s="123"/>
      <c r="P781" s="120"/>
      <c r="Q781" s="120"/>
      <c r="R781" s="120"/>
      <c r="S781" s="120"/>
      <c r="T781" s="120"/>
      <c r="U781" s="120"/>
      <c r="V781" s="120"/>
      <c r="W781" s="106"/>
      <c r="X781" s="106"/>
      <c r="Y781" s="128"/>
      <c r="Z781" s="106"/>
      <c r="AM781" s="125"/>
      <c r="AZ781" s="125"/>
    </row>
    <row r="782" ht="9.75" customHeight="1">
      <c r="C782" s="106"/>
      <c r="D782" s="120"/>
      <c r="E782" s="120"/>
      <c r="F782" s="120"/>
      <c r="G782" s="120"/>
      <c r="H782" s="120"/>
      <c r="I782" s="120"/>
      <c r="J782" s="120"/>
      <c r="K782" s="120"/>
      <c r="L782" s="120"/>
      <c r="M782" s="120"/>
      <c r="N782" s="120"/>
      <c r="O782" s="123"/>
      <c r="P782" s="120"/>
      <c r="Q782" s="120"/>
      <c r="R782" s="120"/>
      <c r="S782" s="120"/>
      <c r="T782" s="120"/>
      <c r="U782" s="120"/>
      <c r="V782" s="120"/>
      <c r="W782" s="106"/>
      <c r="X782" s="106"/>
      <c r="Y782" s="128"/>
      <c r="Z782" s="106"/>
      <c r="AM782" s="125"/>
      <c r="AZ782" s="125"/>
    </row>
    <row r="783" ht="9.75" customHeight="1">
      <c r="C783" s="106"/>
      <c r="D783" s="120"/>
      <c r="E783" s="120"/>
      <c r="F783" s="120"/>
      <c r="G783" s="120"/>
      <c r="H783" s="120"/>
      <c r="I783" s="120"/>
      <c r="J783" s="120"/>
      <c r="K783" s="120"/>
      <c r="L783" s="120"/>
      <c r="M783" s="120"/>
      <c r="N783" s="120"/>
      <c r="O783" s="123"/>
      <c r="P783" s="120"/>
      <c r="Q783" s="120"/>
      <c r="R783" s="120"/>
      <c r="S783" s="120"/>
      <c r="T783" s="120"/>
      <c r="U783" s="120"/>
      <c r="V783" s="120"/>
      <c r="W783" s="106"/>
      <c r="X783" s="106"/>
      <c r="Y783" s="128"/>
      <c r="Z783" s="106"/>
      <c r="AM783" s="125"/>
      <c r="AZ783" s="125"/>
    </row>
    <row r="784" ht="9.75" customHeight="1">
      <c r="C784" s="106"/>
      <c r="D784" s="120"/>
      <c r="E784" s="120"/>
      <c r="F784" s="120"/>
      <c r="G784" s="120"/>
      <c r="H784" s="120"/>
      <c r="I784" s="120"/>
      <c r="J784" s="120"/>
      <c r="K784" s="120"/>
      <c r="L784" s="120"/>
      <c r="M784" s="120"/>
      <c r="N784" s="120"/>
      <c r="O784" s="123"/>
      <c r="P784" s="120"/>
      <c r="Q784" s="120"/>
      <c r="R784" s="120"/>
      <c r="S784" s="120"/>
      <c r="T784" s="120"/>
      <c r="U784" s="120"/>
      <c r="V784" s="120"/>
      <c r="W784" s="106"/>
      <c r="X784" s="106"/>
      <c r="Y784" s="128"/>
      <c r="Z784" s="106"/>
      <c r="AM784" s="125"/>
      <c r="AZ784" s="125"/>
    </row>
    <row r="785" ht="9.75" customHeight="1">
      <c r="C785" s="106"/>
      <c r="D785" s="120"/>
      <c r="E785" s="120"/>
      <c r="F785" s="120"/>
      <c r="G785" s="120"/>
      <c r="H785" s="120"/>
      <c r="I785" s="120"/>
      <c r="J785" s="120"/>
      <c r="K785" s="120"/>
      <c r="L785" s="120"/>
      <c r="M785" s="120"/>
      <c r="N785" s="120"/>
      <c r="O785" s="123"/>
      <c r="P785" s="120"/>
      <c r="Q785" s="120"/>
      <c r="R785" s="120"/>
      <c r="S785" s="120"/>
      <c r="T785" s="120"/>
      <c r="U785" s="120"/>
      <c r="V785" s="120"/>
      <c r="W785" s="106"/>
      <c r="X785" s="106"/>
      <c r="Y785" s="128"/>
      <c r="Z785" s="106"/>
      <c r="AM785" s="125"/>
      <c r="AZ785" s="125"/>
    </row>
    <row r="786" ht="9.75" customHeight="1">
      <c r="C786" s="106"/>
      <c r="D786" s="120"/>
      <c r="E786" s="120"/>
      <c r="F786" s="120"/>
      <c r="G786" s="120"/>
      <c r="H786" s="120"/>
      <c r="I786" s="120"/>
      <c r="J786" s="120"/>
      <c r="K786" s="120"/>
      <c r="L786" s="120"/>
      <c r="M786" s="120"/>
      <c r="N786" s="120"/>
      <c r="O786" s="123"/>
      <c r="P786" s="120"/>
      <c r="Q786" s="120"/>
      <c r="R786" s="120"/>
      <c r="S786" s="120"/>
      <c r="T786" s="120"/>
      <c r="U786" s="120"/>
      <c r="V786" s="120"/>
      <c r="W786" s="106"/>
      <c r="X786" s="106"/>
      <c r="Y786" s="128"/>
      <c r="Z786" s="106"/>
      <c r="AM786" s="125"/>
      <c r="AZ786" s="125"/>
    </row>
    <row r="787" ht="9.75" customHeight="1">
      <c r="C787" s="106"/>
      <c r="D787" s="120"/>
      <c r="E787" s="120"/>
      <c r="F787" s="120"/>
      <c r="G787" s="120"/>
      <c r="H787" s="120"/>
      <c r="I787" s="120"/>
      <c r="J787" s="120"/>
      <c r="K787" s="120"/>
      <c r="L787" s="120"/>
      <c r="M787" s="120"/>
      <c r="N787" s="120"/>
      <c r="O787" s="123"/>
      <c r="P787" s="120"/>
      <c r="Q787" s="120"/>
      <c r="R787" s="120"/>
      <c r="S787" s="120"/>
      <c r="T787" s="120"/>
      <c r="U787" s="120"/>
      <c r="V787" s="120"/>
      <c r="W787" s="106"/>
      <c r="X787" s="106"/>
      <c r="Y787" s="128"/>
      <c r="Z787" s="106"/>
      <c r="AM787" s="125"/>
      <c r="AZ787" s="125"/>
    </row>
    <row r="788" ht="9.75" customHeight="1">
      <c r="C788" s="106"/>
      <c r="D788" s="120"/>
      <c r="E788" s="120"/>
      <c r="F788" s="120"/>
      <c r="G788" s="120"/>
      <c r="H788" s="120"/>
      <c r="I788" s="120"/>
      <c r="J788" s="120"/>
      <c r="K788" s="120"/>
      <c r="L788" s="120"/>
      <c r="M788" s="120"/>
      <c r="N788" s="120"/>
      <c r="O788" s="123"/>
      <c r="P788" s="120"/>
      <c r="Q788" s="120"/>
      <c r="R788" s="120"/>
      <c r="S788" s="120"/>
      <c r="T788" s="120"/>
      <c r="U788" s="120"/>
      <c r="V788" s="120"/>
      <c r="W788" s="106"/>
      <c r="X788" s="106"/>
      <c r="Y788" s="128"/>
      <c r="Z788" s="106"/>
      <c r="AM788" s="125"/>
      <c r="AZ788" s="125"/>
    </row>
    <row r="789" ht="9.75" customHeight="1">
      <c r="C789" s="106"/>
      <c r="D789" s="120"/>
      <c r="E789" s="120"/>
      <c r="F789" s="120"/>
      <c r="G789" s="120"/>
      <c r="H789" s="120"/>
      <c r="I789" s="120"/>
      <c r="J789" s="120"/>
      <c r="K789" s="120"/>
      <c r="L789" s="120"/>
      <c r="M789" s="120"/>
      <c r="N789" s="120"/>
      <c r="O789" s="123"/>
      <c r="P789" s="120"/>
      <c r="Q789" s="120"/>
      <c r="R789" s="120"/>
      <c r="S789" s="120"/>
      <c r="T789" s="120"/>
      <c r="U789" s="120"/>
      <c r="V789" s="120"/>
      <c r="W789" s="106"/>
      <c r="X789" s="106"/>
      <c r="Y789" s="128"/>
      <c r="Z789" s="106"/>
      <c r="AM789" s="125"/>
      <c r="AZ789" s="125"/>
    </row>
    <row r="790" ht="9.75" customHeight="1">
      <c r="C790" s="106"/>
      <c r="D790" s="120"/>
      <c r="E790" s="120"/>
      <c r="F790" s="120"/>
      <c r="G790" s="120"/>
      <c r="H790" s="120"/>
      <c r="I790" s="120"/>
      <c r="J790" s="120"/>
      <c r="K790" s="120"/>
      <c r="L790" s="120"/>
      <c r="M790" s="120"/>
      <c r="N790" s="120"/>
      <c r="O790" s="123"/>
      <c r="P790" s="120"/>
      <c r="Q790" s="120"/>
      <c r="R790" s="120"/>
      <c r="S790" s="120"/>
      <c r="T790" s="120"/>
      <c r="U790" s="120"/>
      <c r="V790" s="120"/>
      <c r="W790" s="106"/>
      <c r="X790" s="106"/>
      <c r="Y790" s="128"/>
      <c r="Z790" s="106"/>
      <c r="AM790" s="125"/>
      <c r="AZ790" s="125"/>
    </row>
    <row r="791" ht="9.75" customHeight="1">
      <c r="C791" s="106"/>
      <c r="D791" s="120"/>
      <c r="E791" s="120"/>
      <c r="F791" s="120"/>
      <c r="G791" s="120"/>
      <c r="H791" s="120"/>
      <c r="I791" s="120"/>
      <c r="J791" s="120"/>
      <c r="K791" s="120"/>
      <c r="L791" s="120"/>
      <c r="M791" s="120"/>
      <c r="N791" s="120"/>
      <c r="O791" s="123"/>
      <c r="P791" s="120"/>
      <c r="Q791" s="120"/>
      <c r="R791" s="120"/>
      <c r="S791" s="120"/>
      <c r="T791" s="120"/>
      <c r="U791" s="120"/>
      <c r="V791" s="120"/>
      <c r="W791" s="106"/>
      <c r="X791" s="106"/>
      <c r="Y791" s="128"/>
      <c r="Z791" s="106"/>
      <c r="AM791" s="125"/>
      <c r="AZ791" s="125"/>
    </row>
    <row r="792" ht="9.75" customHeight="1">
      <c r="C792" s="106"/>
      <c r="D792" s="120"/>
      <c r="E792" s="120"/>
      <c r="F792" s="120"/>
      <c r="G792" s="120"/>
      <c r="H792" s="120"/>
      <c r="I792" s="120"/>
      <c r="J792" s="120"/>
      <c r="K792" s="120"/>
      <c r="L792" s="120"/>
      <c r="M792" s="120"/>
      <c r="N792" s="120"/>
      <c r="O792" s="123"/>
      <c r="P792" s="120"/>
      <c r="Q792" s="120"/>
      <c r="R792" s="120"/>
      <c r="S792" s="120"/>
      <c r="T792" s="120"/>
      <c r="U792" s="120"/>
      <c r="V792" s="120"/>
      <c r="W792" s="106"/>
      <c r="X792" s="106"/>
      <c r="Y792" s="128"/>
      <c r="Z792" s="106"/>
      <c r="AM792" s="125"/>
      <c r="AZ792" s="125"/>
    </row>
    <row r="793" ht="9.75" customHeight="1">
      <c r="C793" s="106"/>
      <c r="D793" s="120"/>
      <c r="E793" s="120"/>
      <c r="F793" s="120"/>
      <c r="G793" s="120"/>
      <c r="H793" s="120"/>
      <c r="I793" s="120"/>
      <c r="J793" s="120"/>
      <c r="K793" s="120"/>
      <c r="L793" s="120"/>
      <c r="M793" s="120"/>
      <c r="N793" s="120"/>
      <c r="O793" s="123"/>
      <c r="P793" s="120"/>
      <c r="Q793" s="120"/>
      <c r="R793" s="120"/>
      <c r="S793" s="120"/>
      <c r="T793" s="120"/>
      <c r="U793" s="120"/>
      <c r="V793" s="120"/>
      <c r="W793" s="106"/>
      <c r="X793" s="106"/>
      <c r="Y793" s="128"/>
      <c r="Z793" s="106"/>
      <c r="AM793" s="125"/>
      <c r="AZ793" s="125"/>
    </row>
    <row r="794" ht="9.75" customHeight="1">
      <c r="C794" s="106"/>
      <c r="D794" s="120"/>
      <c r="E794" s="120"/>
      <c r="F794" s="120"/>
      <c r="G794" s="120"/>
      <c r="H794" s="120"/>
      <c r="I794" s="120"/>
      <c r="J794" s="120"/>
      <c r="K794" s="120"/>
      <c r="L794" s="120"/>
      <c r="M794" s="120"/>
      <c r="N794" s="120"/>
      <c r="O794" s="123"/>
      <c r="P794" s="120"/>
      <c r="Q794" s="120"/>
      <c r="R794" s="120"/>
      <c r="S794" s="120"/>
      <c r="T794" s="120"/>
      <c r="U794" s="120"/>
      <c r="V794" s="120"/>
      <c r="W794" s="106"/>
      <c r="X794" s="106"/>
      <c r="Y794" s="128"/>
      <c r="Z794" s="106"/>
      <c r="AM794" s="125"/>
      <c r="AZ794" s="125"/>
    </row>
    <row r="795" ht="9.75" customHeight="1">
      <c r="C795" s="106"/>
      <c r="D795" s="120"/>
      <c r="E795" s="120"/>
      <c r="F795" s="120"/>
      <c r="G795" s="120"/>
      <c r="H795" s="120"/>
      <c r="I795" s="120"/>
      <c r="J795" s="120"/>
      <c r="K795" s="120"/>
      <c r="L795" s="120"/>
      <c r="M795" s="120"/>
      <c r="N795" s="120"/>
      <c r="O795" s="123"/>
      <c r="P795" s="120"/>
      <c r="Q795" s="120"/>
      <c r="R795" s="120"/>
      <c r="S795" s="120"/>
      <c r="T795" s="120"/>
      <c r="U795" s="120"/>
      <c r="V795" s="120"/>
      <c r="W795" s="106"/>
      <c r="X795" s="106"/>
      <c r="Y795" s="128"/>
      <c r="Z795" s="106"/>
      <c r="AM795" s="125"/>
      <c r="AZ795" s="125"/>
    </row>
    <row r="796" ht="9.75" customHeight="1">
      <c r="C796" s="106"/>
      <c r="D796" s="120"/>
      <c r="E796" s="120"/>
      <c r="F796" s="120"/>
      <c r="G796" s="120"/>
      <c r="H796" s="120"/>
      <c r="I796" s="120"/>
      <c r="J796" s="120"/>
      <c r="K796" s="120"/>
      <c r="L796" s="120"/>
      <c r="M796" s="120"/>
      <c r="N796" s="120"/>
      <c r="O796" s="123"/>
      <c r="P796" s="120"/>
      <c r="Q796" s="120"/>
      <c r="R796" s="120"/>
      <c r="S796" s="120"/>
      <c r="T796" s="120"/>
      <c r="U796" s="120"/>
      <c r="V796" s="120"/>
      <c r="W796" s="106"/>
      <c r="X796" s="106"/>
      <c r="Y796" s="128"/>
      <c r="Z796" s="106"/>
      <c r="AM796" s="125"/>
      <c r="AZ796" s="125"/>
    </row>
    <row r="797" ht="9.75" customHeight="1">
      <c r="C797" s="106"/>
      <c r="D797" s="120"/>
      <c r="E797" s="120"/>
      <c r="F797" s="120"/>
      <c r="G797" s="120"/>
      <c r="H797" s="120"/>
      <c r="I797" s="120"/>
      <c r="J797" s="120"/>
      <c r="K797" s="120"/>
      <c r="L797" s="120"/>
      <c r="M797" s="120"/>
      <c r="N797" s="120"/>
      <c r="O797" s="123"/>
      <c r="P797" s="120"/>
      <c r="Q797" s="120"/>
      <c r="R797" s="120"/>
      <c r="S797" s="120"/>
      <c r="T797" s="120"/>
      <c r="U797" s="120"/>
      <c r="V797" s="120"/>
      <c r="W797" s="106"/>
      <c r="X797" s="106"/>
      <c r="Y797" s="128"/>
      <c r="Z797" s="106"/>
      <c r="AM797" s="125"/>
      <c r="AZ797" s="125"/>
    </row>
    <row r="798" ht="9.75" customHeight="1">
      <c r="C798" s="106"/>
      <c r="D798" s="120"/>
      <c r="E798" s="120"/>
      <c r="F798" s="120"/>
      <c r="G798" s="120"/>
      <c r="H798" s="120"/>
      <c r="I798" s="120"/>
      <c r="J798" s="120"/>
      <c r="K798" s="120"/>
      <c r="L798" s="120"/>
      <c r="M798" s="120"/>
      <c r="N798" s="120"/>
      <c r="O798" s="123"/>
      <c r="P798" s="120"/>
      <c r="Q798" s="120"/>
      <c r="R798" s="120"/>
      <c r="S798" s="120"/>
      <c r="T798" s="120"/>
      <c r="U798" s="120"/>
      <c r="V798" s="120"/>
      <c r="W798" s="106"/>
      <c r="X798" s="106"/>
      <c r="Y798" s="128"/>
      <c r="Z798" s="106"/>
      <c r="AM798" s="125"/>
      <c r="AZ798" s="125"/>
    </row>
    <row r="799" ht="9.75" customHeight="1">
      <c r="C799" s="106"/>
      <c r="D799" s="120"/>
      <c r="E799" s="120"/>
      <c r="F799" s="120"/>
      <c r="G799" s="120"/>
      <c r="H799" s="120"/>
      <c r="I799" s="120"/>
      <c r="J799" s="120"/>
      <c r="K799" s="120"/>
      <c r="L799" s="120"/>
      <c r="M799" s="120"/>
      <c r="N799" s="120"/>
      <c r="O799" s="123"/>
      <c r="P799" s="120"/>
      <c r="Q799" s="120"/>
      <c r="R799" s="120"/>
      <c r="S799" s="120"/>
      <c r="T799" s="120"/>
      <c r="U799" s="120"/>
      <c r="V799" s="120"/>
      <c r="W799" s="106"/>
      <c r="X799" s="106"/>
      <c r="Y799" s="128"/>
      <c r="Z799" s="106"/>
      <c r="AM799" s="125"/>
      <c r="AZ799" s="125"/>
    </row>
    <row r="800" ht="9.75" customHeight="1">
      <c r="C800" s="106"/>
      <c r="D800" s="120"/>
      <c r="E800" s="120"/>
      <c r="F800" s="120"/>
      <c r="G800" s="120"/>
      <c r="H800" s="120"/>
      <c r="I800" s="120"/>
      <c r="J800" s="120"/>
      <c r="K800" s="120"/>
      <c r="L800" s="120"/>
      <c r="M800" s="120"/>
      <c r="N800" s="120"/>
      <c r="O800" s="123"/>
      <c r="P800" s="120"/>
      <c r="Q800" s="120"/>
      <c r="R800" s="120"/>
      <c r="S800" s="120"/>
      <c r="T800" s="120"/>
      <c r="U800" s="120"/>
      <c r="V800" s="120"/>
      <c r="W800" s="106"/>
      <c r="X800" s="106"/>
      <c r="Y800" s="128"/>
      <c r="Z800" s="106"/>
      <c r="AM800" s="125"/>
      <c r="AZ800" s="125"/>
    </row>
    <row r="801" ht="9.75" customHeight="1">
      <c r="C801" s="106"/>
      <c r="D801" s="120"/>
      <c r="E801" s="120"/>
      <c r="F801" s="120"/>
      <c r="G801" s="120"/>
      <c r="H801" s="120"/>
      <c r="I801" s="120"/>
      <c r="J801" s="120"/>
      <c r="K801" s="120"/>
      <c r="L801" s="120"/>
      <c r="M801" s="120"/>
      <c r="N801" s="120"/>
      <c r="O801" s="123"/>
      <c r="P801" s="120"/>
      <c r="Q801" s="120"/>
      <c r="R801" s="120"/>
      <c r="S801" s="120"/>
      <c r="T801" s="120"/>
      <c r="U801" s="120"/>
      <c r="V801" s="120"/>
      <c r="W801" s="106"/>
      <c r="X801" s="106"/>
      <c r="Y801" s="128"/>
      <c r="Z801" s="106"/>
      <c r="AM801" s="125"/>
      <c r="AZ801" s="125"/>
    </row>
    <row r="802" ht="9.75" customHeight="1">
      <c r="C802" s="106"/>
      <c r="D802" s="120"/>
      <c r="E802" s="120"/>
      <c r="F802" s="120"/>
      <c r="G802" s="120"/>
      <c r="H802" s="120"/>
      <c r="I802" s="120"/>
      <c r="J802" s="120"/>
      <c r="K802" s="120"/>
      <c r="L802" s="120"/>
      <c r="M802" s="120"/>
      <c r="N802" s="120"/>
      <c r="O802" s="123"/>
      <c r="P802" s="120"/>
      <c r="Q802" s="120"/>
      <c r="R802" s="120"/>
      <c r="S802" s="120"/>
      <c r="T802" s="120"/>
      <c r="U802" s="120"/>
      <c r="V802" s="120"/>
      <c r="W802" s="106"/>
      <c r="X802" s="106"/>
      <c r="Y802" s="128"/>
      <c r="Z802" s="106"/>
      <c r="AM802" s="125"/>
      <c r="AZ802" s="125"/>
    </row>
    <row r="803" ht="9.75" customHeight="1">
      <c r="C803" s="106"/>
      <c r="D803" s="120"/>
      <c r="E803" s="120"/>
      <c r="F803" s="120"/>
      <c r="G803" s="120"/>
      <c r="H803" s="120"/>
      <c r="I803" s="120"/>
      <c r="J803" s="120"/>
      <c r="K803" s="120"/>
      <c r="L803" s="120"/>
      <c r="M803" s="120"/>
      <c r="N803" s="120"/>
      <c r="O803" s="123"/>
      <c r="P803" s="120"/>
      <c r="Q803" s="120"/>
      <c r="R803" s="120"/>
      <c r="S803" s="120"/>
      <c r="T803" s="120"/>
      <c r="U803" s="120"/>
      <c r="V803" s="120"/>
      <c r="W803" s="106"/>
      <c r="X803" s="106"/>
      <c r="Y803" s="128"/>
      <c r="Z803" s="106"/>
      <c r="AM803" s="125"/>
      <c r="AZ803" s="125"/>
    </row>
    <row r="804" ht="9.75" customHeight="1">
      <c r="C804" s="106"/>
      <c r="D804" s="120"/>
      <c r="E804" s="120"/>
      <c r="F804" s="120"/>
      <c r="G804" s="120"/>
      <c r="H804" s="120"/>
      <c r="I804" s="120"/>
      <c r="J804" s="120"/>
      <c r="K804" s="120"/>
      <c r="L804" s="120"/>
      <c r="M804" s="120"/>
      <c r="N804" s="120"/>
      <c r="O804" s="123"/>
      <c r="P804" s="120"/>
      <c r="Q804" s="120"/>
      <c r="R804" s="120"/>
      <c r="S804" s="120"/>
      <c r="T804" s="120"/>
      <c r="U804" s="120"/>
      <c r="V804" s="120"/>
      <c r="W804" s="106"/>
      <c r="X804" s="106"/>
      <c r="Y804" s="128"/>
      <c r="Z804" s="106"/>
      <c r="AM804" s="125"/>
      <c r="AZ804" s="125"/>
    </row>
    <row r="805" ht="9.75" customHeight="1">
      <c r="C805" s="106"/>
      <c r="D805" s="120"/>
      <c r="E805" s="120"/>
      <c r="F805" s="120"/>
      <c r="G805" s="120"/>
      <c r="H805" s="120"/>
      <c r="I805" s="120"/>
      <c r="J805" s="120"/>
      <c r="K805" s="120"/>
      <c r="L805" s="120"/>
      <c r="M805" s="120"/>
      <c r="N805" s="120"/>
      <c r="O805" s="123"/>
      <c r="P805" s="120"/>
      <c r="Q805" s="120"/>
      <c r="R805" s="120"/>
      <c r="S805" s="120"/>
      <c r="T805" s="120"/>
      <c r="U805" s="120"/>
      <c r="V805" s="120"/>
      <c r="W805" s="106"/>
      <c r="X805" s="106"/>
      <c r="Y805" s="128"/>
      <c r="Z805" s="106"/>
      <c r="AM805" s="125"/>
      <c r="AZ805" s="125"/>
    </row>
    <row r="806" ht="9.75" customHeight="1">
      <c r="C806" s="106"/>
      <c r="D806" s="120"/>
      <c r="E806" s="120"/>
      <c r="F806" s="120"/>
      <c r="G806" s="120"/>
      <c r="H806" s="120"/>
      <c r="I806" s="120"/>
      <c r="J806" s="120"/>
      <c r="K806" s="120"/>
      <c r="L806" s="120"/>
      <c r="M806" s="120"/>
      <c r="N806" s="120"/>
      <c r="O806" s="123"/>
      <c r="P806" s="120"/>
      <c r="Q806" s="120"/>
      <c r="R806" s="120"/>
      <c r="S806" s="120"/>
      <c r="T806" s="120"/>
      <c r="U806" s="120"/>
      <c r="V806" s="120"/>
      <c r="W806" s="106"/>
      <c r="X806" s="106"/>
      <c r="Y806" s="128"/>
      <c r="Z806" s="106"/>
      <c r="AM806" s="125"/>
      <c r="AZ806" s="125"/>
    </row>
    <row r="807" ht="9.75" customHeight="1">
      <c r="C807" s="106"/>
      <c r="D807" s="120"/>
      <c r="E807" s="120"/>
      <c r="F807" s="120"/>
      <c r="G807" s="120"/>
      <c r="H807" s="120"/>
      <c r="I807" s="120"/>
      <c r="J807" s="120"/>
      <c r="K807" s="120"/>
      <c r="L807" s="120"/>
      <c r="M807" s="120"/>
      <c r="N807" s="120"/>
      <c r="O807" s="123"/>
      <c r="P807" s="120"/>
      <c r="Q807" s="120"/>
      <c r="R807" s="120"/>
      <c r="S807" s="120"/>
      <c r="T807" s="120"/>
      <c r="U807" s="120"/>
      <c r="V807" s="120"/>
      <c r="W807" s="106"/>
      <c r="X807" s="106"/>
      <c r="Y807" s="128"/>
      <c r="Z807" s="106"/>
      <c r="AM807" s="125"/>
      <c r="AZ807" s="125"/>
    </row>
    <row r="808" ht="9.75" customHeight="1">
      <c r="C808" s="106"/>
      <c r="D808" s="120"/>
      <c r="E808" s="120"/>
      <c r="F808" s="120"/>
      <c r="G808" s="120"/>
      <c r="H808" s="120"/>
      <c r="I808" s="120"/>
      <c r="J808" s="120"/>
      <c r="K808" s="120"/>
      <c r="L808" s="120"/>
      <c r="M808" s="120"/>
      <c r="N808" s="120"/>
      <c r="O808" s="123"/>
      <c r="P808" s="120"/>
      <c r="Q808" s="120"/>
      <c r="R808" s="120"/>
      <c r="S808" s="120"/>
      <c r="T808" s="120"/>
      <c r="U808" s="120"/>
      <c r="V808" s="120"/>
      <c r="W808" s="106"/>
      <c r="X808" s="106"/>
      <c r="Y808" s="128"/>
      <c r="Z808" s="106"/>
      <c r="AM808" s="125"/>
      <c r="AZ808" s="125"/>
    </row>
    <row r="809" ht="9.75" customHeight="1">
      <c r="C809" s="106"/>
      <c r="D809" s="120"/>
      <c r="E809" s="120"/>
      <c r="F809" s="120"/>
      <c r="G809" s="120"/>
      <c r="H809" s="120"/>
      <c r="I809" s="120"/>
      <c r="J809" s="120"/>
      <c r="K809" s="120"/>
      <c r="L809" s="120"/>
      <c r="M809" s="120"/>
      <c r="N809" s="120"/>
      <c r="O809" s="123"/>
      <c r="P809" s="120"/>
      <c r="Q809" s="120"/>
      <c r="R809" s="120"/>
      <c r="S809" s="120"/>
      <c r="T809" s="120"/>
      <c r="U809" s="120"/>
      <c r="V809" s="120"/>
      <c r="W809" s="106"/>
      <c r="X809" s="106"/>
      <c r="Y809" s="128"/>
      <c r="Z809" s="106"/>
      <c r="AM809" s="125"/>
      <c r="AZ809" s="125"/>
    </row>
    <row r="810" ht="9.75" customHeight="1">
      <c r="C810" s="106"/>
      <c r="D810" s="120"/>
      <c r="E810" s="120"/>
      <c r="F810" s="120"/>
      <c r="G810" s="120"/>
      <c r="H810" s="120"/>
      <c r="I810" s="120"/>
      <c r="J810" s="120"/>
      <c r="K810" s="120"/>
      <c r="L810" s="120"/>
      <c r="M810" s="120"/>
      <c r="N810" s="120"/>
      <c r="O810" s="123"/>
      <c r="P810" s="120"/>
      <c r="Q810" s="120"/>
      <c r="R810" s="120"/>
      <c r="S810" s="120"/>
      <c r="T810" s="120"/>
      <c r="U810" s="120"/>
      <c r="V810" s="120"/>
      <c r="W810" s="106"/>
      <c r="X810" s="106"/>
      <c r="Y810" s="128"/>
      <c r="Z810" s="106"/>
      <c r="AM810" s="125"/>
      <c r="AZ810" s="125"/>
    </row>
    <row r="811" ht="9.75" customHeight="1">
      <c r="C811" s="106"/>
      <c r="D811" s="120"/>
      <c r="E811" s="120"/>
      <c r="F811" s="120"/>
      <c r="G811" s="120"/>
      <c r="H811" s="120"/>
      <c r="I811" s="120"/>
      <c r="J811" s="120"/>
      <c r="K811" s="120"/>
      <c r="L811" s="120"/>
      <c r="M811" s="120"/>
      <c r="N811" s="120"/>
      <c r="O811" s="123"/>
      <c r="P811" s="120"/>
      <c r="Q811" s="120"/>
      <c r="R811" s="120"/>
      <c r="S811" s="120"/>
      <c r="T811" s="120"/>
      <c r="U811" s="120"/>
      <c r="V811" s="120"/>
      <c r="W811" s="106"/>
      <c r="X811" s="106"/>
      <c r="Y811" s="128"/>
      <c r="Z811" s="106"/>
      <c r="AM811" s="125"/>
      <c r="AZ811" s="125"/>
    </row>
    <row r="812" ht="9.75" customHeight="1">
      <c r="C812" s="106"/>
      <c r="D812" s="120"/>
      <c r="E812" s="120"/>
      <c r="F812" s="120"/>
      <c r="G812" s="120"/>
      <c r="H812" s="120"/>
      <c r="I812" s="120"/>
      <c r="J812" s="120"/>
      <c r="K812" s="120"/>
      <c r="L812" s="120"/>
      <c r="M812" s="120"/>
      <c r="N812" s="120"/>
      <c r="O812" s="123"/>
      <c r="P812" s="120"/>
      <c r="Q812" s="120"/>
      <c r="R812" s="120"/>
      <c r="S812" s="120"/>
      <c r="T812" s="120"/>
      <c r="U812" s="120"/>
      <c r="V812" s="120"/>
      <c r="W812" s="106"/>
      <c r="X812" s="106"/>
      <c r="Y812" s="128"/>
      <c r="Z812" s="106"/>
      <c r="AM812" s="125"/>
      <c r="AZ812" s="125"/>
    </row>
    <row r="813" ht="9.75" customHeight="1">
      <c r="C813" s="106"/>
      <c r="D813" s="120"/>
      <c r="E813" s="120"/>
      <c r="F813" s="120"/>
      <c r="G813" s="120"/>
      <c r="H813" s="120"/>
      <c r="I813" s="120"/>
      <c r="J813" s="120"/>
      <c r="K813" s="120"/>
      <c r="L813" s="120"/>
      <c r="M813" s="120"/>
      <c r="N813" s="120"/>
      <c r="O813" s="123"/>
      <c r="P813" s="120"/>
      <c r="Q813" s="120"/>
      <c r="R813" s="120"/>
      <c r="S813" s="120"/>
      <c r="T813" s="120"/>
      <c r="U813" s="120"/>
      <c r="V813" s="120"/>
      <c r="W813" s="106"/>
      <c r="X813" s="106"/>
      <c r="Y813" s="128"/>
      <c r="Z813" s="106"/>
      <c r="AM813" s="125"/>
      <c r="AZ813" s="125"/>
    </row>
    <row r="814" ht="9.75" customHeight="1">
      <c r="C814" s="106"/>
      <c r="D814" s="120"/>
      <c r="E814" s="120"/>
      <c r="F814" s="120"/>
      <c r="G814" s="120"/>
      <c r="H814" s="120"/>
      <c r="I814" s="120"/>
      <c r="J814" s="120"/>
      <c r="K814" s="120"/>
      <c r="L814" s="120"/>
      <c r="M814" s="120"/>
      <c r="N814" s="120"/>
      <c r="O814" s="123"/>
      <c r="P814" s="120"/>
      <c r="Q814" s="120"/>
      <c r="R814" s="120"/>
      <c r="S814" s="120"/>
      <c r="T814" s="120"/>
      <c r="U814" s="120"/>
      <c r="V814" s="120"/>
      <c r="W814" s="106"/>
      <c r="X814" s="106"/>
      <c r="Y814" s="128"/>
      <c r="Z814" s="106"/>
      <c r="AM814" s="125"/>
      <c r="AZ814" s="125"/>
    </row>
    <row r="815" ht="9.75" customHeight="1">
      <c r="C815" s="106"/>
      <c r="D815" s="120"/>
      <c r="E815" s="120"/>
      <c r="F815" s="120"/>
      <c r="G815" s="120"/>
      <c r="H815" s="120"/>
      <c r="I815" s="120"/>
      <c r="J815" s="120"/>
      <c r="K815" s="120"/>
      <c r="L815" s="120"/>
      <c r="M815" s="120"/>
      <c r="N815" s="120"/>
      <c r="O815" s="123"/>
      <c r="P815" s="120"/>
      <c r="Q815" s="120"/>
      <c r="R815" s="120"/>
      <c r="S815" s="120"/>
      <c r="T815" s="120"/>
      <c r="U815" s="120"/>
      <c r="V815" s="120"/>
      <c r="W815" s="106"/>
      <c r="X815" s="106"/>
      <c r="Y815" s="128"/>
      <c r="Z815" s="106"/>
      <c r="AM815" s="125"/>
      <c r="AZ815" s="125"/>
    </row>
    <row r="816" ht="9.75" customHeight="1">
      <c r="C816" s="106"/>
      <c r="D816" s="120"/>
      <c r="E816" s="120"/>
      <c r="F816" s="120"/>
      <c r="G816" s="120"/>
      <c r="H816" s="120"/>
      <c r="I816" s="120"/>
      <c r="J816" s="120"/>
      <c r="K816" s="120"/>
      <c r="L816" s="120"/>
      <c r="M816" s="120"/>
      <c r="N816" s="120"/>
      <c r="O816" s="123"/>
      <c r="P816" s="120"/>
      <c r="Q816" s="120"/>
      <c r="R816" s="120"/>
      <c r="S816" s="120"/>
      <c r="T816" s="120"/>
      <c r="U816" s="120"/>
      <c r="V816" s="120"/>
      <c r="W816" s="106"/>
      <c r="X816" s="106"/>
      <c r="Y816" s="128"/>
      <c r="Z816" s="106"/>
      <c r="AM816" s="125"/>
      <c r="AZ816" s="125"/>
    </row>
    <row r="817" ht="9.75" customHeight="1">
      <c r="C817" s="106"/>
      <c r="D817" s="120"/>
      <c r="E817" s="120"/>
      <c r="F817" s="120"/>
      <c r="G817" s="120"/>
      <c r="H817" s="120"/>
      <c r="I817" s="120"/>
      <c r="J817" s="120"/>
      <c r="K817" s="120"/>
      <c r="L817" s="120"/>
      <c r="M817" s="120"/>
      <c r="N817" s="120"/>
      <c r="O817" s="123"/>
      <c r="P817" s="120"/>
      <c r="Q817" s="120"/>
      <c r="R817" s="120"/>
      <c r="S817" s="120"/>
      <c r="T817" s="120"/>
      <c r="U817" s="120"/>
      <c r="V817" s="120"/>
      <c r="W817" s="106"/>
      <c r="X817" s="106"/>
      <c r="Y817" s="128"/>
      <c r="Z817" s="106"/>
      <c r="AM817" s="125"/>
      <c r="AZ817" s="125"/>
    </row>
    <row r="818" ht="9.75" customHeight="1">
      <c r="C818" s="106"/>
      <c r="D818" s="120"/>
      <c r="E818" s="120"/>
      <c r="F818" s="120"/>
      <c r="G818" s="120"/>
      <c r="H818" s="120"/>
      <c r="I818" s="120"/>
      <c r="J818" s="120"/>
      <c r="K818" s="120"/>
      <c r="L818" s="120"/>
      <c r="M818" s="120"/>
      <c r="N818" s="120"/>
      <c r="O818" s="123"/>
      <c r="P818" s="120"/>
      <c r="Q818" s="120"/>
      <c r="R818" s="120"/>
      <c r="S818" s="120"/>
      <c r="T818" s="120"/>
      <c r="U818" s="120"/>
      <c r="V818" s="120"/>
      <c r="W818" s="106"/>
      <c r="X818" s="106"/>
      <c r="Y818" s="128"/>
      <c r="Z818" s="106"/>
      <c r="AM818" s="125"/>
      <c r="AZ818" s="125"/>
    </row>
    <row r="819" ht="9.75" customHeight="1">
      <c r="C819" s="106"/>
      <c r="D819" s="120"/>
      <c r="E819" s="120"/>
      <c r="F819" s="120"/>
      <c r="G819" s="120"/>
      <c r="H819" s="120"/>
      <c r="I819" s="120"/>
      <c r="J819" s="120"/>
      <c r="K819" s="120"/>
      <c r="L819" s="120"/>
      <c r="M819" s="120"/>
      <c r="N819" s="120"/>
      <c r="O819" s="123"/>
      <c r="P819" s="120"/>
      <c r="Q819" s="120"/>
      <c r="R819" s="120"/>
      <c r="S819" s="120"/>
      <c r="T819" s="120"/>
      <c r="U819" s="120"/>
      <c r="V819" s="120"/>
      <c r="W819" s="106"/>
      <c r="X819" s="106"/>
      <c r="Y819" s="128"/>
      <c r="Z819" s="106"/>
      <c r="AM819" s="125"/>
      <c r="AZ819" s="125"/>
    </row>
    <row r="820" ht="9.75" customHeight="1">
      <c r="C820" s="106"/>
      <c r="D820" s="120"/>
      <c r="E820" s="120"/>
      <c r="F820" s="120"/>
      <c r="G820" s="120"/>
      <c r="H820" s="120"/>
      <c r="I820" s="120"/>
      <c r="J820" s="120"/>
      <c r="K820" s="120"/>
      <c r="L820" s="120"/>
      <c r="M820" s="120"/>
      <c r="N820" s="120"/>
      <c r="O820" s="123"/>
      <c r="P820" s="120"/>
      <c r="Q820" s="120"/>
      <c r="R820" s="120"/>
      <c r="S820" s="120"/>
      <c r="T820" s="120"/>
      <c r="U820" s="120"/>
      <c r="V820" s="120"/>
      <c r="W820" s="106"/>
      <c r="X820" s="106"/>
      <c r="Y820" s="128"/>
      <c r="Z820" s="106"/>
      <c r="AM820" s="125"/>
      <c r="AZ820" s="125"/>
    </row>
    <row r="821" ht="9.75" customHeight="1">
      <c r="C821" s="106"/>
      <c r="D821" s="120"/>
      <c r="E821" s="120"/>
      <c r="F821" s="120"/>
      <c r="G821" s="120"/>
      <c r="H821" s="120"/>
      <c r="I821" s="120"/>
      <c r="J821" s="120"/>
      <c r="K821" s="120"/>
      <c r="L821" s="120"/>
      <c r="M821" s="120"/>
      <c r="N821" s="120"/>
      <c r="O821" s="123"/>
      <c r="P821" s="120"/>
      <c r="Q821" s="120"/>
      <c r="R821" s="120"/>
      <c r="S821" s="120"/>
      <c r="T821" s="120"/>
      <c r="U821" s="120"/>
      <c r="V821" s="120"/>
      <c r="W821" s="106"/>
      <c r="X821" s="106"/>
      <c r="Y821" s="128"/>
      <c r="Z821" s="106"/>
      <c r="AM821" s="125"/>
      <c r="AZ821" s="125"/>
    </row>
    <row r="822" ht="9.75" customHeight="1">
      <c r="C822" s="106"/>
      <c r="D822" s="120"/>
      <c r="E822" s="120"/>
      <c r="F822" s="120"/>
      <c r="G822" s="120"/>
      <c r="H822" s="120"/>
      <c r="I822" s="120"/>
      <c r="J822" s="120"/>
      <c r="K822" s="120"/>
      <c r="L822" s="120"/>
      <c r="M822" s="120"/>
      <c r="N822" s="120"/>
      <c r="O822" s="123"/>
      <c r="P822" s="120"/>
      <c r="Q822" s="120"/>
      <c r="R822" s="120"/>
      <c r="S822" s="120"/>
      <c r="T822" s="120"/>
      <c r="U822" s="120"/>
      <c r="V822" s="120"/>
      <c r="W822" s="106"/>
      <c r="X822" s="106"/>
      <c r="Y822" s="128"/>
      <c r="Z822" s="106"/>
      <c r="AM822" s="125"/>
      <c r="AZ822" s="125"/>
    </row>
    <row r="823" ht="9.75" customHeight="1">
      <c r="C823" s="106"/>
      <c r="D823" s="120"/>
      <c r="E823" s="120"/>
      <c r="F823" s="120"/>
      <c r="G823" s="120"/>
      <c r="H823" s="120"/>
      <c r="I823" s="120"/>
      <c r="J823" s="120"/>
      <c r="K823" s="120"/>
      <c r="L823" s="120"/>
      <c r="M823" s="120"/>
      <c r="N823" s="120"/>
      <c r="O823" s="123"/>
      <c r="P823" s="120"/>
      <c r="Q823" s="120"/>
      <c r="R823" s="120"/>
      <c r="S823" s="120"/>
      <c r="T823" s="120"/>
      <c r="U823" s="120"/>
      <c r="V823" s="120"/>
      <c r="W823" s="106"/>
      <c r="X823" s="106"/>
      <c r="Y823" s="128"/>
      <c r="Z823" s="106"/>
      <c r="AM823" s="125"/>
      <c r="AZ823" s="125"/>
    </row>
    <row r="824" ht="9.75" customHeight="1">
      <c r="C824" s="106"/>
      <c r="D824" s="120"/>
      <c r="E824" s="120"/>
      <c r="F824" s="120"/>
      <c r="G824" s="120"/>
      <c r="H824" s="120"/>
      <c r="I824" s="120"/>
      <c r="J824" s="120"/>
      <c r="K824" s="120"/>
      <c r="L824" s="120"/>
      <c r="M824" s="120"/>
      <c r="N824" s="120"/>
      <c r="O824" s="123"/>
      <c r="P824" s="120"/>
      <c r="Q824" s="120"/>
      <c r="R824" s="120"/>
      <c r="S824" s="120"/>
      <c r="T824" s="120"/>
      <c r="U824" s="120"/>
      <c r="V824" s="120"/>
      <c r="W824" s="106"/>
      <c r="X824" s="106"/>
      <c r="Y824" s="128"/>
      <c r="Z824" s="106"/>
      <c r="AM824" s="125"/>
      <c r="AZ824" s="125"/>
    </row>
    <row r="825" ht="9.75" customHeight="1">
      <c r="C825" s="106"/>
      <c r="D825" s="120"/>
      <c r="E825" s="120"/>
      <c r="F825" s="120"/>
      <c r="G825" s="120"/>
      <c r="H825" s="120"/>
      <c r="I825" s="120"/>
      <c r="J825" s="120"/>
      <c r="K825" s="120"/>
      <c r="L825" s="120"/>
      <c r="M825" s="120"/>
      <c r="N825" s="120"/>
      <c r="O825" s="123"/>
      <c r="P825" s="120"/>
      <c r="Q825" s="120"/>
      <c r="R825" s="120"/>
      <c r="S825" s="120"/>
      <c r="T825" s="120"/>
      <c r="U825" s="120"/>
      <c r="V825" s="120"/>
      <c r="W825" s="106"/>
      <c r="X825" s="106"/>
      <c r="Y825" s="128"/>
      <c r="Z825" s="106"/>
      <c r="AM825" s="125"/>
      <c r="AZ825" s="125"/>
    </row>
    <row r="826" ht="9.75" customHeight="1">
      <c r="C826" s="106"/>
      <c r="D826" s="120"/>
      <c r="E826" s="120"/>
      <c r="F826" s="120"/>
      <c r="G826" s="120"/>
      <c r="H826" s="120"/>
      <c r="I826" s="120"/>
      <c r="J826" s="120"/>
      <c r="K826" s="120"/>
      <c r="L826" s="120"/>
      <c r="M826" s="120"/>
      <c r="N826" s="120"/>
      <c r="O826" s="123"/>
      <c r="P826" s="120"/>
      <c r="Q826" s="120"/>
      <c r="R826" s="120"/>
      <c r="S826" s="120"/>
      <c r="T826" s="120"/>
      <c r="U826" s="120"/>
      <c r="V826" s="120"/>
      <c r="W826" s="106"/>
      <c r="X826" s="106"/>
      <c r="Y826" s="128"/>
      <c r="Z826" s="106"/>
      <c r="AM826" s="125"/>
      <c r="AZ826" s="125"/>
    </row>
    <row r="827" ht="9.75" customHeight="1">
      <c r="C827" s="106"/>
      <c r="D827" s="120"/>
      <c r="E827" s="120"/>
      <c r="F827" s="120"/>
      <c r="G827" s="120"/>
      <c r="H827" s="120"/>
      <c r="I827" s="120"/>
      <c r="J827" s="120"/>
      <c r="K827" s="120"/>
      <c r="L827" s="120"/>
      <c r="M827" s="120"/>
      <c r="N827" s="120"/>
      <c r="O827" s="123"/>
      <c r="P827" s="120"/>
      <c r="Q827" s="120"/>
      <c r="R827" s="120"/>
      <c r="S827" s="120"/>
      <c r="T827" s="120"/>
      <c r="U827" s="120"/>
      <c r="V827" s="120"/>
      <c r="W827" s="106"/>
      <c r="X827" s="106"/>
      <c r="Y827" s="128"/>
      <c r="Z827" s="106"/>
      <c r="AM827" s="125"/>
      <c r="AZ827" s="125"/>
    </row>
    <row r="828" ht="9.75" customHeight="1">
      <c r="C828" s="106"/>
      <c r="D828" s="120"/>
      <c r="E828" s="120"/>
      <c r="F828" s="120"/>
      <c r="G828" s="120"/>
      <c r="H828" s="120"/>
      <c r="I828" s="120"/>
      <c r="J828" s="120"/>
      <c r="K828" s="120"/>
      <c r="L828" s="120"/>
      <c r="M828" s="120"/>
      <c r="N828" s="120"/>
      <c r="O828" s="123"/>
      <c r="P828" s="120"/>
      <c r="Q828" s="120"/>
      <c r="R828" s="120"/>
      <c r="S828" s="120"/>
      <c r="T828" s="120"/>
      <c r="U828" s="120"/>
      <c r="V828" s="120"/>
      <c r="W828" s="106"/>
      <c r="X828" s="106"/>
      <c r="Y828" s="128"/>
      <c r="Z828" s="106"/>
      <c r="AM828" s="125"/>
      <c r="AZ828" s="125"/>
    </row>
    <row r="829" ht="9.75" customHeight="1">
      <c r="C829" s="106"/>
      <c r="D829" s="120"/>
      <c r="E829" s="120"/>
      <c r="F829" s="120"/>
      <c r="G829" s="120"/>
      <c r="H829" s="120"/>
      <c r="I829" s="120"/>
      <c r="J829" s="120"/>
      <c r="K829" s="120"/>
      <c r="L829" s="120"/>
      <c r="M829" s="120"/>
      <c r="N829" s="120"/>
      <c r="O829" s="123"/>
      <c r="P829" s="120"/>
      <c r="Q829" s="120"/>
      <c r="R829" s="120"/>
      <c r="S829" s="120"/>
      <c r="T829" s="120"/>
      <c r="U829" s="120"/>
      <c r="V829" s="120"/>
      <c r="W829" s="106"/>
      <c r="X829" s="106"/>
      <c r="Y829" s="128"/>
      <c r="Z829" s="106"/>
      <c r="AM829" s="125"/>
      <c r="AZ829" s="125"/>
    </row>
    <row r="830" ht="9.75" customHeight="1">
      <c r="C830" s="106"/>
      <c r="D830" s="120"/>
      <c r="E830" s="120"/>
      <c r="F830" s="120"/>
      <c r="G830" s="120"/>
      <c r="H830" s="120"/>
      <c r="I830" s="120"/>
      <c r="J830" s="120"/>
      <c r="K830" s="120"/>
      <c r="L830" s="120"/>
      <c r="M830" s="120"/>
      <c r="N830" s="120"/>
      <c r="O830" s="123"/>
      <c r="P830" s="120"/>
      <c r="Q830" s="120"/>
      <c r="R830" s="120"/>
      <c r="S830" s="120"/>
      <c r="T830" s="120"/>
      <c r="U830" s="120"/>
      <c r="V830" s="120"/>
      <c r="W830" s="106"/>
      <c r="X830" s="106"/>
      <c r="Y830" s="128"/>
      <c r="Z830" s="106"/>
      <c r="AM830" s="125"/>
      <c r="AZ830" s="125"/>
    </row>
    <row r="831" ht="9.75" customHeight="1">
      <c r="C831" s="106"/>
      <c r="D831" s="120"/>
      <c r="E831" s="120"/>
      <c r="F831" s="120"/>
      <c r="G831" s="120"/>
      <c r="H831" s="120"/>
      <c r="I831" s="120"/>
      <c r="J831" s="120"/>
      <c r="K831" s="120"/>
      <c r="L831" s="120"/>
      <c r="M831" s="120"/>
      <c r="N831" s="120"/>
      <c r="O831" s="123"/>
      <c r="P831" s="120"/>
      <c r="Q831" s="120"/>
      <c r="R831" s="120"/>
      <c r="S831" s="120"/>
      <c r="T831" s="120"/>
      <c r="U831" s="120"/>
      <c r="V831" s="120"/>
      <c r="W831" s="106"/>
      <c r="X831" s="106"/>
      <c r="Y831" s="128"/>
      <c r="Z831" s="106"/>
      <c r="AM831" s="125"/>
      <c r="AZ831" s="125"/>
    </row>
    <row r="832" ht="9.75" customHeight="1">
      <c r="C832" s="106"/>
      <c r="D832" s="120"/>
      <c r="E832" s="120"/>
      <c r="F832" s="120"/>
      <c r="G832" s="120"/>
      <c r="H832" s="120"/>
      <c r="I832" s="120"/>
      <c r="J832" s="120"/>
      <c r="K832" s="120"/>
      <c r="L832" s="120"/>
      <c r="M832" s="120"/>
      <c r="N832" s="120"/>
      <c r="O832" s="123"/>
      <c r="P832" s="120"/>
      <c r="Q832" s="120"/>
      <c r="R832" s="120"/>
      <c r="S832" s="120"/>
      <c r="T832" s="120"/>
      <c r="U832" s="120"/>
      <c r="V832" s="120"/>
      <c r="W832" s="106"/>
      <c r="X832" s="106"/>
      <c r="Y832" s="128"/>
      <c r="Z832" s="106"/>
      <c r="AM832" s="125"/>
      <c r="AZ832" s="125"/>
    </row>
    <row r="833" ht="9.75" customHeight="1">
      <c r="C833" s="106"/>
      <c r="D833" s="120"/>
      <c r="E833" s="120"/>
      <c r="F833" s="120"/>
      <c r="G833" s="120"/>
      <c r="H833" s="120"/>
      <c r="I833" s="120"/>
      <c r="J833" s="120"/>
      <c r="K833" s="120"/>
      <c r="L833" s="120"/>
      <c r="M833" s="120"/>
      <c r="N833" s="120"/>
      <c r="O833" s="123"/>
      <c r="P833" s="120"/>
      <c r="Q833" s="120"/>
      <c r="R833" s="120"/>
      <c r="S833" s="120"/>
      <c r="T833" s="120"/>
      <c r="U833" s="120"/>
      <c r="V833" s="120"/>
      <c r="W833" s="106"/>
      <c r="X833" s="106"/>
      <c r="Y833" s="128"/>
      <c r="Z833" s="106"/>
      <c r="AM833" s="125"/>
      <c r="AZ833" s="125"/>
    </row>
    <row r="834" ht="9.75" customHeight="1">
      <c r="C834" s="106"/>
      <c r="D834" s="120"/>
      <c r="E834" s="120"/>
      <c r="F834" s="120"/>
      <c r="G834" s="120"/>
      <c r="H834" s="120"/>
      <c r="I834" s="120"/>
      <c r="J834" s="120"/>
      <c r="K834" s="120"/>
      <c r="L834" s="120"/>
      <c r="M834" s="120"/>
      <c r="N834" s="120"/>
      <c r="O834" s="123"/>
      <c r="P834" s="120"/>
      <c r="Q834" s="120"/>
      <c r="R834" s="120"/>
      <c r="S834" s="120"/>
      <c r="T834" s="120"/>
      <c r="U834" s="120"/>
      <c r="V834" s="120"/>
      <c r="W834" s="106"/>
      <c r="X834" s="106"/>
      <c r="Y834" s="128"/>
      <c r="Z834" s="106"/>
      <c r="AM834" s="125"/>
      <c r="AZ834" s="125"/>
    </row>
    <row r="835" ht="9.75" customHeight="1">
      <c r="C835" s="106"/>
      <c r="D835" s="120"/>
      <c r="E835" s="120"/>
      <c r="F835" s="120"/>
      <c r="G835" s="120"/>
      <c r="H835" s="120"/>
      <c r="I835" s="120"/>
      <c r="J835" s="120"/>
      <c r="K835" s="120"/>
      <c r="L835" s="120"/>
      <c r="M835" s="120"/>
      <c r="N835" s="120"/>
      <c r="O835" s="123"/>
      <c r="P835" s="120"/>
      <c r="Q835" s="120"/>
      <c r="R835" s="120"/>
      <c r="S835" s="120"/>
      <c r="T835" s="120"/>
      <c r="U835" s="120"/>
      <c r="V835" s="120"/>
      <c r="W835" s="106"/>
      <c r="X835" s="106"/>
      <c r="Y835" s="128"/>
      <c r="Z835" s="106"/>
      <c r="AM835" s="125"/>
      <c r="AZ835" s="125"/>
    </row>
    <row r="836" ht="9.75" customHeight="1">
      <c r="C836" s="106"/>
      <c r="D836" s="120"/>
      <c r="E836" s="120"/>
      <c r="F836" s="120"/>
      <c r="G836" s="120"/>
      <c r="H836" s="120"/>
      <c r="I836" s="120"/>
      <c r="J836" s="120"/>
      <c r="K836" s="120"/>
      <c r="L836" s="120"/>
      <c r="M836" s="120"/>
      <c r="N836" s="120"/>
      <c r="O836" s="123"/>
      <c r="P836" s="120"/>
      <c r="Q836" s="120"/>
      <c r="R836" s="120"/>
      <c r="S836" s="120"/>
      <c r="T836" s="120"/>
      <c r="U836" s="120"/>
      <c r="V836" s="120"/>
      <c r="W836" s="106"/>
      <c r="X836" s="106"/>
      <c r="Y836" s="128"/>
      <c r="Z836" s="106"/>
      <c r="AM836" s="125"/>
      <c r="AZ836" s="125"/>
    </row>
    <row r="837" ht="9.75" customHeight="1">
      <c r="C837" s="106"/>
      <c r="D837" s="120"/>
      <c r="E837" s="120"/>
      <c r="F837" s="120"/>
      <c r="G837" s="120"/>
      <c r="H837" s="120"/>
      <c r="I837" s="120"/>
      <c r="J837" s="120"/>
      <c r="K837" s="120"/>
      <c r="L837" s="120"/>
      <c r="M837" s="120"/>
      <c r="N837" s="120"/>
      <c r="O837" s="123"/>
      <c r="P837" s="120"/>
      <c r="Q837" s="120"/>
      <c r="R837" s="120"/>
      <c r="S837" s="120"/>
      <c r="T837" s="120"/>
      <c r="U837" s="120"/>
      <c r="V837" s="120"/>
      <c r="W837" s="106"/>
      <c r="X837" s="106"/>
      <c r="Y837" s="128"/>
      <c r="Z837" s="106"/>
      <c r="AM837" s="125"/>
      <c r="AZ837" s="125"/>
    </row>
    <row r="838" ht="9.75" customHeight="1">
      <c r="C838" s="106"/>
      <c r="D838" s="120"/>
      <c r="E838" s="120"/>
      <c r="F838" s="120"/>
      <c r="G838" s="120"/>
      <c r="H838" s="120"/>
      <c r="I838" s="120"/>
      <c r="J838" s="120"/>
      <c r="K838" s="120"/>
      <c r="L838" s="120"/>
      <c r="M838" s="120"/>
      <c r="N838" s="120"/>
      <c r="O838" s="123"/>
      <c r="P838" s="120"/>
      <c r="Q838" s="120"/>
      <c r="R838" s="120"/>
      <c r="S838" s="120"/>
      <c r="T838" s="120"/>
      <c r="U838" s="120"/>
      <c r="V838" s="120"/>
      <c r="W838" s="106"/>
      <c r="X838" s="106"/>
      <c r="Y838" s="128"/>
      <c r="Z838" s="106"/>
      <c r="AM838" s="125"/>
      <c r="AZ838" s="125"/>
    </row>
    <row r="839" ht="9.75" customHeight="1">
      <c r="C839" s="106"/>
      <c r="D839" s="120"/>
      <c r="E839" s="120"/>
      <c r="F839" s="120"/>
      <c r="G839" s="120"/>
      <c r="H839" s="120"/>
      <c r="I839" s="120"/>
      <c r="J839" s="120"/>
      <c r="K839" s="120"/>
      <c r="L839" s="120"/>
      <c r="M839" s="120"/>
      <c r="N839" s="120"/>
      <c r="O839" s="123"/>
      <c r="P839" s="120"/>
      <c r="Q839" s="120"/>
      <c r="R839" s="120"/>
      <c r="S839" s="120"/>
      <c r="T839" s="120"/>
      <c r="U839" s="120"/>
      <c r="V839" s="120"/>
      <c r="W839" s="106"/>
      <c r="X839" s="106"/>
      <c r="Y839" s="128"/>
      <c r="Z839" s="106"/>
      <c r="AM839" s="125"/>
      <c r="AZ839" s="125"/>
    </row>
    <row r="840" ht="9.75" customHeight="1">
      <c r="C840" s="106"/>
      <c r="D840" s="120"/>
      <c r="E840" s="120"/>
      <c r="F840" s="120"/>
      <c r="G840" s="120"/>
      <c r="H840" s="120"/>
      <c r="I840" s="120"/>
      <c r="J840" s="120"/>
      <c r="K840" s="120"/>
      <c r="L840" s="120"/>
      <c r="M840" s="120"/>
      <c r="N840" s="120"/>
      <c r="O840" s="123"/>
      <c r="P840" s="120"/>
      <c r="Q840" s="120"/>
      <c r="R840" s="120"/>
      <c r="S840" s="120"/>
      <c r="T840" s="120"/>
      <c r="U840" s="120"/>
      <c r="V840" s="120"/>
      <c r="W840" s="106"/>
      <c r="X840" s="106"/>
      <c r="Y840" s="128"/>
      <c r="Z840" s="106"/>
      <c r="AM840" s="125"/>
      <c r="AZ840" s="125"/>
    </row>
    <row r="841" ht="9.75" customHeight="1">
      <c r="C841" s="106"/>
      <c r="D841" s="120"/>
      <c r="E841" s="120"/>
      <c r="F841" s="120"/>
      <c r="G841" s="120"/>
      <c r="H841" s="120"/>
      <c r="I841" s="120"/>
      <c r="J841" s="120"/>
      <c r="K841" s="120"/>
      <c r="L841" s="120"/>
      <c r="M841" s="120"/>
      <c r="N841" s="120"/>
      <c r="O841" s="123"/>
      <c r="P841" s="120"/>
      <c r="Q841" s="120"/>
      <c r="R841" s="120"/>
      <c r="S841" s="120"/>
      <c r="T841" s="120"/>
      <c r="U841" s="120"/>
      <c r="V841" s="120"/>
      <c r="W841" s="106"/>
      <c r="X841" s="106"/>
      <c r="Y841" s="128"/>
      <c r="Z841" s="106"/>
      <c r="AM841" s="125"/>
      <c r="AZ841" s="125"/>
    </row>
    <row r="842" ht="9.75" customHeight="1">
      <c r="C842" s="106"/>
      <c r="D842" s="120"/>
      <c r="E842" s="120"/>
      <c r="F842" s="120"/>
      <c r="G842" s="120"/>
      <c r="H842" s="120"/>
      <c r="I842" s="120"/>
      <c r="J842" s="120"/>
      <c r="K842" s="120"/>
      <c r="L842" s="120"/>
      <c r="M842" s="120"/>
      <c r="N842" s="120"/>
      <c r="O842" s="123"/>
      <c r="P842" s="120"/>
      <c r="Q842" s="120"/>
      <c r="R842" s="120"/>
      <c r="S842" s="120"/>
      <c r="T842" s="120"/>
      <c r="U842" s="120"/>
      <c r="V842" s="120"/>
      <c r="W842" s="106"/>
      <c r="X842" s="106"/>
      <c r="Y842" s="128"/>
      <c r="Z842" s="106"/>
      <c r="AM842" s="125"/>
      <c r="AZ842" s="125"/>
    </row>
    <row r="843" ht="9.75" customHeight="1">
      <c r="C843" s="106"/>
      <c r="D843" s="120"/>
      <c r="E843" s="120"/>
      <c r="F843" s="120"/>
      <c r="G843" s="120"/>
      <c r="H843" s="120"/>
      <c r="I843" s="120"/>
      <c r="J843" s="120"/>
      <c r="K843" s="120"/>
      <c r="L843" s="120"/>
      <c r="M843" s="120"/>
      <c r="N843" s="120"/>
      <c r="O843" s="123"/>
      <c r="P843" s="120"/>
      <c r="Q843" s="120"/>
      <c r="R843" s="120"/>
      <c r="S843" s="120"/>
      <c r="T843" s="120"/>
      <c r="U843" s="120"/>
      <c r="V843" s="120"/>
      <c r="W843" s="106"/>
      <c r="X843" s="106"/>
      <c r="Y843" s="128"/>
      <c r="Z843" s="106"/>
      <c r="AM843" s="125"/>
      <c r="AZ843" s="125"/>
    </row>
    <row r="844" ht="9.75" customHeight="1">
      <c r="C844" s="106"/>
      <c r="D844" s="120"/>
      <c r="E844" s="120"/>
      <c r="F844" s="120"/>
      <c r="G844" s="120"/>
      <c r="H844" s="120"/>
      <c r="I844" s="120"/>
      <c r="J844" s="120"/>
      <c r="K844" s="120"/>
      <c r="L844" s="120"/>
      <c r="M844" s="120"/>
      <c r="N844" s="120"/>
      <c r="O844" s="123"/>
      <c r="P844" s="120"/>
      <c r="Q844" s="120"/>
      <c r="R844" s="120"/>
      <c r="S844" s="120"/>
      <c r="T844" s="120"/>
      <c r="U844" s="120"/>
      <c r="V844" s="120"/>
      <c r="W844" s="106"/>
      <c r="X844" s="106"/>
      <c r="Y844" s="128"/>
      <c r="Z844" s="106"/>
      <c r="AM844" s="125"/>
      <c r="AZ844" s="125"/>
    </row>
    <row r="845" ht="9.75" customHeight="1">
      <c r="C845" s="106"/>
      <c r="D845" s="120"/>
      <c r="E845" s="120"/>
      <c r="F845" s="120"/>
      <c r="G845" s="120"/>
      <c r="H845" s="120"/>
      <c r="I845" s="120"/>
      <c r="J845" s="120"/>
      <c r="K845" s="120"/>
      <c r="L845" s="120"/>
      <c r="M845" s="120"/>
      <c r="N845" s="120"/>
      <c r="O845" s="123"/>
      <c r="P845" s="120"/>
      <c r="Q845" s="120"/>
      <c r="R845" s="120"/>
      <c r="S845" s="120"/>
      <c r="T845" s="120"/>
      <c r="U845" s="120"/>
      <c r="V845" s="120"/>
      <c r="W845" s="106"/>
      <c r="X845" s="106"/>
      <c r="Y845" s="128"/>
      <c r="Z845" s="106"/>
      <c r="AM845" s="125"/>
      <c r="AZ845" s="125"/>
    </row>
    <row r="846" ht="9.75" customHeight="1">
      <c r="C846" s="106"/>
      <c r="D846" s="120"/>
      <c r="E846" s="120"/>
      <c r="F846" s="120"/>
      <c r="G846" s="120"/>
      <c r="H846" s="120"/>
      <c r="I846" s="120"/>
      <c r="J846" s="120"/>
      <c r="K846" s="120"/>
      <c r="L846" s="120"/>
      <c r="M846" s="120"/>
      <c r="N846" s="120"/>
      <c r="O846" s="123"/>
      <c r="P846" s="120"/>
      <c r="Q846" s="120"/>
      <c r="R846" s="120"/>
      <c r="S846" s="120"/>
      <c r="T846" s="120"/>
      <c r="U846" s="120"/>
      <c r="V846" s="120"/>
      <c r="W846" s="106"/>
      <c r="X846" s="106"/>
      <c r="Y846" s="128"/>
      <c r="Z846" s="106"/>
      <c r="AM846" s="125"/>
      <c r="AZ846" s="125"/>
    </row>
    <row r="847" ht="9.75" customHeight="1">
      <c r="C847" s="106"/>
      <c r="D847" s="120"/>
      <c r="E847" s="120"/>
      <c r="F847" s="120"/>
      <c r="G847" s="120"/>
      <c r="H847" s="120"/>
      <c r="I847" s="120"/>
      <c r="J847" s="120"/>
      <c r="K847" s="120"/>
      <c r="L847" s="120"/>
      <c r="M847" s="120"/>
      <c r="N847" s="120"/>
      <c r="O847" s="123"/>
      <c r="P847" s="120"/>
      <c r="Q847" s="120"/>
      <c r="R847" s="120"/>
      <c r="S847" s="120"/>
      <c r="T847" s="120"/>
      <c r="U847" s="120"/>
      <c r="V847" s="120"/>
      <c r="W847" s="106"/>
      <c r="X847" s="106"/>
      <c r="Y847" s="128"/>
      <c r="Z847" s="106"/>
      <c r="AM847" s="125"/>
      <c r="AZ847" s="125"/>
    </row>
    <row r="848" ht="9.75" customHeight="1">
      <c r="C848" s="106"/>
      <c r="D848" s="120"/>
      <c r="E848" s="120"/>
      <c r="F848" s="120"/>
      <c r="G848" s="120"/>
      <c r="H848" s="120"/>
      <c r="I848" s="120"/>
      <c r="J848" s="120"/>
      <c r="K848" s="120"/>
      <c r="L848" s="120"/>
      <c r="M848" s="120"/>
      <c r="N848" s="120"/>
      <c r="O848" s="123"/>
      <c r="P848" s="120"/>
      <c r="Q848" s="120"/>
      <c r="R848" s="120"/>
      <c r="S848" s="120"/>
      <c r="T848" s="120"/>
      <c r="U848" s="120"/>
      <c r="V848" s="120"/>
      <c r="W848" s="106"/>
      <c r="X848" s="106"/>
      <c r="Y848" s="128"/>
      <c r="Z848" s="106"/>
      <c r="AM848" s="125"/>
      <c r="AZ848" s="125"/>
    </row>
    <row r="849" ht="9.75" customHeight="1">
      <c r="C849" s="106"/>
      <c r="D849" s="120"/>
      <c r="E849" s="120"/>
      <c r="F849" s="120"/>
      <c r="G849" s="120"/>
      <c r="H849" s="120"/>
      <c r="I849" s="120"/>
      <c r="J849" s="120"/>
      <c r="K849" s="120"/>
      <c r="L849" s="120"/>
      <c r="M849" s="120"/>
      <c r="N849" s="120"/>
      <c r="O849" s="123"/>
      <c r="P849" s="120"/>
      <c r="Q849" s="120"/>
      <c r="R849" s="120"/>
      <c r="S849" s="120"/>
      <c r="T849" s="120"/>
      <c r="U849" s="120"/>
      <c r="V849" s="120"/>
      <c r="W849" s="106"/>
      <c r="X849" s="106"/>
      <c r="Y849" s="128"/>
      <c r="Z849" s="106"/>
      <c r="AM849" s="125"/>
      <c r="AZ849" s="125"/>
    </row>
    <row r="850" ht="9.75" customHeight="1">
      <c r="C850" s="106"/>
      <c r="D850" s="120"/>
      <c r="E850" s="120"/>
      <c r="F850" s="120"/>
      <c r="G850" s="120"/>
      <c r="H850" s="120"/>
      <c r="I850" s="120"/>
      <c r="J850" s="120"/>
      <c r="K850" s="120"/>
      <c r="L850" s="120"/>
      <c r="M850" s="120"/>
      <c r="N850" s="120"/>
      <c r="O850" s="123"/>
      <c r="P850" s="120"/>
      <c r="Q850" s="120"/>
      <c r="R850" s="120"/>
      <c r="S850" s="120"/>
      <c r="T850" s="120"/>
      <c r="U850" s="120"/>
      <c r="V850" s="120"/>
      <c r="W850" s="106"/>
      <c r="X850" s="106"/>
      <c r="Y850" s="128"/>
      <c r="Z850" s="106"/>
      <c r="AM850" s="125"/>
      <c r="AZ850" s="125"/>
    </row>
    <row r="851" ht="9.75" customHeight="1">
      <c r="C851" s="106"/>
      <c r="D851" s="120"/>
      <c r="E851" s="120"/>
      <c r="F851" s="120"/>
      <c r="G851" s="120"/>
      <c r="H851" s="120"/>
      <c r="I851" s="120"/>
      <c r="J851" s="120"/>
      <c r="K851" s="120"/>
      <c r="L851" s="120"/>
      <c r="M851" s="120"/>
      <c r="N851" s="120"/>
      <c r="O851" s="123"/>
      <c r="P851" s="120"/>
      <c r="Q851" s="120"/>
      <c r="R851" s="120"/>
      <c r="S851" s="120"/>
      <c r="T851" s="120"/>
      <c r="U851" s="120"/>
      <c r="V851" s="120"/>
      <c r="W851" s="106"/>
      <c r="X851" s="106"/>
      <c r="Y851" s="128"/>
      <c r="Z851" s="106"/>
      <c r="AM851" s="125"/>
      <c r="AZ851" s="125"/>
    </row>
    <row r="852" ht="9.75" customHeight="1">
      <c r="C852" s="106"/>
      <c r="D852" s="120"/>
      <c r="E852" s="120"/>
      <c r="F852" s="120"/>
      <c r="G852" s="120"/>
      <c r="H852" s="120"/>
      <c r="I852" s="120"/>
      <c r="J852" s="120"/>
      <c r="K852" s="120"/>
      <c r="L852" s="120"/>
      <c r="M852" s="120"/>
      <c r="N852" s="120"/>
      <c r="O852" s="123"/>
      <c r="P852" s="120"/>
      <c r="Q852" s="120"/>
      <c r="R852" s="120"/>
      <c r="S852" s="120"/>
      <c r="T852" s="120"/>
      <c r="U852" s="120"/>
      <c r="V852" s="120"/>
      <c r="W852" s="106"/>
      <c r="X852" s="106"/>
      <c r="Y852" s="128"/>
      <c r="Z852" s="106"/>
      <c r="AM852" s="125"/>
      <c r="AZ852" s="125"/>
    </row>
    <row r="853" ht="9.75" customHeight="1">
      <c r="C853" s="106"/>
      <c r="D853" s="120"/>
      <c r="E853" s="120"/>
      <c r="F853" s="120"/>
      <c r="G853" s="120"/>
      <c r="H853" s="120"/>
      <c r="I853" s="120"/>
      <c r="J853" s="120"/>
      <c r="K853" s="120"/>
      <c r="L853" s="120"/>
      <c r="M853" s="120"/>
      <c r="N853" s="120"/>
      <c r="O853" s="123"/>
      <c r="P853" s="120"/>
      <c r="Q853" s="120"/>
      <c r="R853" s="120"/>
      <c r="S853" s="120"/>
      <c r="T853" s="120"/>
      <c r="U853" s="120"/>
      <c r="V853" s="120"/>
      <c r="W853" s="106"/>
      <c r="X853" s="106"/>
      <c r="Y853" s="128"/>
      <c r="Z853" s="106"/>
      <c r="AM853" s="125"/>
      <c r="AZ853" s="125"/>
    </row>
    <row r="854" ht="9.75" customHeight="1">
      <c r="C854" s="106"/>
      <c r="D854" s="120"/>
      <c r="E854" s="120"/>
      <c r="F854" s="120"/>
      <c r="G854" s="120"/>
      <c r="H854" s="120"/>
      <c r="I854" s="120"/>
      <c r="J854" s="120"/>
      <c r="K854" s="120"/>
      <c r="L854" s="120"/>
      <c r="M854" s="120"/>
      <c r="N854" s="120"/>
      <c r="O854" s="123"/>
      <c r="P854" s="120"/>
      <c r="Q854" s="120"/>
      <c r="R854" s="120"/>
      <c r="S854" s="120"/>
      <c r="T854" s="120"/>
      <c r="U854" s="120"/>
      <c r="V854" s="120"/>
      <c r="W854" s="106"/>
      <c r="X854" s="106"/>
      <c r="Y854" s="128"/>
      <c r="Z854" s="106"/>
      <c r="AM854" s="125"/>
      <c r="AZ854" s="125"/>
    </row>
    <row r="855" ht="9.75" customHeight="1">
      <c r="C855" s="106"/>
      <c r="D855" s="120"/>
      <c r="E855" s="120"/>
      <c r="F855" s="120"/>
      <c r="G855" s="120"/>
      <c r="H855" s="120"/>
      <c r="I855" s="120"/>
      <c r="J855" s="120"/>
      <c r="K855" s="120"/>
      <c r="L855" s="120"/>
      <c r="M855" s="120"/>
      <c r="N855" s="120"/>
      <c r="O855" s="123"/>
      <c r="P855" s="120"/>
      <c r="Q855" s="120"/>
      <c r="R855" s="120"/>
      <c r="S855" s="120"/>
      <c r="T855" s="120"/>
      <c r="U855" s="120"/>
      <c r="V855" s="120"/>
      <c r="W855" s="106"/>
      <c r="X855" s="106"/>
      <c r="Y855" s="128"/>
      <c r="Z855" s="106"/>
      <c r="AM855" s="125"/>
      <c r="AZ855" s="125"/>
    </row>
    <row r="856" ht="9.75" customHeight="1">
      <c r="C856" s="106"/>
      <c r="D856" s="120"/>
      <c r="E856" s="120"/>
      <c r="F856" s="120"/>
      <c r="G856" s="120"/>
      <c r="H856" s="120"/>
      <c r="I856" s="120"/>
      <c r="J856" s="120"/>
      <c r="K856" s="120"/>
      <c r="L856" s="120"/>
      <c r="M856" s="120"/>
      <c r="N856" s="120"/>
      <c r="O856" s="123"/>
      <c r="P856" s="120"/>
      <c r="Q856" s="120"/>
      <c r="R856" s="120"/>
      <c r="S856" s="120"/>
      <c r="T856" s="120"/>
      <c r="U856" s="120"/>
      <c r="V856" s="120"/>
      <c r="W856" s="106"/>
      <c r="X856" s="106"/>
      <c r="Y856" s="128"/>
      <c r="Z856" s="106"/>
      <c r="AM856" s="125"/>
      <c r="AZ856" s="125"/>
    </row>
    <row r="857" ht="9.75" customHeight="1">
      <c r="C857" s="106"/>
      <c r="D857" s="120"/>
      <c r="E857" s="120"/>
      <c r="F857" s="120"/>
      <c r="G857" s="120"/>
      <c r="H857" s="120"/>
      <c r="I857" s="120"/>
      <c r="J857" s="120"/>
      <c r="K857" s="120"/>
      <c r="L857" s="120"/>
      <c r="M857" s="120"/>
      <c r="N857" s="120"/>
      <c r="O857" s="123"/>
      <c r="P857" s="120"/>
      <c r="Q857" s="120"/>
      <c r="R857" s="120"/>
      <c r="S857" s="120"/>
      <c r="T857" s="120"/>
      <c r="U857" s="120"/>
      <c r="V857" s="120"/>
      <c r="W857" s="106"/>
      <c r="X857" s="106"/>
      <c r="Y857" s="128"/>
      <c r="Z857" s="106"/>
      <c r="AM857" s="125"/>
      <c r="AZ857" s="125"/>
    </row>
    <row r="858" ht="9.75" customHeight="1">
      <c r="C858" s="106"/>
      <c r="D858" s="120"/>
      <c r="E858" s="120"/>
      <c r="F858" s="120"/>
      <c r="G858" s="120"/>
      <c r="H858" s="120"/>
      <c r="I858" s="120"/>
      <c r="J858" s="120"/>
      <c r="K858" s="120"/>
      <c r="L858" s="120"/>
      <c r="M858" s="120"/>
      <c r="N858" s="120"/>
      <c r="O858" s="123"/>
      <c r="P858" s="120"/>
      <c r="Q858" s="120"/>
      <c r="R858" s="120"/>
      <c r="S858" s="120"/>
      <c r="T858" s="120"/>
      <c r="U858" s="120"/>
      <c r="V858" s="120"/>
      <c r="W858" s="106"/>
      <c r="X858" s="106"/>
      <c r="Y858" s="128"/>
      <c r="Z858" s="106"/>
      <c r="AM858" s="125"/>
      <c r="AZ858" s="125"/>
    </row>
    <row r="859" ht="9.75" customHeight="1">
      <c r="C859" s="106"/>
      <c r="D859" s="120"/>
      <c r="E859" s="120"/>
      <c r="F859" s="120"/>
      <c r="G859" s="120"/>
      <c r="H859" s="120"/>
      <c r="I859" s="120"/>
      <c r="J859" s="120"/>
      <c r="K859" s="120"/>
      <c r="L859" s="120"/>
      <c r="M859" s="120"/>
      <c r="N859" s="120"/>
      <c r="O859" s="123"/>
      <c r="P859" s="120"/>
      <c r="Q859" s="120"/>
      <c r="R859" s="120"/>
      <c r="S859" s="120"/>
      <c r="T859" s="120"/>
      <c r="U859" s="120"/>
      <c r="V859" s="120"/>
      <c r="W859" s="106"/>
      <c r="X859" s="106"/>
      <c r="Y859" s="128"/>
      <c r="Z859" s="106"/>
      <c r="AM859" s="125"/>
      <c r="AZ859" s="125"/>
    </row>
    <row r="860" ht="9.75" customHeight="1">
      <c r="C860" s="106"/>
      <c r="D860" s="120"/>
      <c r="E860" s="120"/>
      <c r="F860" s="120"/>
      <c r="G860" s="120"/>
      <c r="H860" s="120"/>
      <c r="I860" s="120"/>
      <c r="J860" s="120"/>
      <c r="K860" s="120"/>
      <c r="L860" s="120"/>
      <c r="M860" s="120"/>
      <c r="N860" s="120"/>
      <c r="O860" s="123"/>
      <c r="P860" s="120"/>
      <c r="Q860" s="120"/>
      <c r="R860" s="120"/>
      <c r="S860" s="120"/>
      <c r="T860" s="120"/>
      <c r="U860" s="120"/>
      <c r="V860" s="120"/>
      <c r="W860" s="106"/>
      <c r="X860" s="106"/>
      <c r="Y860" s="128"/>
      <c r="Z860" s="106"/>
      <c r="AM860" s="125"/>
      <c r="AZ860" s="125"/>
    </row>
    <row r="861" ht="9.75" customHeight="1">
      <c r="C861" s="106"/>
      <c r="D861" s="120"/>
      <c r="E861" s="120"/>
      <c r="F861" s="120"/>
      <c r="G861" s="120"/>
      <c r="H861" s="120"/>
      <c r="I861" s="120"/>
      <c r="J861" s="120"/>
      <c r="K861" s="120"/>
      <c r="L861" s="120"/>
      <c r="M861" s="120"/>
      <c r="N861" s="120"/>
      <c r="O861" s="123"/>
      <c r="P861" s="120"/>
      <c r="Q861" s="120"/>
      <c r="R861" s="120"/>
      <c r="S861" s="120"/>
      <c r="T861" s="120"/>
      <c r="U861" s="120"/>
      <c r="V861" s="120"/>
      <c r="W861" s="106"/>
      <c r="X861" s="106"/>
      <c r="Y861" s="128"/>
      <c r="Z861" s="106"/>
      <c r="AM861" s="125"/>
      <c r="AZ861" s="125"/>
    </row>
    <row r="862" ht="9.75" customHeight="1">
      <c r="C862" s="106"/>
      <c r="D862" s="120"/>
      <c r="E862" s="120"/>
      <c r="F862" s="120"/>
      <c r="G862" s="120"/>
      <c r="H862" s="120"/>
      <c r="I862" s="120"/>
      <c r="J862" s="120"/>
      <c r="K862" s="120"/>
      <c r="L862" s="120"/>
      <c r="M862" s="120"/>
      <c r="N862" s="120"/>
      <c r="O862" s="123"/>
      <c r="P862" s="120"/>
      <c r="Q862" s="120"/>
      <c r="R862" s="120"/>
      <c r="S862" s="120"/>
      <c r="T862" s="120"/>
      <c r="U862" s="120"/>
      <c r="V862" s="120"/>
      <c r="W862" s="106"/>
      <c r="X862" s="106"/>
      <c r="Y862" s="128"/>
      <c r="Z862" s="106"/>
      <c r="AM862" s="125"/>
      <c r="AZ862" s="125"/>
    </row>
    <row r="863" ht="9.75" customHeight="1">
      <c r="C863" s="106"/>
      <c r="D863" s="120"/>
      <c r="E863" s="120"/>
      <c r="F863" s="120"/>
      <c r="G863" s="120"/>
      <c r="H863" s="120"/>
      <c r="I863" s="120"/>
      <c r="J863" s="120"/>
      <c r="K863" s="120"/>
      <c r="L863" s="120"/>
      <c r="M863" s="120"/>
      <c r="N863" s="120"/>
      <c r="O863" s="123"/>
      <c r="P863" s="120"/>
      <c r="Q863" s="120"/>
      <c r="R863" s="120"/>
      <c r="S863" s="120"/>
      <c r="T863" s="120"/>
      <c r="U863" s="120"/>
      <c r="V863" s="120"/>
      <c r="W863" s="106"/>
      <c r="X863" s="106"/>
      <c r="Y863" s="128"/>
      <c r="Z863" s="106"/>
      <c r="AM863" s="125"/>
      <c r="AZ863" s="125"/>
    </row>
    <row r="864" ht="9.75" customHeight="1">
      <c r="C864" s="106"/>
      <c r="D864" s="120"/>
      <c r="E864" s="120"/>
      <c r="F864" s="120"/>
      <c r="G864" s="120"/>
      <c r="H864" s="120"/>
      <c r="I864" s="120"/>
      <c r="J864" s="120"/>
      <c r="K864" s="120"/>
      <c r="L864" s="120"/>
      <c r="M864" s="120"/>
      <c r="N864" s="120"/>
      <c r="O864" s="123"/>
      <c r="P864" s="120"/>
      <c r="Q864" s="120"/>
      <c r="R864" s="120"/>
      <c r="S864" s="120"/>
      <c r="T864" s="120"/>
      <c r="U864" s="120"/>
      <c r="V864" s="120"/>
      <c r="W864" s="106"/>
      <c r="X864" s="106"/>
      <c r="Y864" s="128"/>
      <c r="Z864" s="106"/>
      <c r="AM864" s="125"/>
      <c r="AZ864" s="125"/>
    </row>
    <row r="865" ht="9.75" customHeight="1">
      <c r="C865" s="106"/>
      <c r="D865" s="120"/>
      <c r="E865" s="120"/>
      <c r="F865" s="120"/>
      <c r="G865" s="120"/>
      <c r="H865" s="120"/>
      <c r="I865" s="120"/>
      <c r="J865" s="120"/>
      <c r="K865" s="120"/>
      <c r="L865" s="120"/>
      <c r="M865" s="120"/>
      <c r="N865" s="120"/>
      <c r="O865" s="123"/>
      <c r="P865" s="120"/>
      <c r="Q865" s="120"/>
      <c r="R865" s="120"/>
      <c r="S865" s="120"/>
      <c r="T865" s="120"/>
      <c r="U865" s="120"/>
      <c r="V865" s="120"/>
      <c r="W865" s="106"/>
      <c r="X865" s="106"/>
      <c r="Y865" s="128"/>
      <c r="Z865" s="106"/>
      <c r="AM865" s="125"/>
      <c r="AZ865" s="125"/>
    </row>
    <row r="866" ht="9.75" customHeight="1">
      <c r="C866" s="106"/>
      <c r="D866" s="120"/>
      <c r="E866" s="120"/>
      <c r="F866" s="120"/>
      <c r="G866" s="120"/>
      <c r="H866" s="120"/>
      <c r="I866" s="120"/>
      <c r="J866" s="120"/>
      <c r="K866" s="120"/>
      <c r="L866" s="120"/>
      <c r="M866" s="120"/>
      <c r="N866" s="120"/>
      <c r="O866" s="123"/>
      <c r="P866" s="120"/>
      <c r="Q866" s="120"/>
      <c r="R866" s="120"/>
      <c r="S866" s="120"/>
      <c r="T866" s="120"/>
      <c r="U866" s="120"/>
      <c r="V866" s="120"/>
      <c r="W866" s="106"/>
      <c r="X866" s="106"/>
      <c r="Y866" s="128"/>
      <c r="Z866" s="106"/>
      <c r="AM866" s="125"/>
      <c r="AZ866" s="125"/>
    </row>
    <row r="867" ht="9.75" customHeight="1">
      <c r="C867" s="106"/>
      <c r="D867" s="120"/>
      <c r="E867" s="120"/>
      <c r="F867" s="120"/>
      <c r="G867" s="120"/>
      <c r="H867" s="120"/>
      <c r="I867" s="120"/>
      <c r="J867" s="120"/>
      <c r="K867" s="120"/>
      <c r="L867" s="120"/>
      <c r="M867" s="120"/>
      <c r="N867" s="120"/>
      <c r="O867" s="123"/>
      <c r="P867" s="120"/>
      <c r="Q867" s="120"/>
      <c r="R867" s="120"/>
      <c r="S867" s="120"/>
      <c r="T867" s="120"/>
      <c r="U867" s="120"/>
      <c r="V867" s="120"/>
      <c r="W867" s="106"/>
      <c r="X867" s="106"/>
      <c r="Y867" s="128"/>
      <c r="Z867" s="106"/>
      <c r="AM867" s="125"/>
      <c r="AZ867" s="125"/>
    </row>
    <row r="868" ht="9.75" customHeight="1">
      <c r="C868" s="106"/>
      <c r="D868" s="120"/>
      <c r="E868" s="120"/>
      <c r="F868" s="120"/>
      <c r="G868" s="120"/>
      <c r="H868" s="120"/>
      <c r="I868" s="120"/>
      <c r="J868" s="120"/>
      <c r="K868" s="120"/>
      <c r="L868" s="120"/>
      <c r="M868" s="120"/>
      <c r="N868" s="120"/>
      <c r="O868" s="123"/>
      <c r="P868" s="120"/>
      <c r="Q868" s="120"/>
      <c r="R868" s="120"/>
      <c r="S868" s="120"/>
      <c r="T868" s="120"/>
      <c r="U868" s="120"/>
      <c r="V868" s="120"/>
      <c r="W868" s="106"/>
      <c r="X868" s="106"/>
      <c r="Y868" s="128"/>
      <c r="Z868" s="106"/>
      <c r="AM868" s="125"/>
      <c r="AZ868" s="125"/>
    </row>
    <row r="869" ht="9.75" customHeight="1">
      <c r="C869" s="106"/>
      <c r="D869" s="120"/>
      <c r="E869" s="120"/>
      <c r="F869" s="120"/>
      <c r="G869" s="120"/>
      <c r="H869" s="120"/>
      <c r="I869" s="120"/>
      <c r="J869" s="120"/>
      <c r="K869" s="120"/>
      <c r="L869" s="120"/>
      <c r="M869" s="120"/>
      <c r="N869" s="120"/>
      <c r="O869" s="123"/>
      <c r="P869" s="120"/>
      <c r="Q869" s="120"/>
      <c r="R869" s="120"/>
      <c r="S869" s="120"/>
      <c r="T869" s="120"/>
      <c r="U869" s="120"/>
      <c r="V869" s="120"/>
      <c r="W869" s="106"/>
      <c r="X869" s="106"/>
      <c r="Y869" s="128"/>
      <c r="Z869" s="106"/>
      <c r="AM869" s="125"/>
      <c r="AZ869" s="125"/>
    </row>
    <row r="870" ht="9.75" customHeight="1">
      <c r="C870" s="106"/>
      <c r="D870" s="120"/>
      <c r="E870" s="120"/>
      <c r="F870" s="120"/>
      <c r="G870" s="120"/>
      <c r="H870" s="120"/>
      <c r="I870" s="120"/>
      <c r="J870" s="120"/>
      <c r="K870" s="120"/>
      <c r="L870" s="120"/>
      <c r="M870" s="120"/>
      <c r="N870" s="120"/>
      <c r="O870" s="123"/>
      <c r="P870" s="120"/>
      <c r="Q870" s="120"/>
      <c r="R870" s="120"/>
      <c r="S870" s="120"/>
      <c r="T870" s="120"/>
      <c r="U870" s="120"/>
      <c r="V870" s="120"/>
      <c r="W870" s="106"/>
      <c r="X870" s="106"/>
      <c r="Y870" s="128"/>
      <c r="Z870" s="106"/>
      <c r="AM870" s="125"/>
      <c r="AZ870" s="125"/>
    </row>
    <row r="871" ht="9.75" customHeight="1">
      <c r="C871" s="106"/>
      <c r="D871" s="120"/>
      <c r="E871" s="120"/>
      <c r="F871" s="120"/>
      <c r="G871" s="120"/>
      <c r="H871" s="120"/>
      <c r="I871" s="120"/>
      <c r="J871" s="120"/>
      <c r="K871" s="120"/>
      <c r="L871" s="120"/>
      <c r="M871" s="120"/>
      <c r="N871" s="120"/>
      <c r="O871" s="123"/>
      <c r="P871" s="120"/>
      <c r="Q871" s="120"/>
      <c r="R871" s="120"/>
      <c r="S871" s="120"/>
      <c r="T871" s="120"/>
      <c r="U871" s="120"/>
      <c r="V871" s="120"/>
      <c r="W871" s="106"/>
      <c r="X871" s="106"/>
      <c r="Y871" s="128"/>
      <c r="Z871" s="106"/>
      <c r="AM871" s="125"/>
      <c r="AZ871" s="125"/>
    </row>
    <row r="872" ht="9.75" customHeight="1">
      <c r="C872" s="106"/>
      <c r="D872" s="120"/>
      <c r="E872" s="120"/>
      <c r="F872" s="120"/>
      <c r="G872" s="120"/>
      <c r="H872" s="120"/>
      <c r="I872" s="120"/>
      <c r="J872" s="120"/>
      <c r="K872" s="120"/>
      <c r="L872" s="120"/>
      <c r="M872" s="120"/>
      <c r="N872" s="120"/>
      <c r="O872" s="123"/>
      <c r="P872" s="120"/>
      <c r="Q872" s="120"/>
      <c r="R872" s="120"/>
      <c r="S872" s="120"/>
      <c r="T872" s="120"/>
      <c r="U872" s="120"/>
      <c r="V872" s="120"/>
      <c r="W872" s="106"/>
      <c r="X872" s="106"/>
      <c r="Y872" s="128"/>
      <c r="Z872" s="106"/>
      <c r="AM872" s="125"/>
      <c r="AZ872" s="125"/>
    </row>
    <row r="873" ht="9.75" customHeight="1">
      <c r="C873" s="106"/>
      <c r="D873" s="120"/>
      <c r="E873" s="120"/>
      <c r="F873" s="120"/>
      <c r="G873" s="120"/>
      <c r="H873" s="120"/>
      <c r="I873" s="120"/>
      <c r="J873" s="120"/>
      <c r="K873" s="120"/>
      <c r="L873" s="120"/>
      <c r="M873" s="120"/>
      <c r="N873" s="120"/>
      <c r="O873" s="123"/>
      <c r="P873" s="120"/>
      <c r="Q873" s="120"/>
      <c r="R873" s="120"/>
      <c r="S873" s="120"/>
      <c r="T873" s="120"/>
      <c r="U873" s="120"/>
      <c r="V873" s="120"/>
      <c r="W873" s="106"/>
      <c r="X873" s="106"/>
      <c r="Y873" s="128"/>
      <c r="Z873" s="106"/>
      <c r="AM873" s="125"/>
      <c r="AZ873" s="125"/>
    </row>
    <row r="874" ht="9.75" customHeight="1">
      <c r="C874" s="106"/>
      <c r="D874" s="120"/>
      <c r="E874" s="120"/>
      <c r="F874" s="120"/>
      <c r="G874" s="120"/>
      <c r="H874" s="120"/>
      <c r="I874" s="120"/>
      <c r="J874" s="120"/>
      <c r="K874" s="120"/>
      <c r="L874" s="120"/>
      <c r="M874" s="120"/>
      <c r="N874" s="120"/>
      <c r="O874" s="123"/>
      <c r="P874" s="120"/>
      <c r="Q874" s="120"/>
      <c r="R874" s="120"/>
      <c r="S874" s="120"/>
      <c r="T874" s="120"/>
      <c r="U874" s="120"/>
      <c r="V874" s="120"/>
      <c r="W874" s="106"/>
      <c r="X874" s="106"/>
      <c r="Y874" s="128"/>
      <c r="Z874" s="106"/>
      <c r="AM874" s="125"/>
      <c r="AZ874" s="125"/>
    </row>
    <row r="875" ht="9.75" customHeight="1">
      <c r="C875" s="106"/>
      <c r="D875" s="120"/>
      <c r="E875" s="120"/>
      <c r="F875" s="120"/>
      <c r="G875" s="120"/>
      <c r="H875" s="120"/>
      <c r="I875" s="120"/>
      <c r="J875" s="120"/>
      <c r="K875" s="120"/>
      <c r="L875" s="120"/>
      <c r="M875" s="120"/>
      <c r="N875" s="120"/>
      <c r="O875" s="123"/>
      <c r="P875" s="120"/>
      <c r="Q875" s="120"/>
      <c r="R875" s="120"/>
      <c r="S875" s="120"/>
      <c r="T875" s="120"/>
      <c r="U875" s="120"/>
      <c r="V875" s="120"/>
      <c r="W875" s="106"/>
      <c r="X875" s="106"/>
      <c r="Y875" s="128"/>
      <c r="Z875" s="106"/>
      <c r="AM875" s="125"/>
      <c r="AZ875" s="125"/>
    </row>
    <row r="876" ht="9.75" customHeight="1">
      <c r="C876" s="106"/>
      <c r="D876" s="120"/>
      <c r="E876" s="120"/>
      <c r="F876" s="120"/>
      <c r="G876" s="120"/>
      <c r="H876" s="120"/>
      <c r="I876" s="120"/>
      <c r="J876" s="120"/>
      <c r="K876" s="120"/>
      <c r="L876" s="120"/>
      <c r="M876" s="120"/>
      <c r="N876" s="120"/>
      <c r="O876" s="123"/>
      <c r="P876" s="120"/>
      <c r="Q876" s="120"/>
      <c r="R876" s="120"/>
      <c r="S876" s="120"/>
      <c r="T876" s="120"/>
      <c r="U876" s="120"/>
      <c r="V876" s="120"/>
      <c r="W876" s="106"/>
      <c r="X876" s="106"/>
      <c r="Y876" s="128"/>
      <c r="Z876" s="106"/>
      <c r="AM876" s="125"/>
      <c r="AZ876" s="125"/>
    </row>
    <row r="877" ht="9.75" customHeight="1">
      <c r="C877" s="106"/>
      <c r="D877" s="120"/>
      <c r="E877" s="120"/>
      <c r="F877" s="120"/>
      <c r="G877" s="120"/>
      <c r="H877" s="120"/>
      <c r="I877" s="120"/>
      <c r="J877" s="120"/>
      <c r="K877" s="120"/>
      <c r="L877" s="120"/>
      <c r="M877" s="120"/>
      <c r="N877" s="120"/>
      <c r="O877" s="123"/>
      <c r="P877" s="120"/>
      <c r="Q877" s="120"/>
      <c r="R877" s="120"/>
      <c r="S877" s="120"/>
      <c r="T877" s="120"/>
      <c r="U877" s="120"/>
      <c r="V877" s="120"/>
      <c r="W877" s="106"/>
      <c r="X877" s="106"/>
      <c r="Y877" s="128"/>
      <c r="Z877" s="106"/>
      <c r="AM877" s="125"/>
      <c r="AZ877" s="125"/>
    </row>
    <row r="878" ht="9.75" customHeight="1">
      <c r="C878" s="106"/>
      <c r="D878" s="120"/>
      <c r="E878" s="120"/>
      <c r="F878" s="120"/>
      <c r="G878" s="120"/>
      <c r="H878" s="120"/>
      <c r="I878" s="120"/>
      <c r="J878" s="120"/>
      <c r="K878" s="120"/>
      <c r="L878" s="120"/>
      <c r="M878" s="120"/>
      <c r="N878" s="120"/>
      <c r="O878" s="123"/>
      <c r="P878" s="120"/>
      <c r="Q878" s="120"/>
      <c r="R878" s="120"/>
      <c r="S878" s="120"/>
      <c r="T878" s="120"/>
      <c r="U878" s="120"/>
      <c r="V878" s="120"/>
      <c r="W878" s="106"/>
      <c r="X878" s="106"/>
      <c r="Y878" s="128"/>
      <c r="Z878" s="106"/>
      <c r="AM878" s="125"/>
      <c r="AZ878" s="125"/>
    </row>
    <row r="879" ht="9.75" customHeight="1">
      <c r="C879" s="106"/>
      <c r="D879" s="120"/>
      <c r="E879" s="120"/>
      <c r="F879" s="120"/>
      <c r="G879" s="120"/>
      <c r="H879" s="120"/>
      <c r="I879" s="120"/>
      <c r="J879" s="120"/>
      <c r="K879" s="120"/>
      <c r="L879" s="120"/>
      <c r="M879" s="120"/>
      <c r="N879" s="120"/>
      <c r="O879" s="123"/>
      <c r="P879" s="120"/>
      <c r="Q879" s="120"/>
      <c r="R879" s="120"/>
      <c r="S879" s="120"/>
      <c r="T879" s="120"/>
      <c r="U879" s="120"/>
      <c r="V879" s="120"/>
      <c r="W879" s="106"/>
      <c r="X879" s="106"/>
      <c r="Y879" s="128"/>
      <c r="Z879" s="106"/>
      <c r="AM879" s="125"/>
      <c r="AZ879" s="125"/>
    </row>
    <row r="880" ht="9.75" customHeight="1">
      <c r="C880" s="106"/>
      <c r="D880" s="120"/>
      <c r="E880" s="120"/>
      <c r="F880" s="120"/>
      <c r="G880" s="120"/>
      <c r="H880" s="120"/>
      <c r="I880" s="120"/>
      <c r="J880" s="120"/>
      <c r="K880" s="120"/>
      <c r="L880" s="120"/>
      <c r="M880" s="120"/>
      <c r="N880" s="120"/>
      <c r="O880" s="123"/>
      <c r="P880" s="120"/>
      <c r="Q880" s="120"/>
      <c r="R880" s="120"/>
      <c r="S880" s="120"/>
      <c r="T880" s="120"/>
      <c r="U880" s="120"/>
      <c r="V880" s="120"/>
      <c r="W880" s="106"/>
      <c r="X880" s="106"/>
      <c r="Y880" s="128"/>
      <c r="Z880" s="106"/>
      <c r="AM880" s="125"/>
      <c r="AZ880" s="125"/>
    </row>
    <row r="881" ht="9.75" customHeight="1">
      <c r="C881" s="106"/>
      <c r="D881" s="120"/>
      <c r="E881" s="120"/>
      <c r="F881" s="120"/>
      <c r="G881" s="120"/>
      <c r="H881" s="120"/>
      <c r="I881" s="120"/>
      <c r="J881" s="120"/>
      <c r="K881" s="120"/>
      <c r="L881" s="120"/>
      <c r="M881" s="120"/>
      <c r="N881" s="120"/>
      <c r="O881" s="123"/>
      <c r="P881" s="120"/>
      <c r="Q881" s="120"/>
      <c r="R881" s="120"/>
      <c r="S881" s="120"/>
      <c r="T881" s="120"/>
      <c r="U881" s="120"/>
      <c r="V881" s="120"/>
      <c r="W881" s="106"/>
      <c r="X881" s="106"/>
      <c r="Y881" s="128"/>
      <c r="Z881" s="106"/>
      <c r="AM881" s="125"/>
      <c r="AZ881" s="125"/>
    </row>
    <row r="882" ht="9.75" customHeight="1">
      <c r="C882" s="106"/>
      <c r="D882" s="120"/>
      <c r="E882" s="120"/>
      <c r="F882" s="120"/>
      <c r="G882" s="120"/>
      <c r="H882" s="120"/>
      <c r="I882" s="120"/>
      <c r="J882" s="120"/>
      <c r="K882" s="120"/>
      <c r="L882" s="120"/>
      <c r="M882" s="120"/>
      <c r="N882" s="120"/>
      <c r="O882" s="123"/>
      <c r="P882" s="120"/>
      <c r="Q882" s="120"/>
      <c r="R882" s="120"/>
      <c r="S882" s="120"/>
      <c r="T882" s="120"/>
      <c r="U882" s="120"/>
      <c r="V882" s="120"/>
      <c r="W882" s="106"/>
      <c r="X882" s="106"/>
      <c r="Y882" s="128"/>
      <c r="Z882" s="106"/>
      <c r="AM882" s="125"/>
      <c r="AZ882" s="125"/>
    </row>
    <row r="883" ht="9.75" customHeight="1">
      <c r="C883" s="106"/>
      <c r="D883" s="120"/>
      <c r="E883" s="120"/>
      <c r="F883" s="120"/>
      <c r="G883" s="120"/>
      <c r="H883" s="120"/>
      <c r="I883" s="120"/>
      <c r="J883" s="120"/>
      <c r="K883" s="120"/>
      <c r="L883" s="120"/>
      <c r="M883" s="120"/>
      <c r="N883" s="120"/>
      <c r="O883" s="123"/>
      <c r="P883" s="120"/>
      <c r="Q883" s="120"/>
      <c r="R883" s="120"/>
      <c r="S883" s="120"/>
      <c r="T883" s="120"/>
      <c r="U883" s="120"/>
      <c r="V883" s="120"/>
      <c r="W883" s="106"/>
      <c r="X883" s="106"/>
      <c r="Y883" s="128"/>
      <c r="Z883" s="106"/>
      <c r="AM883" s="125"/>
      <c r="AZ883" s="125"/>
    </row>
    <row r="884" ht="9.75" customHeight="1">
      <c r="C884" s="106"/>
      <c r="D884" s="120"/>
      <c r="E884" s="120"/>
      <c r="F884" s="120"/>
      <c r="G884" s="120"/>
      <c r="H884" s="120"/>
      <c r="I884" s="120"/>
      <c r="J884" s="120"/>
      <c r="K884" s="120"/>
      <c r="L884" s="120"/>
      <c r="M884" s="120"/>
      <c r="N884" s="120"/>
      <c r="O884" s="123"/>
      <c r="P884" s="120"/>
      <c r="Q884" s="120"/>
      <c r="R884" s="120"/>
      <c r="S884" s="120"/>
      <c r="T884" s="120"/>
      <c r="U884" s="120"/>
      <c r="V884" s="120"/>
      <c r="W884" s="106"/>
      <c r="X884" s="106"/>
      <c r="Y884" s="128"/>
      <c r="Z884" s="106"/>
      <c r="AM884" s="125"/>
      <c r="AZ884" s="125"/>
    </row>
    <row r="885" ht="9.75" customHeight="1">
      <c r="C885" s="106"/>
      <c r="D885" s="120"/>
      <c r="E885" s="120"/>
      <c r="F885" s="120"/>
      <c r="G885" s="120"/>
      <c r="H885" s="120"/>
      <c r="I885" s="120"/>
      <c r="J885" s="120"/>
      <c r="K885" s="120"/>
      <c r="L885" s="120"/>
      <c r="M885" s="120"/>
      <c r="N885" s="120"/>
      <c r="O885" s="123"/>
      <c r="P885" s="120"/>
      <c r="Q885" s="120"/>
      <c r="R885" s="120"/>
      <c r="S885" s="120"/>
      <c r="T885" s="120"/>
      <c r="U885" s="120"/>
      <c r="V885" s="120"/>
      <c r="W885" s="106"/>
      <c r="X885" s="106"/>
      <c r="Y885" s="128"/>
      <c r="Z885" s="106"/>
      <c r="AM885" s="125"/>
      <c r="AZ885" s="125"/>
    </row>
    <row r="886" ht="9.75" customHeight="1">
      <c r="C886" s="106"/>
      <c r="D886" s="120"/>
      <c r="E886" s="120"/>
      <c r="F886" s="120"/>
      <c r="G886" s="120"/>
      <c r="H886" s="120"/>
      <c r="I886" s="120"/>
      <c r="J886" s="120"/>
      <c r="K886" s="120"/>
      <c r="L886" s="120"/>
      <c r="M886" s="120"/>
      <c r="N886" s="120"/>
      <c r="O886" s="123"/>
      <c r="P886" s="120"/>
      <c r="Q886" s="120"/>
      <c r="R886" s="120"/>
      <c r="S886" s="120"/>
      <c r="T886" s="120"/>
      <c r="U886" s="120"/>
      <c r="V886" s="120"/>
      <c r="W886" s="106"/>
      <c r="X886" s="106"/>
      <c r="Y886" s="128"/>
      <c r="Z886" s="106"/>
      <c r="AM886" s="125"/>
      <c r="AZ886" s="125"/>
    </row>
    <row r="887" ht="9.75" customHeight="1">
      <c r="C887" s="106"/>
      <c r="D887" s="120"/>
      <c r="E887" s="120"/>
      <c r="F887" s="120"/>
      <c r="G887" s="120"/>
      <c r="H887" s="120"/>
      <c r="I887" s="120"/>
      <c r="J887" s="120"/>
      <c r="K887" s="120"/>
      <c r="L887" s="120"/>
      <c r="M887" s="120"/>
      <c r="N887" s="120"/>
      <c r="O887" s="123"/>
      <c r="P887" s="120"/>
      <c r="Q887" s="120"/>
      <c r="R887" s="120"/>
      <c r="S887" s="120"/>
      <c r="T887" s="120"/>
      <c r="U887" s="120"/>
      <c r="V887" s="120"/>
      <c r="W887" s="106"/>
      <c r="X887" s="106"/>
      <c r="Y887" s="128"/>
      <c r="Z887" s="106"/>
      <c r="AM887" s="125"/>
      <c r="AZ887" s="125"/>
    </row>
    <row r="888" ht="9.75" customHeight="1">
      <c r="C888" s="106"/>
      <c r="D888" s="120"/>
      <c r="E888" s="120"/>
      <c r="F888" s="120"/>
      <c r="G888" s="120"/>
      <c r="H888" s="120"/>
      <c r="I888" s="120"/>
      <c r="J888" s="120"/>
      <c r="K888" s="120"/>
      <c r="L888" s="120"/>
      <c r="M888" s="120"/>
      <c r="N888" s="120"/>
      <c r="O888" s="123"/>
      <c r="P888" s="120"/>
      <c r="Q888" s="120"/>
      <c r="R888" s="120"/>
      <c r="S888" s="120"/>
      <c r="T888" s="120"/>
      <c r="U888" s="120"/>
      <c r="V888" s="120"/>
      <c r="W888" s="106"/>
      <c r="X888" s="106"/>
      <c r="Y888" s="128"/>
      <c r="Z888" s="106"/>
      <c r="AM888" s="125"/>
      <c r="AZ888" s="125"/>
    </row>
    <row r="889" ht="9.75" customHeight="1">
      <c r="C889" s="106"/>
      <c r="D889" s="120"/>
      <c r="E889" s="120"/>
      <c r="F889" s="120"/>
      <c r="G889" s="120"/>
      <c r="H889" s="120"/>
      <c r="I889" s="120"/>
      <c r="J889" s="120"/>
      <c r="K889" s="120"/>
      <c r="L889" s="120"/>
      <c r="M889" s="120"/>
      <c r="N889" s="120"/>
      <c r="O889" s="123"/>
      <c r="P889" s="120"/>
      <c r="Q889" s="120"/>
      <c r="R889" s="120"/>
      <c r="S889" s="120"/>
      <c r="T889" s="120"/>
      <c r="U889" s="120"/>
      <c r="V889" s="120"/>
      <c r="W889" s="106"/>
      <c r="X889" s="106"/>
      <c r="Y889" s="128"/>
      <c r="Z889" s="106"/>
      <c r="AM889" s="125"/>
      <c r="AZ889" s="125"/>
    </row>
    <row r="890" ht="9.75" customHeight="1">
      <c r="C890" s="106"/>
      <c r="D890" s="120"/>
      <c r="E890" s="120"/>
      <c r="F890" s="120"/>
      <c r="G890" s="120"/>
      <c r="H890" s="120"/>
      <c r="I890" s="120"/>
      <c r="J890" s="120"/>
      <c r="K890" s="120"/>
      <c r="L890" s="120"/>
      <c r="M890" s="120"/>
      <c r="N890" s="120"/>
      <c r="O890" s="123"/>
      <c r="P890" s="120"/>
      <c r="Q890" s="120"/>
      <c r="R890" s="120"/>
      <c r="S890" s="120"/>
      <c r="T890" s="120"/>
      <c r="U890" s="120"/>
      <c r="V890" s="120"/>
      <c r="W890" s="106"/>
      <c r="X890" s="106"/>
      <c r="Y890" s="128"/>
      <c r="Z890" s="106"/>
      <c r="AM890" s="125"/>
      <c r="AZ890" s="125"/>
    </row>
    <row r="891" ht="9.75" customHeight="1">
      <c r="C891" s="106"/>
      <c r="D891" s="120"/>
      <c r="E891" s="120"/>
      <c r="F891" s="120"/>
      <c r="G891" s="120"/>
      <c r="H891" s="120"/>
      <c r="I891" s="120"/>
      <c r="J891" s="120"/>
      <c r="K891" s="120"/>
      <c r="L891" s="120"/>
      <c r="M891" s="120"/>
      <c r="N891" s="120"/>
      <c r="O891" s="123"/>
      <c r="P891" s="120"/>
      <c r="Q891" s="120"/>
      <c r="R891" s="120"/>
      <c r="S891" s="120"/>
      <c r="T891" s="120"/>
      <c r="U891" s="120"/>
      <c r="V891" s="120"/>
      <c r="W891" s="106"/>
      <c r="X891" s="106"/>
      <c r="Y891" s="128"/>
      <c r="Z891" s="106"/>
      <c r="AM891" s="125"/>
      <c r="AZ891" s="125"/>
    </row>
    <row r="892" ht="9.75" customHeight="1">
      <c r="C892" s="106"/>
      <c r="D892" s="120"/>
      <c r="E892" s="120"/>
      <c r="F892" s="120"/>
      <c r="G892" s="120"/>
      <c r="H892" s="120"/>
      <c r="I892" s="120"/>
      <c r="J892" s="120"/>
      <c r="K892" s="120"/>
      <c r="L892" s="120"/>
      <c r="M892" s="120"/>
      <c r="N892" s="120"/>
      <c r="O892" s="123"/>
      <c r="P892" s="120"/>
      <c r="Q892" s="120"/>
      <c r="R892" s="120"/>
      <c r="S892" s="120"/>
      <c r="T892" s="120"/>
      <c r="U892" s="120"/>
      <c r="V892" s="120"/>
      <c r="W892" s="106"/>
      <c r="X892" s="106"/>
      <c r="Y892" s="128"/>
      <c r="Z892" s="106"/>
      <c r="AM892" s="125"/>
      <c r="AZ892" s="125"/>
    </row>
    <row r="893" ht="9.75" customHeight="1">
      <c r="C893" s="106"/>
      <c r="D893" s="120"/>
      <c r="E893" s="120"/>
      <c r="F893" s="120"/>
      <c r="G893" s="120"/>
      <c r="H893" s="120"/>
      <c r="I893" s="120"/>
      <c r="J893" s="120"/>
      <c r="K893" s="120"/>
      <c r="L893" s="120"/>
      <c r="M893" s="120"/>
      <c r="N893" s="120"/>
      <c r="O893" s="123"/>
      <c r="P893" s="120"/>
      <c r="Q893" s="120"/>
      <c r="R893" s="120"/>
      <c r="S893" s="120"/>
      <c r="T893" s="120"/>
      <c r="U893" s="120"/>
      <c r="V893" s="120"/>
      <c r="W893" s="106"/>
      <c r="X893" s="106"/>
      <c r="Y893" s="128"/>
      <c r="Z893" s="106"/>
      <c r="AM893" s="125"/>
      <c r="AZ893" s="125"/>
    </row>
    <row r="894" ht="9.75" customHeight="1">
      <c r="C894" s="106"/>
      <c r="D894" s="120"/>
      <c r="E894" s="120"/>
      <c r="F894" s="120"/>
      <c r="G894" s="120"/>
      <c r="H894" s="120"/>
      <c r="I894" s="120"/>
      <c r="J894" s="120"/>
      <c r="K894" s="120"/>
      <c r="L894" s="120"/>
      <c r="M894" s="120"/>
      <c r="N894" s="120"/>
      <c r="O894" s="123"/>
      <c r="P894" s="120"/>
      <c r="Q894" s="120"/>
      <c r="R894" s="120"/>
      <c r="S894" s="120"/>
      <c r="T894" s="120"/>
      <c r="U894" s="120"/>
      <c r="V894" s="120"/>
      <c r="W894" s="106"/>
      <c r="X894" s="106"/>
      <c r="Y894" s="128"/>
      <c r="Z894" s="106"/>
      <c r="AM894" s="125"/>
      <c r="AZ894" s="125"/>
    </row>
    <row r="895" ht="9.75" customHeight="1">
      <c r="C895" s="106"/>
      <c r="D895" s="120"/>
      <c r="E895" s="120"/>
      <c r="F895" s="120"/>
      <c r="G895" s="120"/>
      <c r="H895" s="120"/>
      <c r="I895" s="120"/>
      <c r="J895" s="120"/>
      <c r="K895" s="120"/>
      <c r="L895" s="120"/>
      <c r="M895" s="120"/>
      <c r="N895" s="120"/>
      <c r="O895" s="123"/>
      <c r="P895" s="120"/>
      <c r="Q895" s="120"/>
      <c r="R895" s="120"/>
      <c r="S895" s="120"/>
      <c r="T895" s="120"/>
      <c r="U895" s="120"/>
      <c r="V895" s="120"/>
      <c r="W895" s="106"/>
      <c r="X895" s="106"/>
      <c r="Y895" s="128"/>
      <c r="Z895" s="106"/>
      <c r="AM895" s="125"/>
      <c r="AZ895" s="125"/>
    </row>
    <row r="896" ht="9.75" customHeight="1">
      <c r="C896" s="106"/>
      <c r="D896" s="120"/>
      <c r="E896" s="120"/>
      <c r="F896" s="120"/>
      <c r="G896" s="120"/>
      <c r="H896" s="120"/>
      <c r="I896" s="120"/>
      <c r="J896" s="120"/>
      <c r="K896" s="120"/>
      <c r="L896" s="120"/>
      <c r="M896" s="120"/>
      <c r="N896" s="120"/>
      <c r="O896" s="123"/>
      <c r="P896" s="120"/>
      <c r="Q896" s="120"/>
      <c r="R896" s="120"/>
      <c r="S896" s="120"/>
      <c r="T896" s="120"/>
      <c r="U896" s="120"/>
      <c r="V896" s="120"/>
      <c r="W896" s="106"/>
      <c r="X896" s="106"/>
      <c r="Y896" s="128"/>
      <c r="Z896" s="106"/>
      <c r="AM896" s="125"/>
      <c r="AZ896" s="125"/>
    </row>
    <row r="897" ht="9.75" customHeight="1">
      <c r="C897" s="106"/>
      <c r="D897" s="120"/>
      <c r="E897" s="120"/>
      <c r="F897" s="120"/>
      <c r="G897" s="120"/>
      <c r="H897" s="120"/>
      <c r="I897" s="120"/>
      <c r="J897" s="120"/>
      <c r="K897" s="120"/>
      <c r="L897" s="120"/>
      <c r="M897" s="120"/>
      <c r="N897" s="120"/>
      <c r="O897" s="123"/>
      <c r="P897" s="120"/>
      <c r="Q897" s="120"/>
      <c r="R897" s="120"/>
      <c r="S897" s="120"/>
      <c r="T897" s="120"/>
      <c r="U897" s="120"/>
      <c r="V897" s="120"/>
      <c r="W897" s="106"/>
      <c r="X897" s="106"/>
      <c r="Y897" s="128"/>
      <c r="Z897" s="106"/>
      <c r="AM897" s="125"/>
      <c r="AZ897" s="125"/>
    </row>
    <row r="898" ht="9.75" customHeight="1">
      <c r="C898" s="106"/>
      <c r="D898" s="120"/>
      <c r="E898" s="120"/>
      <c r="F898" s="120"/>
      <c r="G898" s="120"/>
      <c r="H898" s="120"/>
      <c r="I898" s="120"/>
      <c r="J898" s="120"/>
      <c r="K898" s="120"/>
      <c r="L898" s="120"/>
      <c r="M898" s="120"/>
      <c r="N898" s="120"/>
      <c r="O898" s="123"/>
      <c r="P898" s="120"/>
      <c r="Q898" s="120"/>
      <c r="R898" s="120"/>
      <c r="S898" s="120"/>
      <c r="T898" s="120"/>
      <c r="U898" s="120"/>
      <c r="V898" s="120"/>
      <c r="W898" s="106"/>
      <c r="X898" s="106"/>
      <c r="Y898" s="128"/>
      <c r="Z898" s="106"/>
      <c r="AM898" s="125"/>
      <c r="AZ898" s="125"/>
    </row>
    <row r="899" ht="9.75" customHeight="1">
      <c r="C899" s="106"/>
      <c r="D899" s="120"/>
      <c r="E899" s="120"/>
      <c r="F899" s="120"/>
      <c r="G899" s="120"/>
      <c r="H899" s="120"/>
      <c r="I899" s="120"/>
      <c r="J899" s="120"/>
      <c r="K899" s="120"/>
      <c r="L899" s="120"/>
      <c r="M899" s="120"/>
      <c r="N899" s="120"/>
      <c r="O899" s="123"/>
      <c r="P899" s="120"/>
      <c r="Q899" s="120"/>
      <c r="R899" s="120"/>
      <c r="S899" s="120"/>
      <c r="T899" s="120"/>
      <c r="U899" s="120"/>
      <c r="V899" s="120"/>
      <c r="W899" s="106"/>
      <c r="X899" s="106"/>
      <c r="Y899" s="128"/>
      <c r="Z899" s="106"/>
      <c r="AM899" s="125"/>
      <c r="AZ899" s="125"/>
    </row>
    <row r="900" ht="9.75" customHeight="1">
      <c r="C900" s="106"/>
      <c r="D900" s="120"/>
      <c r="E900" s="120"/>
      <c r="F900" s="120"/>
      <c r="G900" s="120"/>
      <c r="H900" s="120"/>
      <c r="I900" s="120"/>
      <c r="J900" s="120"/>
      <c r="K900" s="120"/>
      <c r="L900" s="120"/>
      <c r="M900" s="120"/>
      <c r="N900" s="120"/>
      <c r="O900" s="123"/>
      <c r="P900" s="120"/>
      <c r="Q900" s="120"/>
      <c r="R900" s="120"/>
      <c r="S900" s="120"/>
      <c r="T900" s="120"/>
      <c r="U900" s="120"/>
      <c r="V900" s="120"/>
      <c r="W900" s="106"/>
      <c r="X900" s="106"/>
      <c r="Y900" s="128"/>
      <c r="Z900" s="106"/>
      <c r="AM900" s="125"/>
      <c r="AZ900" s="125"/>
    </row>
    <row r="901" ht="9.75" customHeight="1">
      <c r="C901" s="106"/>
      <c r="D901" s="120"/>
      <c r="E901" s="120"/>
      <c r="F901" s="120"/>
      <c r="G901" s="120"/>
      <c r="H901" s="120"/>
      <c r="I901" s="120"/>
      <c r="J901" s="120"/>
      <c r="K901" s="120"/>
      <c r="L901" s="120"/>
      <c r="M901" s="120"/>
      <c r="N901" s="120"/>
      <c r="O901" s="123"/>
      <c r="P901" s="120"/>
      <c r="Q901" s="120"/>
      <c r="R901" s="120"/>
      <c r="S901" s="120"/>
      <c r="T901" s="120"/>
      <c r="U901" s="120"/>
      <c r="V901" s="120"/>
      <c r="W901" s="106"/>
      <c r="X901" s="106"/>
      <c r="Y901" s="128"/>
      <c r="Z901" s="106"/>
      <c r="AM901" s="125"/>
      <c r="AZ901" s="125"/>
    </row>
    <row r="902" ht="9.75" customHeight="1">
      <c r="C902" s="106"/>
      <c r="D902" s="120"/>
      <c r="E902" s="120"/>
      <c r="F902" s="120"/>
      <c r="G902" s="120"/>
      <c r="H902" s="120"/>
      <c r="I902" s="120"/>
      <c r="J902" s="120"/>
      <c r="K902" s="120"/>
      <c r="L902" s="120"/>
      <c r="M902" s="120"/>
      <c r="N902" s="120"/>
      <c r="O902" s="123"/>
      <c r="P902" s="120"/>
      <c r="Q902" s="120"/>
      <c r="R902" s="120"/>
      <c r="S902" s="120"/>
      <c r="T902" s="120"/>
      <c r="U902" s="120"/>
      <c r="V902" s="120"/>
      <c r="W902" s="106"/>
      <c r="X902" s="106"/>
      <c r="Y902" s="128"/>
      <c r="Z902" s="106"/>
      <c r="AM902" s="125"/>
      <c r="AZ902" s="125"/>
    </row>
    <row r="903" ht="9.75" customHeight="1">
      <c r="C903" s="106"/>
      <c r="D903" s="120"/>
      <c r="E903" s="120"/>
      <c r="F903" s="120"/>
      <c r="G903" s="120"/>
      <c r="H903" s="120"/>
      <c r="I903" s="120"/>
      <c r="J903" s="120"/>
      <c r="K903" s="120"/>
      <c r="L903" s="120"/>
      <c r="M903" s="120"/>
      <c r="N903" s="120"/>
      <c r="O903" s="123"/>
      <c r="P903" s="120"/>
      <c r="Q903" s="120"/>
      <c r="R903" s="120"/>
      <c r="S903" s="120"/>
      <c r="T903" s="120"/>
      <c r="U903" s="120"/>
      <c r="V903" s="120"/>
      <c r="W903" s="106"/>
      <c r="X903" s="106"/>
      <c r="Y903" s="128"/>
      <c r="Z903" s="106"/>
      <c r="AM903" s="125"/>
      <c r="AZ903" s="125"/>
    </row>
    <row r="904" ht="9.75" customHeight="1">
      <c r="C904" s="106"/>
      <c r="D904" s="120"/>
      <c r="E904" s="120"/>
      <c r="F904" s="120"/>
      <c r="G904" s="120"/>
      <c r="H904" s="120"/>
      <c r="I904" s="120"/>
      <c r="J904" s="120"/>
      <c r="K904" s="120"/>
      <c r="L904" s="120"/>
      <c r="M904" s="120"/>
      <c r="N904" s="120"/>
      <c r="O904" s="123"/>
      <c r="P904" s="120"/>
      <c r="Q904" s="120"/>
      <c r="R904" s="120"/>
      <c r="S904" s="120"/>
      <c r="T904" s="120"/>
      <c r="U904" s="120"/>
      <c r="V904" s="120"/>
      <c r="W904" s="106"/>
      <c r="X904" s="106"/>
      <c r="Y904" s="128"/>
      <c r="Z904" s="106"/>
      <c r="AM904" s="125"/>
      <c r="AZ904" s="125"/>
    </row>
    <row r="905" ht="9.75" customHeight="1">
      <c r="C905" s="106"/>
      <c r="D905" s="120"/>
      <c r="E905" s="120"/>
      <c r="F905" s="120"/>
      <c r="G905" s="120"/>
      <c r="H905" s="120"/>
      <c r="I905" s="120"/>
      <c r="J905" s="120"/>
      <c r="K905" s="120"/>
      <c r="L905" s="120"/>
      <c r="M905" s="120"/>
      <c r="N905" s="120"/>
      <c r="O905" s="123"/>
      <c r="P905" s="120"/>
      <c r="Q905" s="120"/>
      <c r="R905" s="120"/>
      <c r="S905" s="120"/>
      <c r="T905" s="120"/>
      <c r="U905" s="120"/>
      <c r="V905" s="120"/>
      <c r="W905" s="106"/>
      <c r="X905" s="106"/>
      <c r="Y905" s="128"/>
      <c r="Z905" s="106"/>
      <c r="AM905" s="125"/>
      <c r="AZ905" s="125"/>
    </row>
    <row r="906" ht="9.75" customHeight="1">
      <c r="C906" s="106"/>
      <c r="D906" s="120"/>
      <c r="E906" s="120"/>
      <c r="F906" s="120"/>
      <c r="G906" s="120"/>
      <c r="H906" s="120"/>
      <c r="I906" s="120"/>
      <c r="J906" s="120"/>
      <c r="K906" s="120"/>
      <c r="L906" s="120"/>
      <c r="M906" s="120"/>
      <c r="N906" s="120"/>
      <c r="O906" s="123"/>
      <c r="P906" s="120"/>
      <c r="Q906" s="120"/>
      <c r="R906" s="120"/>
      <c r="S906" s="120"/>
      <c r="T906" s="120"/>
      <c r="U906" s="120"/>
      <c r="V906" s="120"/>
      <c r="W906" s="106"/>
      <c r="X906" s="106"/>
      <c r="Y906" s="128"/>
      <c r="Z906" s="106"/>
      <c r="AM906" s="125"/>
      <c r="AZ906" s="125"/>
    </row>
    <row r="907" ht="9.75" customHeight="1">
      <c r="C907" s="106"/>
      <c r="D907" s="120"/>
      <c r="E907" s="120"/>
      <c r="F907" s="120"/>
      <c r="G907" s="120"/>
      <c r="H907" s="120"/>
      <c r="I907" s="120"/>
      <c r="J907" s="120"/>
      <c r="K907" s="120"/>
      <c r="L907" s="120"/>
      <c r="M907" s="120"/>
      <c r="N907" s="120"/>
      <c r="O907" s="123"/>
      <c r="P907" s="120"/>
      <c r="Q907" s="120"/>
      <c r="R907" s="120"/>
      <c r="S907" s="120"/>
      <c r="T907" s="120"/>
      <c r="U907" s="120"/>
      <c r="V907" s="120"/>
      <c r="W907" s="106"/>
      <c r="X907" s="106"/>
      <c r="Y907" s="128"/>
      <c r="Z907" s="106"/>
      <c r="AM907" s="125"/>
      <c r="AZ907" s="125"/>
    </row>
    <row r="908" ht="9.75" customHeight="1">
      <c r="C908" s="106"/>
      <c r="D908" s="120"/>
      <c r="E908" s="120"/>
      <c r="F908" s="120"/>
      <c r="G908" s="120"/>
      <c r="H908" s="120"/>
      <c r="I908" s="120"/>
      <c r="J908" s="120"/>
      <c r="K908" s="120"/>
      <c r="L908" s="120"/>
      <c r="M908" s="120"/>
      <c r="N908" s="120"/>
      <c r="O908" s="123"/>
      <c r="P908" s="120"/>
      <c r="Q908" s="120"/>
      <c r="R908" s="120"/>
      <c r="S908" s="120"/>
      <c r="T908" s="120"/>
      <c r="U908" s="120"/>
      <c r="V908" s="120"/>
      <c r="W908" s="106"/>
      <c r="X908" s="106"/>
      <c r="Y908" s="128"/>
      <c r="Z908" s="106"/>
      <c r="AM908" s="125"/>
      <c r="AZ908" s="125"/>
    </row>
    <row r="909" ht="9.75" customHeight="1">
      <c r="C909" s="106"/>
      <c r="D909" s="120"/>
      <c r="E909" s="120"/>
      <c r="F909" s="120"/>
      <c r="G909" s="120"/>
      <c r="H909" s="120"/>
      <c r="I909" s="120"/>
      <c r="J909" s="120"/>
      <c r="K909" s="120"/>
      <c r="L909" s="120"/>
      <c r="M909" s="120"/>
      <c r="N909" s="120"/>
      <c r="O909" s="123"/>
      <c r="P909" s="120"/>
      <c r="Q909" s="120"/>
      <c r="R909" s="120"/>
      <c r="S909" s="120"/>
      <c r="T909" s="120"/>
      <c r="U909" s="120"/>
      <c r="V909" s="120"/>
      <c r="W909" s="106"/>
      <c r="X909" s="106"/>
      <c r="Y909" s="128"/>
      <c r="Z909" s="106"/>
      <c r="AM909" s="125"/>
      <c r="AZ909" s="125"/>
    </row>
    <row r="910" ht="9.75" customHeight="1">
      <c r="C910" s="106"/>
      <c r="D910" s="120"/>
      <c r="E910" s="120"/>
      <c r="F910" s="120"/>
      <c r="G910" s="120"/>
      <c r="H910" s="120"/>
      <c r="I910" s="120"/>
      <c r="J910" s="120"/>
      <c r="K910" s="120"/>
      <c r="L910" s="120"/>
      <c r="M910" s="120"/>
      <c r="N910" s="120"/>
      <c r="O910" s="123"/>
      <c r="P910" s="120"/>
      <c r="Q910" s="120"/>
      <c r="R910" s="120"/>
      <c r="S910" s="120"/>
      <c r="T910" s="120"/>
      <c r="U910" s="120"/>
      <c r="V910" s="120"/>
      <c r="W910" s="106"/>
      <c r="X910" s="106"/>
      <c r="Y910" s="128"/>
      <c r="Z910" s="106"/>
      <c r="AM910" s="125"/>
      <c r="AZ910" s="125"/>
    </row>
    <row r="911" ht="9.75" customHeight="1">
      <c r="C911" s="106"/>
      <c r="D911" s="120"/>
      <c r="E911" s="120"/>
      <c r="F911" s="120"/>
      <c r="G911" s="120"/>
      <c r="H911" s="120"/>
      <c r="I911" s="120"/>
      <c r="J911" s="120"/>
      <c r="K911" s="120"/>
      <c r="L911" s="120"/>
      <c r="M911" s="120"/>
      <c r="N911" s="120"/>
      <c r="O911" s="123"/>
      <c r="P911" s="120"/>
      <c r="Q911" s="120"/>
      <c r="R911" s="120"/>
      <c r="S911" s="120"/>
      <c r="T911" s="120"/>
      <c r="U911" s="120"/>
      <c r="V911" s="120"/>
      <c r="W911" s="106"/>
      <c r="X911" s="106"/>
      <c r="Y911" s="128"/>
      <c r="Z911" s="106"/>
      <c r="AM911" s="125"/>
      <c r="AZ911" s="125"/>
    </row>
    <row r="912" ht="9.75" customHeight="1">
      <c r="C912" s="106"/>
      <c r="D912" s="120"/>
      <c r="E912" s="120"/>
      <c r="F912" s="120"/>
      <c r="G912" s="120"/>
      <c r="H912" s="120"/>
      <c r="I912" s="120"/>
      <c r="J912" s="120"/>
      <c r="K912" s="120"/>
      <c r="L912" s="120"/>
      <c r="M912" s="120"/>
      <c r="N912" s="120"/>
      <c r="O912" s="123"/>
      <c r="P912" s="120"/>
      <c r="Q912" s="120"/>
      <c r="R912" s="120"/>
      <c r="S912" s="120"/>
      <c r="T912" s="120"/>
      <c r="U912" s="120"/>
      <c r="V912" s="120"/>
      <c r="W912" s="106"/>
      <c r="X912" s="106"/>
      <c r="Y912" s="128"/>
      <c r="Z912" s="106"/>
      <c r="AM912" s="125"/>
      <c r="AZ912" s="125"/>
    </row>
    <row r="913" ht="9.75" customHeight="1">
      <c r="C913" s="106"/>
      <c r="D913" s="120"/>
      <c r="E913" s="120"/>
      <c r="F913" s="120"/>
      <c r="G913" s="120"/>
      <c r="H913" s="120"/>
      <c r="I913" s="120"/>
      <c r="J913" s="120"/>
      <c r="K913" s="120"/>
      <c r="L913" s="120"/>
      <c r="M913" s="120"/>
      <c r="N913" s="120"/>
      <c r="O913" s="123"/>
      <c r="P913" s="120"/>
      <c r="Q913" s="120"/>
      <c r="R913" s="120"/>
      <c r="S913" s="120"/>
      <c r="T913" s="120"/>
      <c r="U913" s="120"/>
      <c r="V913" s="120"/>
      <c r="W913" s="106"/>
      <c r="X913" s="106"/>
      <c r="Y913" s="128"/>
      <c r="Z913" s="106"/>
      <c r="AM913" s="125"/>
      <c r="AZ913" s="125"/>
    </row>
    <row r="914" ht="9.75" customHeight="1">
      <c r="C914" s="106"/>
      <c r="D914" s="120"/>
      <c r="E914" s="120"/>
      <c r="F914" s="120"/>
      <c r="G914" s="120"/>
      <c r="H914" s="120"/>
      <c r="I914" s="120"/>
      <c r="J914" s="120"/>
      <c r="K914" s="120"/>
      <c r="L914" s="120"/>
      <c r="M914" s="120"/>
      <c r="N914" s="120"/>
      <c r="O914" s="123"/>
      <c r="P914" s="120"/>
      <c r="Q914" s="120"/>
      <c r="R914" s="120"/>
      <c r="S914" s="120"/>
      <c r="T914" s="120"/>
      <c r="U914" s="120"/>
      <c r="V914" s="120"/>
      <c r="W914" s="106"/>
      <c r="X914" s="106"/>
      <c r="Y914" s="128"/>
      <c r="Z914" s="106"/>
      <c r="AM914" s="125"/>
      <c r="AZ914" s="125"/>
    </row>
    <row r="915" ht="9.75" customHeight="1">
      <c r="C915" s="106"/>
      <c r="D915" s="120"/>
      <c r="E915" s="120"/>
      <c r="F915" s="120"/>
      <c r="G915" s="120"/>
      <c r="H915" s="120"/>
      <c r="I915" s="120"/>
      <c r="J915" s="120"/>
      <c r="K915" s="120"/>
      <c r="L915" s="120"/>
      <c r="M915" s="120"/>
      <c r="N915" s="120"/>
      <c r="O915" s="123"/>
      <c r="P915" s="120"/>
      <c r="Q915" s="120"/>
      <c r="R915" s="120"/>
      <c r="S915" s="120"/>
      <c r="T915" s="120"/>
      <c r="U915" s="120"/>
      <c r="V915" s="120"/>
      <c r="W915" s="106"/>
      <c r="X915" s="106"/>
      <c r="Y915" s="128"/>
      <c r="Z915" s="106"/>
      <c r="AM915" s="125"/>
      <c r="AZ915" s="125"/>
    </row>
    <row r="916" ht="9.75" customHeight="1">
      <c r="C916" s="106"/>
      <c r="D916" s="120"/>
      <c r="E916" s="120"/>
      <c r="F916" s="120"/>
      <c r="G916" s="120"/>
      <c r="H916" s="120"/>
      <c r="I916" s="120"/>
      <c r="J916" s="120"/>
      <c r="K916" s="120"/>
      <c r="L916" s="120"/>
      <c r="M916" s="120"/>
      <c r="N916" s="120"/>
      <c r="O916" s="123"/>
      <c r="P916" s="120"/>
      <c r="Q916" s="120"/>
      <c r="R916" s="120"/>
      <c r="S916" s="120"/>
      <c r="T916" s="120"/>
      <c r="U916" s="120"/>
      <c r="V916" s="120"/>
      <c r="W916" s="106"/>
      <c r="X916" s="106"/>
      <c r="Y916" s="128"/>
      <c r="Z916" s="106"/>
      <c r="AM916" s="125"/>
      <c r="AZ916" s="125"/>
    </row>
    <row r="917" ht="9.75" customHeight="1">
      <c r="C917" s="106"/>
      <c r="D917" s="120"/>
      <c r="E917" s="120"/>
      <c r="F917" s="120"/>
      <c r="G917" s="120"/>
      <c r="H917" s="120"/>
      <c r="I917" s="120"/>
      <c r="J917" s="120"/>
      <c r="K917" s="120"/>
      <c r="L917" s="120"/>
      <c r="M917" s="120"/>
      <c r="N917" s="120"/>
      <c r="O917" s="123"/>
      <c r="P917" s="120"/>
      <c r="Q917" s="120"/>
      <c r="R917" s="120"/>
      <c r="S917" s="120"/>
      <c r="T917" s="120"/>
      <c r="U917" s="120"/>
      <c r="V917" s="120"/>
      <c r="W917" s="106"/>
      <c r="X917" s="106"/>
      <c r="Y917" s="128"/>
      <c r="Z917" s="106"/>
      <c r="AM917" s="125"/>
      <c r="AZ917" s="125"/>
    </row>
    <row r="918" ht="9.75" customHeight="1">
      <c r="C918" s="106"/>
      <c r="D918" s="120"/>
      <c r="E918" s="120"/>
      <c r="F918" s="120"/>
      <c r="G918" s="120"/>
      <c r="H918" s="120"/>
      <c r="I918" s="120"/>
      <c r="J918" s="120"/>
      <c r="K918" s="120"/>
      <c r="L918" s="120"/>
      <c r="M918" s="120"/>
      <c r="N918" s="120"/>
      <c r="O918" s="123"/>
      <c r="P918" s="120"/>
      <c r="Q918" s="120"/>
      <c r="R918" s="120"/>
      <c r="S918" s="120"/>
      <c r="T918" s="120"/>
      <c r="U918" s="120"/>
      <c r="V918" s="120"/>
      <c r="W918" s="106"/>
      <c r="X918" s="106"/>
      <c r="Y918" s="128"/>
      <c r="Z918" s="106"/>
      <c r="AM918" s="125"/>
      <c r="AZ918" s="125"/>
    </row>
    <row r="919" ht="9.75" customHeight="1">
      <c r="C919" s="106"/>
      <c r="D919" s="120"/>
      <c r="E919" s="120"/>
      <c r="F919" s="120"/>
      <c r="G919" s="120"/>
      <c r="H919" s="120"/>
      <c r="I919" s="120"/>
      <c r="J919" s="120"/>
      <c r="K919" s="120"/>
      <c r="L919" s="120"/>
      <c r="M919" s="120"/>
      <c r="N919" s="120"/>
      <c r="O919" s="123"/>
      <c r="P919" s="120"/>
      <c r="Q919" s="120"/>
      <c r="R919" s="120"/>
      <c r="S919" s="120"/>
      <c r="T919" s="120"/>
      <c r="U919" s="120"/>
      <c r="V919" s="120"/>
      <c r="W919" s="106"/>
      <c r="X919" s="106"/>
      <c r="Y919" s="128"/>
      <c r="Z919" s="106"/>
      <c r="AM919" s="125"/>
      <c r="AZ919" s="125"/>
    </row>
    <row r="920" ht="9.75" customHeight="1">
      <c r="C920" s="106"/>
      <c r="D920" s="120"/>
      <c r="E920" s="120"/>
      <c r="F920" s="120"/>
      <c r="G920" s="120"/>
      <c r="H920" s="120"/>
      <c r="I920" s="120"/>
      <c r="J920" s="120"/>
      <c r="K920" s="120"/>
      <c r="L920" s="120"/>
      <c r="M920" s="120"/>
      <c r="N920" s="120"/>
      <c r="O920" s="123"/>
      <c r="P920" s="120"/>
      <c r="Q920" s="120"/>
      <c r="R920" s="120"/>
      <c r="S920" s="120"/>
      <c r="T920" s="120"/>
      <c r="U920" s="120"/>
      <c r="V920" s="120"/>
      <c r="W920" s="106"/>
      <c r="X920" s="106"/>
      <c r="Y920" s="128"/>
      <c r="Z920" s="106"/>
      <c r="AM920" s="125"/>
      <c r="AZ920" s="125"/>
    </row>
    <row r="921" ht="9.75" customHeight="1">
      <c r="C921" s="106"/>
      <c r="D921" s="120"/>
      <c r="E921" s="120"/>
      <c r="F921" s="120"/>
      <c r="G921" s="120"/>
      <c r="H921" s="120"/>
      <c r="I921" s="120"/>
      <c r="J921" s="120"/>
      <c r="K921" s="120"/>
      <c r="L921" s="120"/>
      <c r="M921" s="120"/>
      <c r="N921" s="120"/>
      <c r="O921" s="123"/>
      <c r="P921" s="120"/>
      <c r="Q921" s="120"/>
      <c r="R921" s="120"/>
      <c r="S921" s="120"/>
      <c r="T921" s="120"/>
      <c r="U921" s="120"/>
      <c r="V921" s="120"/>
      <c r="W921" s="106"/>
      <c r="X921" s="106"/>
      <c r="Y921" s="128"/>
      <c r="Z921" s="106"/>
      <c r="AM921" s="125"/>
      <c r="AZ921" s="125"/>
    </row>
    <row r="922" ht="9.75" customHeight="1">
      <c r="C922" s="106"/>
      <c r="D922" s="120"/>
      <c r="E922" s="120"/>
      <c r="F922" s="120"/>
      <c r="G922" s="120"/>
      <c r="H922" s="120"/>
      <c r="I922" s="120"/>
      <c r="J922" s="120"/>
      <c r="K922" s="120"/>
      <c r="L922" s="120"/>
      <c r="M922" s="120"/>
      <c r="N922" s="120"/>
      <c r="O922" s="123"/>
      <c r="P922" s="120"/>
      <c r="Q922" s="120"/>
      <c r="R922" s="120"/>
      <c r="S922" s="120"/>
      <c r="T922" s="120"/>
      <c r="U922" s="120"/>
      <c r="V922" s="120"/>
      <c r="W922" s="106"/>
      <c r="X922" s="106"/>
      <c r="Y922" s="128"/>
      <c r="Z922" s="106"/>
      <c r="AM922" s="125"/>
      <c r="AZ922" s="125"/>
    </row>
    <row r="923" ht="9.75" customHeight="1">
      <c r="C923" s="106"/>
      <c r="D923" s="120"/>
      <c r="E923" s="120"/>
      <c r="F923" s="120"/>
      <c r="G923" s="120"/>
      <c r="H923" s="120"/>
      <c r="I923" s="120"/>
      <c r="J923" s="120"/>
      <c r="K923" s="120"/>
      <c r="L923" s="120"/>
      <c r="M923" s="120"/>
      <c r="N923" s="120"/>
      <c r="O923" s="123"/>
      <c r="P923" s="120"/>
      <c r="Q923" s="120"/>
      <c r="R923" s="120"/>
      <c r="S923" s="120"/>
      <c r="T923" s="120"/>
      <c r="U923" s="120"/>
      <c r="V923" s="120"/>
      <c r="W923" s="106"/>
      <c r="X923" s="106"/>
      <c r="Y923" s="128"/>
      <c r="Z923" s="106"/>
      <c r="AM923" s="125"/>
      <c r="AZ923" s="125"/>
    </row>
    <row r="924" ht="9.75" customHeight="1">
      <c r="C924" s="106"/>
      <c r="D924" s="120"/>
      <c r="E924" s="120"/>
      <c r="F924" s="120"/>
      <c r="G924" s="120"/>
      <c r="H924" s="120"/>
      <c r="I924" s="120"/>
      <c r="J924" s="120"/>
      <c r="K924" s="120"/>
      <c r="L924" s="120"/>
      <c r="M924" s="120"/>
      <c r="N924" s="120"/>
      <c r="O924" s="123"/>
      <c r="P924" s="120"/>
      <c r="Q924" s="120"/>
      <c r="R924" s="120"/>
      <c r="S924" s="120"/>
      <c r="T924" s="120"/>
      <c r="U924" s="120"/>
      <c r="V924" s="120"/>
      <c r="W924" s="106"/>
      <c r="X924" s="106"/>
      <c r="Y924" s="128"/>
      <c r="Z924" s="106"/>
      <c r="AM924" s="125"/>
      <c r="AZ924" s="125"/>
    </row>
    <row r="925" ht="9.75" customHeight="1">
      <c r="C925" s="106"/>
      <c r="D925" s="120"/>
      <c r="E925" s="120"/>
      <c r="F925" s="120"/>
      <c r="G925" s="120"/>
      <c r="H925" s="120"/>
      <c r="I925" s="120"/>
      <c r="J925" s="120"/>
      <c r="K925" s="120"/>
      <c r="L925" s="120"/>
      <c r="M925" s="120"/>
      <c r="N925" s="120"/>
      <c r="O925" s="123"/>
      <c r="P925" s="120"/>
      <c r="Q925" s="120"/>
      <c r="R925" s="120"/>
      <c r="S925" s="120"/>
      <c r="T925" s="120"/>
      <c r="U925" s="120"/>
      <c r="V925" s="120"/>
      <c r="W925" s="106"/>
      <c r="X925" s="106"/>
      <c r="Y925" s="128"/>
      <c r="Z925" s="106"/>
      <c r="AM925" s="125"/>
      <c r="AZ925" s="125"/>
    </row>
    <row r="926" ht="9.75" customHeight="1">
      <c r="C926" s="106"/>
      <c r="D926" s="120"/>
      <c r="E926" s="120"/>
      <c r="F926" s="120"/>
      <c r="G926" s="120"/>
      <c r="H926" s="120"/>
      <c r="I926" s="120"/>
      <c r="J926" s="120"/>
      <c r="K926" s="120"/>
      <c r="L926" s="120"/>
      <c r="M926" s="120"/>
      <c r="N926" s="120"/>
      <c r="O926" s="123"/>
      <c r="P926" s="120"/>
      <c r="Q926" s="120"/>
      <c r="R926" s="120"/>
      <c r="S926" s="120"/>
      <c r="T926" s="120"/>
      <c r="U926" s="120"/>
      <c r="V926" s="120"/>
      <c r="W926" s="106"/>
      <c r="X926" s="106"/>
      <c r="Y926" s="128"/>
      <c r="Z926" s="106"/>
      <c r="AM926" s="125"/>
      <c r="AZ926" s="125"/>
    </row>
    <row r="927" ht="9.75" customHeight="1">
      <c r="C927" s="106"/>
      <c r="D927" s="120"/>
      <c r="E927" s="120"/>
      <c r="F927" s="120"/>
      <c r="G927" s="120"/>
      <c r="H927" s="120"/>
      <c r="I927" s="120"/>
      <c r="J927" s="120"/>
      <c r="K927" s="120"/>
      <c r="L927" s="120"/>
      <c r="M927" s="120"/>
      <c r="N927" s="120"/>
      <c r="O927" s="123"/>
      <c r="P927" s="120"/>
      <c r="Q927" s="120"/>
      <c r="R927" s="120"/>
      <c r="S927" s="120"/>
      <c r="T927" s="120"/>
      <c r="U927" s="120"/>
      <c r="V927" s="120"/>
      <c r="W927" s="106"/>
      <c r="X927" s="106"/>
      <c r="Y927" s="128"/>
      <c r="Z927" s="106"/>
      <c r="AM927" s="125"/>
      <c r="AZ927" s="125"/>
    </row>
    <row r="928" ht="9.75" customHeight="1">
      <c r="C928" s="106"/>
      <c r="D928" s="120"/>
      <c r="E928" s="120"/>
      <c r="F928" s="120"/>
      <c r="G928" s="120"/>
      <c r="H928" s="120"/>
      <c r="I928" s="120"/>
      <c r="J928" s="120"/>
      <c r="K928" s="120"/>
      <c r="L928" s="120"/>
      <c r="M928" s="120"/>
      <c r="N928" s="120"/>
      <c r="O928" s="123"/>
      <c r="P928" s="120"/>
      <c r="Q928" s="120"/>
      <c r="R928" s="120"/>
      <c r="S928" s="120"/>
      <c r="T928" s="120"/>
      <c r="U928" s="120"/>
      <c r="V928" s="120"/>
      <c r="W928" s="106"/>
      <c r="X928" s="106"/>
      <c r="Y928" s="128"/>
      <c r="Z928" s="106"/>
      <c r="AM928" s="125"/>
      <c r="AZ928" s="125"/>
    </row>
    <row r="929" ht="9.75" customHeight="1">
      <c r="C929" s="106"/>
      <c r="D929" s="120"/>
      <c r="E929" s="120"/>
      <c r="F929" s="120"/>
      <c r="G929" s="120"/>
      <c r="H929" s="120"/>
      <c r="I929" s="120"/>
      <c r="J929" s="120"/>
      <c r="K929" s="120"/>
      <c r="L929" s="120"/>
      <c r="M929" s="120"/>
      <c r="N929" s="120"/>
      <c r="O929" s="123"/>
      <c r="P929" s="120"/>
      <c r="Q929" s="120"/>
      <c r="R929" s="120"/>
      <c r="S929" s="120"/>
      <c r="T929" s="120"/>
      <c r="U929" s="120"/>
      <c r="V929" s="120"/>
      <c r="W929" s="106"/>
      <c r="X929" s="106"/>
      <c r="Y929" s="128"/>
      <c r="Z929" s="106"/>
      <c r="AM929" s="125"/>
      <c r="AZ929" s="125"/>
    </row>
    <row r="930" ht="9.75" customHeight="1">
      <c r="C930" s="106"/>
      <c r="D930" s="120"/>
      <c r="E930" s="120"/>
      <c r="F930" s="120"/>
      <c r="G930" s="120"/>
      <c r="H930" s="120"/>
      <c r="I930" s="120"/>
      <c r="J930" s="120"/>
      <c r="K930" s="120"/>
      <c r="L930" s="120"/>
      <c r="M930" s="120"/>
      <c r="N930" s="120"/>
      <c r="O930" s="123"/>
      <c r="P930" s="120"/>
      <c r="Q930" s="120"/>
      <c r="R930" s="120"/>
      <c r="S930" s="120"/>
      <c r="T930" s="120"/>
      <c r="U930" s="120"/>
      <c r="V930" s="120"/>
      <c r="W930" s="106"/>
      <c r="X930" s="106"/>
      <c r="Y930" s="128"/>
      <c r="Z930" s="106"/>
      <c r="AM930" s="125"/>
      <c r="AZ930" s="125"/>
    </row>
    <row r="931" ht="9.75" customHeight="1">
      <c r="C931" s="106"/>
      <c r="D931" s="120"/>
      <c r="E931" s="120"/>
      <c r="F931" s="120"/>
      <c r="G931" s="120"/>
      <c r="H931" s="120"/>
      <c r="I931" s="120"/>
      <c r="J931" s="120"/>
      <c r="K931" s="120"/>
      <c r="L931" s="120"/>
      <c r="M931" s="120"/>
      <c r="N931" s="120"/>
      <c r="O931" s="123"/>
      <c r="P931" s="120"/>
      <c r="Q931" s="120"/>
      <c r="R931" s="120"/>
      <c r="S931" s="120"/>
      <c r="T931" s="120"/>
      <c r="U931" s="120"/>
      <c r="V931" s="120"/>
      <c r="W931" s="106"/>
      <c r="X931" s="106"/>
      <c r="Y931" s="128"/>
      <c r="Z931" s="106"/>
      <c r="AM931" s="125"/>
      <c r="AZ931" s="125"/>
    </row>
    <row r="932" ht="9.75" customHeight="1">
      <c r="C932" s="106"/>
      <c r="D932" s="120"/>
      <c r="E932" s="120"/>
      <c r="F932" s="120"/>
      <c r="G932" s="120"/>
      <c r="H932" s="120"/>
      <c r="I932" s="120"/>
      <c r="J932" s="120"/>
      <c r="K932" s="120"/>
      <c r="L932" s="120"/>
      <c r="M932" s="120"/>
      <c r="N932" s="120"/>
      <c r="O932" s="123"/>
      <c r="P932" s="120"/>
      <c r="Q932" s="120"/>
      <c r="R932" s="120"/>
      <c r="S932" s="120"/>
      <c r="T932" s="120"/>
      <c r="U932" s="120"/>
      <c r="V932" s="120"/>
      <c r="W932" s="106"/>
      <c r="X932" s="106"/>
      <c r="Y932" s="128"/>
      <c r="Z932" s="106"/>
      <c r="AM932" s="125"/>
      <c r="AZ932" s="125"/>
    </row>
    <row r="933" ht="9.75" customHeight="1">
      <c r="C933" s="106"/>
      <c r="D933" s="120"/>
      <c r="E933" s="120"/>
      <c r="F933" s="120"/>
      <c r="G933" s="120"/>
      <c r="H933" s="120"/>
      <c r="I933" s="120"/>
      <c r="J933" s="120"/>
      <c r="K933" s="120"/>
      <c r="L933" s="120"/>
      <c r="M933" s="120"/>
      <c r="N933" s="120"/>
      <c r="O933" s="123"/>
      <c r="P933" s="120"/>
      <c r="Q933" s="120"/>
      <c r="R933" s="120"/>
      <c r="S933" s="120"/>
      <c r="T933" s="120"/>
      <c r="U933" s="120"/>
      <c r="V933" s="120"/>
      <c r="W933" s="106"/>
      <c r="X933" s="106"/>
      <c r="Y933" s="128"/>
      <c r="Z933" s="106"/>
      <c r="AM933" s="125"/>
      <c r="AZ933" s="125"/>
    </row>
    <row r="934" ht="9.75" customHeight="1">
      <c r="C934" s="106"/>
      <c r="D934" s="120"/>
      <c r="E934" s="120"/>
      <c r="F934" s="120"/>
      <c r="G934" s="120"/>
      <c r="H934" s="120"/>
      <c r="I934" s="120"/>
      <c r="J934" s="120"/>
      <c r="K934" s="120"/>
      <c r="L934" s="120"/>
      <c r="M934" s="120"/>
      <c r="N934" s="120"/>
      <c r="O934" s="123"/>
      <c r="P934" s="120"/>
      <c r="Q934" s="120"/>
      <c r="R934" s="120"/>
      <c r="S934" s="120"/>
      <c r="T934" s="120"/>
      <c r="U934" s="120"/>
      <c r="V934" s="120"/>
      <c r="W934" s="106"/>
      <c r="X934" s="106"/>
      <c r="Y934" s="128"/>
      <c r="Z934" s="106"/>
      <c r="AM934" s="125"/>
      <c r="AZ934" s="125"/>
    </row>
    <row r="935" ht="9.75" customHeight="1">
      <c r="C935" s="106"/>
      <c r="D935" s="120"/>
      <c r="E935" s="120"/>
      <c r="F935" s="120"/>
      <c r="G935" s="120"/>
      <c r="H935" s="120"/>
      <c r="I935" s="120"/>
      <c r="J935" s="120"/>
      <c r="K935" s="120"/>
      <c r="L935" s="120"/>
      <c r="M935" s="120"/>
      <c r="N935" s="120"/>
      <c r="O935" s="123"/>
      <c r="P935" s="120"/>
      <c r="Q935" s="120"/>
      <c r="R935" s="120"/>
      <c r="S935" s="120"/>
      <c r="T935" s="120"/>
      <c r="U935" s="120"/>
      <c r="V935" s="120"/>
      <c r="W935" s="106"/>
      <c r="X935" s="106"/>
      <c r="Y935" s="128"/>
      <c r="Z935" s="106"/>
      <c r="AM935" s="125"/>
      <c r="AZ935" s="125"/>
    </row>
    <row r="936" ht="9.75" customHeight="1">
      <c r="C936" s="106"/>
      <c r="D936" s="120"/>
      <c r="E936" s="120"/>
      <c r="F936" s="120"/>
      <c r="G936" s="120"/>
      <c r="H936" s="120"/>
      <c r="I936" s="120"/>
      <c r="J936" s="120"/>
      <c r="K936" s="120"/>
      <c r="L936" s="120"/>
      <c r="M936" s="120"/>
      <c r="N936" s="120"/>
      <c r="O936" s="123"/>
      <c r="P936" s="120"/>
      <c r="Q936" s="120"/>
      <c r="R936" s="120"/>
      <c r="S936" s="120"/>
      <c r="T936" s="120"/>
      <c r="U936" s="120"/>
      <c r="V936" s="120"/>
      <c r="W936" s="106"/>
      <c r="X936" s="106"/>
      <c r="Y936" s="128"/>
      <c r="Z936" s="106"/>
      <c r="AM936" s="125"/>
      <c r="AZ936" s="125"/>
    </row>
    <row r="937" ht="9.75" customHeight="1">
      <c r="C937" s="106"/>
      <c r="D937" s="120"/>
      <c r="E937" s="120"/>
      <c r="F937" s="120"/>
      <c r="G937" s="120"/>
      <c r="H937" s="120"/>
      <c r="I937" s="120"/>
      <c r="J937" s="120"/>
      <c r="K937" s="120"/>
      <c r="L937" s="120"/>
      <c r="M937" s="120"/>
      <c r="N937" s="120"/>
      <c r="O937" s="123"/>
      <c r="P937" s="120"/>
      <c r="Q937" s="120"/>
      <c r="R937" s="120"/>
      <c r="S937" s="120"/>
      <c r="T937" s="120"/>
      <c r="U937" s="120"/>
      <c r="V937" s="120"/>
      <c r="W937" s="106"/>
      <c r="X937" s="106"/>
      <c r="Y937" s="128"/>
      <c r="Z937" s="106"/>
      <c r="AM937" s="125"/>
      <c r="AZ937" s="125"/>
    </row>
    <row r="938" ht="9.75" customHeight="1">
      <c r="C938" s="106"/>
      <c r="D938" s="120"/>
      <c r="E938" s="120"/>
      <c r="F938" s="120"/>
      <c r="G938" s="120"/>
      <c r="H938" s="120"/>
      <c r="I938" s="120"/>
      <c r="J938" s="120"/>
      <c r="K938" s="120"/>
      <c r="L938" s="120"/>
      <c r="M938" s="120"/>
      <c r="N938" s="120"/>
      <c r="O938" s="123"/>
      <c r="P938" s="120"/>
      <c r="Q938" s="120"/>
      <c r="R938" s="120"/>
      <c r="S938" s="120"/>
      <c r="T938" s="120"/>
      <c r="U938" s="120"/>
      <c r="V938" s="120"/>
      <c r="W938" s="106"/>
      <c r="X938" s="106"/>
      <c r="Y938" s="128"/>
      <c r="Z938" s="106"/>
      <c r="AM938" s="125"/>
      <c r="AZ938" s="125"/>
    </row>
    <row r="939" ht="9.75" customHeight="1">
      <c r="C939" s="106"/>
      <c r="D939" s="120"/>
      <c r="E939" s="120"/>
      <c r="F939" s="120"/>
      <c r="G939" s="120"/>
      <c r="H939" s="120"/>
      <c r="I939" s="120"/>
      <c r="J939" s="120"/>
      <c r="K939" s="120"/>
      <c r="L939" s="120"/>
      <c r="M939" s="120"/>
      <c r="N939" s="120"/>
      <c r="O939" s="123"/>
      <c r="P939" s="120"/>
      <c r="Q939" s="120"/>
      <c r="R939" s="120"/>
      <c r="S939" s="120"/>
      <c r="T939" s="120"/>
      <c r="U939" s="120"/>
      <c r="V939" s="120"/>
      <c r="W939" s="106"/>
      <c r="X939" s="106"/>
      <c r="Y939" s="128"/>
      <c r="Z939" s="106"/>
      <c r="AM939" s="125"/>
      <c r="AZ939" s="125"/>
    </row>
    <row r="940" ht="9.75" customHeight="1">
      <c r="C940" s="106"/>
      <c r="D940" s="120"/>
      <c r="E940" s="120"/>
      <c r="F940" s="120"/>
      <c r="G940" s="120"/>
      <c r="H940" s="120"/>
      <c r="I940" s="120"/>
      <c r="J940" s="120"/>
      <c r="K940" s="120"/>
      <c r="L940" s="120"/>
      <c r="M940" s="120"/>
      <c r="N940" s="120"/>
      <c r="O940" s="123"/>
      <c r="P940" s="120"/>
      <c r="Q940" s="120"/>
      <c r="R940" s="120"/>
      <c r="S940" s="120"/>
      <c r="T940" s="120"/>
      <c r="U940" s="120"/>
      <c r="V940" s="120"/>
      <c r="W940" s="106"/>
      <c r="X940" s="106"/>
      <c r="Y940" s="128"/>
      <c r="Z940" s="106"/>
      <c r="AM940" s="125"/>
      <c r="AZ940" s="125"/>
    </row>
    <row r="941" ht="9.75" customHeight="1">
      <c r="C941" s="106"/>
      <c r="D941" s="120"/>
      <c r="E941" s="120"/>
      <c r="F941" s="120"/>
      <c r="G941" s="120"/>
      <c r="H941" s="120"/>
      <c r="I941" s="120"/>
      <c r="J941" s="120"/>
      <c r="K941" s="120"/>
      <c r="L941" s="120"/>
      <c r="M941" s="120"/>
      <c r="N941" s="120"/>
      <c r="O941" s="123"/>
      <c r="P941" s="120"/>
      <c r="Q941" s="120"/>
      <c r="R941" s="120"/>
      <c r="S941" s="120"/>
      <c r="T941" s="120"/>
      <c r="U941" s="120"/>
      <c r="V941" s="120"/>
      <c r="W941" s="106"/>
      <c r="X941" s="106"/>
      <c r="Y941" s="128"/>
      <c r="Z941" s="106"/>
      <c r="AM941" s="125"/>
      <c r="AZ941" s="125"/>
    </row>
    <row r="942" ht="9.75" customHeight="1">
      <c r="C942" s="106"/>
      <c r="D942" s="120"/>
      <c r="E942" s="120"/>
      <c r="F942" s="120"/>
      <c r="G942" s="120"/>
      <c r="H942" s="120"/>
      <c r="I942" s="120"/>
      <c r="J942" s="120"/>
      <c r="K942" s="120"/>
      <c r="L942" s="120"/>
      <c r="M942" s="120"/>
      <c r="N942" s="120"/>
      <c r="O942" s="123"/>
      <c r="P942" s="120"/>
      <c r="Q942" s="120"/>
      <c r="R942" s="120"/>
      <c r="S942" s="120"/>
      <c r="T942" s="120"/>
      <c r="U942" s="120"/>
      <c r="V942" s="120"/>
      <c r="W942" s="106"/>
      <c r="X942" s="106"/>
      <c r="Y942" s="128"/>
      <c r="Z942" s="106"/>
      <c r="AM942" s="125"/>
      <c r="AZ942" s="125"/>
    </row>
    <row r="943" ht="9.75" customHeight="1">
      <c r="C943" s="106"/>
      <c r="D943" s="120"/>
      <c r="E943" s="120"/>
      <c r="F943" s="120"/>
      <c r="G943" s="120"/>
      <c r="H943" s="120"/>
      <c r="I943" s="120"/>
      <c r="J943" s="120"/>
      <c r="K943" s="120"/>
      <c r="L943" s="120"/>
      <c r="M943" s="120"/>
      <c r="N943" s="120"/>
      <c r="O943" s="123"/>
      <c r="P943" s="120"/>
      <c r="Q943" s="120"/>
      <c r="R943" s="120"/>
      <c r="S943" s="120"/>
      <c r="T943" s="120"/>
      <c r="U943" s="120"/>
      <c r="V943" s="120"/>
      <c r="W943" s="106"/>
      <c r="X943" s="106"/>
      <c r="Y943" s="128"/>
      <c r="Z943" s="106"/>
      <c r="AM943" s="125"/>
      <c r="AZ943" s="125"/>
    </row>
    <row r="944" ht="9.75" customHeight="1">
      <c r="C944" s="106"/>
      <c r="D944" s="120"/>
      <c r="E944" s="120"/>
      <c r="F944" s="120"/>
      <c r="G944" s="120"/>
      <c r="H944" s="120"/>
      <c r="I944" s="120"/>
      <c r="J944" s="120"/>
      <c r="K944" s="120"/>
      <c r="L944" s="120"/>
      <c r="M944" s="120"/>
      <c r="N944" s="120"/>
      <c r="O944" s="123"/>
      <c r="P944" s="120"/>
      <c r="Q944" s="120"/>
      <c r="R944" s="120"/>
      <c r="S944" s="120"/>
      <c r="T944" s="120"/>
      <c r="U944" s="120"/>
      <c r="V944" s="120"/>
      <c r="W944" s="106"/>
      <c r="X944" s="106"/>
      <c r="Y944" s="128"/>
      <c r="Z944" s="106"/>
      <c r="AM944" s="125"/>
      <c r="AZ944" s="125"/>
    </row>
    <row r="945" ht="9.75" customHeight="1">
      <c r="C945" s="106"/>
      <c r="D945" s="120"/>
      <c r="E945" s="120"/>
      <c r="F945" s="120"/>
      <c r="G945" s="120"/>
      <c r="H945" s="120"/>
      <c r="I945" s="120"/>
      <c r="J945" s="120"/>
      <c r="K945" s="120"/>
      <c r="L945" s="120"/>
      <c r="M945" s="120"/>
      <c r="N945" s="120"/>
      <c r="O945" s="123"/>
      <c r="P945" s="120"/>
      <c r="Q945" s="120"/>
      <c r="R945" s="120"/>
      <c r="S945" s="120"/>
      <c r="T945" s="120"/>
      <c r="U945" s="120"/>
      <c r="V945" s="120"/>
      <c r="W945" s="106"/>
      <c r="X945" s="106"/>
      <c r="Y945" s="128"/>
      <c r="Z945" s="106"/>
      <c r="AM945" s="125"/>
      <c r="AZ945" s="125"/>
    </row>
    <row r="946" ht="9.75" customHeight="1">
      <c r="C946" s="106"/>
      <c r="D946" s="120"/>
      <c r="E946" s="120"/>
      <c r="F946" s="120"/>
      <c r="G946" s="120"/>
      <c r="H946" s="120"/>
      <c r="I946" s="120"/>
      <c r="J946" s="120"/>
      <c r="K946" s="120"/>
      <c r="L946" s="120"/>
      <c r="M946" s="120"/>
      <c r="N946" s="120"/>
      <c r="O946" s="123"/>
      <c r="P946" s="120"/>
      <c r="Q946" s="120"/>
      <c r="R946" s="120"/>
      <c r="S946" s="120"/>
      <c r="T946" s="120"/>
      <c r="U946" s="120"/>
      <c r="V946" s="120"/>
      <c r="W946" s="106"/>
      <c r="X946" s="106"/>
      <c r="Y946" s="128"/>
      <c r="Z946" s="106"/>
      <c r="AM946" s="125"/>
      <c r="AZ946" s="125"/>
    </row>
    <row r="947" ht="9.75" customHeight="1">
      <c r="C947" s="106"/>
      <c r="D947" s="120"/>
      <c r="E947" s="120"/>
      <c r="F947" s="120"/>
      <c r="G947" s="120"/>
      <c r="H947" s="120"/>
      <c r="I947" s="120"/>
      <c r="J947" s="120"/>
      <c r="K947" s="120"/>
      <c r="L947" s="120"/>
      <c r="M947" s="120"/>
      <c r="N947" s="120"/>
      <c r="O947" s="123"/>
      <c r="P947" s="120"/>
      <c r="Q947" s="120"/>
      <c r="R947" s="120"/>
      <c r="S947" s="120"/>
      <c r="T947" s="120"/>
      <c r="U947" s="120"/>
      <c r="V947" s="120"/>
      <c r="W947" s="106"/>
      <c r="X947" s="106"/>
      <c r="Y947" s="128"/>
      <c r="Z947" s="106"/>
      <c r="AM947" s="125"/>
      <c r="AZ947" s="125"/>
    </row>
    <row r="948" ht="9.75" customHeight="1">
      <c r="C948" s="106"/>
      <c r="D948" s="120"/>
      <c r="E948" s="120"/>
      <c r="F948" s="120"/>
      <c r="G948" s="120"/>
      <c r="H948" s="120"/>
      <c r="I948" s="120"/>
      <c r="J948" s="120"/>
      <c r="K948" s="120"/>
      <c r="L948" s="120"/>
      <c r="M948" s="120"/>
      <c r="N948" s="120"/>
      <c r="O948" s="123"/>
      <c r="P948" s="120"/>
      <c r="Q948" s="120"/>
      <c r="R948" s="120"/>
      <c r="S948" s="120"/>
      <c r="T948" s="120"/>
      <c r="U948" s="120"/>
      <c r="V948" s="120"/>
      <c r="W948" s="106"/>
      <c r="X948" s="106"/>
      <c r="Y948" s="128"/>
      <c r="Z948" s="106"/>
      <c r="AM948" s="125"/>
      <c r="AZ948" s="125"/>
    </row>
    <row r="949" ht="9.75" customHeight="1">
      <c r="C949" s="106"/>
      <c r="D949" s="120"/>
      <c r="E949" s="120"/>
      <c r="F949" s="120"/>
      <c r="G949" s="120"/>
      <c r="H949" s="120"/>
      <c r="I949" s="120"/>
      <c r="J949" s="120"/>
      <c r="K949" s="120"/>
      <c r="L949" s="120"/>
      <c r="M949" s="120"/>
      <c r="N949" s="120"/>
      <c r="O949" s="123"/>
      <c r="P949" s="120"/>
      <c r="Q949" s="120"/>
      <c r="R949" s="120"/>
      <c r="S949" s="120"/>
      <c r="T949" s="120"/>
      <c r="U949" s="120"/>
      <c r="V949" s="120"/>
      <c r="W949" s="106"/>
      <c r="X949" s="106"/>
      <c r="Y949" s="128"/>
      <c r="Z949" s="106"/>
      <c r="AM949" s="125"/>
      <c r="AZ949" s="125"/>
    </row>
    <row r="950" ht="9.75" customHeight="1">
      <c r="C950" s="106"/>
      <c r="D950" s="120"/>
      <c r="E950" s="120"/>
      <c r="F950" s="120"/>
      <c r="G950" s="120"/>
      <c r="H950" s="120"/>
      <c r="I950" s="120"/>
      <c r="J950" s="120"/>
      <c r="K950" s="120"/>
      <c r="L950" s="120"/>
      <c r="M950" s="120"/>
      <c r="N950" s="120"/>
      <c r="O950" s="123"/>
      <c r="P950" s="120"/>
      <c r="Q950" s="120"/>
      <c r="R950" s="120"/>
      <c r="S950" s="120"/>
      <c r="T950" s="120"/>
      <c r="U950" s="120"/>
      <c r="V950" s="120"/>
      <c r="W950" s="106"/>
      <c r="X950" s="106"/>
      <c r="Y950" s="128"/>
      <c r="Z950" s="106"/>
      <c r="AM950" s="125"/>
      <c r="AZ950" s="125"/>
    </row>
    <row r="951" ht="9.75" customHeight="1">
      <c r="C951" s="106"/>
      <c r="D951" s="120"/>
      <c r="E951" s="120"/>
      <c r="F951" s="120"/>
      <c r="G951" s="120"/>
      <c r="H951" s="120"/>
      <c r="I951" s="120"/>
      <c r="J951" s="120"/>
      <c r="K951" s="120"/>
      <c r="L951" s="120"/>
      <c r="M951" s="120"/>
      <c r="N951" s="120"/>
      <c r="O951" s="123"/>
      <c r="P951" s="120"/>
      <c r="Q951" s="120"/>
      <c r="R951" s="120"/>
      <c r="S951" s="120"/>
      <c r="T951" s="120"/>
      <c r="U951" s="120"/>
      <c r="V951" s="120"/>
      <c r="W951" s="106"/>
      <c r="X951" s="106"/>
      <c r="Y951" s="128"/>
      <c r="Z951" s="106"/>
      <c r="AM951" s="125"/>
      <c r="AZ951" s="125"/>
    </row>
    <row r="952" ht="9.75" customHeight="1">
      <c r="C952" s="106"/>
      <c r="D952" s="120"/>
      <c r="E952" s="120"/>
      <c r="F952" s="120"/>
      <c r="G952" s="120"/>
      <c r="H952" s="120"/>
      <c r="I952" s="120"/>
      <c r="J952" s="120"/>
      <c r="K952" s="120"/>
      <c r="L952" s="120"/>
      <c r="M952" s="120"/>
      <c r="N952" s="120"/>
      <c r="O952" s="123"/>
      <c r="P952" s="120"/>
      <c r="Q952" s="120"/>
      <c r="R952" s="120"/>
      <c r="S952" s="120"/>
      <c r="T952" s="120"/>
      <c r="U952" s="120"/>
      <c r="V952" s="120"/>
      <c r="W952" s="106"/>
      <c r="X952" s="106"/>
      <c r="Y952" s="128"/>
      <c r="Z952" s="106"/>
      <c r="AM952" s="125"/>
      <c r="AZ952" s="125"/>
    </row>
    <row r="953" ht="9.75" customHeight="1">
      <c r="C953" s="106"/>
      <c r="D953" s="120"/>
      <c r="E953" s="120"/>
      <c r="F953" s="120"/>
      <c r="G953" s="120"/>
      <c r="H953" s="120"/>
      <c r="I953" s="120"/>
      <c r="J953" s="120"/>
      <c r="K953" s="120"/>
      <c r="L953" s="120"/>
      <c r="M953" s="120"/>
      <c r="N953" s="120"/>
      <c r="O953" s="123"/>
      <c r="P953" s="120"/>
      <c r="Q953" s="120"/>
      <c r="R953" s="120"/>
      <c r="S953" s="120"/>
      <c r="T953" s="120"/>
      <c r="U953" s="120"/>
      <c r="V953" s="120"/>
      <c r="W953" s="106"/>
      <c r="X953" s="106"/>
      <c r="Y953" s="128"/>
      <c r="Z953" s="106"/>
      <c r="AM953" s="125"/>
      <c r="AZ953" s="125"/>
    </row>
    <row r="954" ht="9.75" customHeight="1">
      <c r="C954" s="106"/>
      <c r="D954" s="120"/>
      <c r="E954" s="120"/>
      <c r="F954" s="120"/>
      <c r="G954" s="120"/>
      <c r="H954" s="120"/>
      <c r="I954" s="120"/>
      <c r="J954" s="120"/>
      <c r="K954" s="120"/>
      <c r="L954" s="120"/>
      <c r="M954" s="120"/>
      <c r="N954" s="120"/>
      <c r="O954" s="123"/>
      <c r="P954" s="120"/>
      <c r="Q954" s="120"/>
      <c r="R954" s="120"/>
      <c r="S954" s="120"/>
      <c r="T954" s="120"/>
      <c r="U954" s="120"/>
      <c r="V954" s="120"/>
      <c r="W954" s="106"/>
      <c r="X954" s="106"/>
      <c r="Y954" s="128"/>
      <c r="Z954" s="106"/>
      <c r="AM954" s="125"/>
      <c r="AZ954" s="125"/>
    </row>
    <row r="955" ht="9.75" customHeight="1">
      <c r="C955" s="106"/>
      <c r="D955" s="120"/>
      <c r="E955" s="120"/>
      <c r="F955" s="120"/>
      <c r="G955" s="120"/>
      <c r="H955" s="120"/>
      <c r="I955" s="120"/>
      <c r="J955" s="120"/>
      <c r="K955" s="120"/>
      <c r="L955" s="120"/>
      <c r="M955" s="120"/>
      <c r="N955" s="120"/>
      <c r="O955" s="123"/>
      <c r="P955" s="120"/>
      <c r="Q955" s="120"/>
      <c r="R955" s="120"/>
      <c r="S955" s="120"/>
      <c r="T955" s="120"/>
      <c r="U955" s="120"/>
      <c r="V955" s="120"/>
      <c r="W955" s="106"/>
      <c r="X955" s="106"/>
      <c r="Y955" s="128"/>
      <c r="Z955" s="106"/>
      <c r="AM955" s="125"/>
      <c r="AZ955" s="125"/>
    </row>
    <row r="956" ht="9.75" customHeight="1">
      <c r="C956" s="106"/>
      <c r="D956" s="120"/>
      <c r="E956" s="120"/>
      <c r="F956" s="120"/>
      <c r="G956" s="120"/>
      <c r="H956" s="120"/>
      <c r="I956" s="120"/>
      <c r="J956" s="120"/>
      <c r="K956" s="120"/>
      <c r="L956" s="120"/>
      <c r="M956" s="120"/>
      <c r="N956" s="120"/>
      <c r="O956" s="123"/>
      <c r="P956" s="120"/>
      <c r="Q956" s="120"/>
      <c r="R956" s="120"/>
      <c r="S956" s="120"/>
      <c r="T956" s="120"/>
      <c r="U956" s="120"/>
      <c r="V956" s="120"/>
      <c r="W956" s="106"/>
      <c r="X956" s="106"/>
      <c r="Y956" s="128"/>
      <c r="Z956" s="106"/>
      <c r="AM956" s="125"/>
      <c r="AZ956" s="125"/>
    </row>
    <row r="957" ht="9.75" customHeight="1">
      <c r="C957" s="106"/>
      <c r="D957" s="120"/>
      <c r="E957" s="120"/>
      <c r="F957" s="120"/>
      <c r="G957" s="120"/>
      <c r="H957" s="120"/>
      <c r="I957" s="120"/>
      <c r="J957" s="120"/>
      <c r="K957" s="120"/>
      <c r="L957" s="120"/>
      <c r="M957" s="120"/>
      <c r="N957" s="120"/>
      <c r="O957" s="123"/>
      <c r="P957" s="120"/>
      <c r="Q957" s="120"/>
      <c r="R957" s="120"/>
      <c r="S957" s="120"/>
      <c r="T957" s="120"/>
      <c r="U957" s="120"/>
      <c r="V957" s="120"/>
      <c r="W957" s="106"/>
      <c r="X957" s="106"/>
      <c r="Y957" s="128"/>
      <c r="Z957" s="106"/>
      <c r="AM957" s="125"/>
      <c r="AZ957" s="125"/>
    </row>
    <row r="958" ht="9.75" customHeight="1">
      <c r="C958" s="106"/>
      <c r="D958" s="120"/>
      <c r="E958" s="120"/>
      <c r="F958" s="120"/>
      <c r="G958" s="120"/>
      <c r="H958" s="120"/>
      <c r="I958" s="120"/>
      <c r="J958" s="120"/>
      <c r="K958" s="120"/>
      <c r="L958" s="120"/>
      <c r="M958" s="120"/>
      <c r="N958" s="120"/>
      <c r="O958" s="123"/>
      <c r="P958" s="120"/>
      <c r="Q958" s="120"/>
      <c r="R958" s="120"/>
      <c r="S958" s="120"/>
      <c r="T958" s="120"/>
      <c r="U958" s="120"/>
      <c r="V958" s="120"/>
      <c r="W958" s="106"/>
      <c r="X958" s="106"/>
      <c r="Y958" s="128"/>
      <c r="Z958" s="106"/>
      <c r="AM958" s="125"/>
      <c r="AZ958" s="125"/>
    </row>
    <row r="959" ht="9.75" customHeight="1">
      <c r="C959" s="106"/>
      <c r="D959" s="120"/>
      <c r="E959" s="120"/>
      <c r="F959" s="120"/>
      <c r="G959" s="120"/>
      <c r="H959" s="120"/>
      <c r="I959" s="120"/>
      <c r="J959" s="120"/>
      <c r="K959" s="120"/>
      <c r="L959" s="120"/>
      <c r="M959" s="120"/>
      <c r="N959" s="120"/>
      <c r="O959" s="123"/>
      <c r="P959" s="120"/>
      <c r="Q959" s="120"/>
      <c r="R959" s="120"/>
      <c r="S959" s="120"/>
      <c r="T959" s="120"/>
      <c r="U959" s="120"/>
      <c r="V959" s="120"/>
      <c r="W959" s="106"/>
      <c r="X959" s="106"/>
      <c r="Y959" s="128"/>
      <c r="Z959" s="106"/>
      <c r="AM959" s="125"/>
      <c r="AZ959" s="125"/>
    </row>
    <row r="960" ht="9.75" customHeight="1">
      <c r="C960" s="106"/>
      <c r="D960" s="120"/>
      <c r="E960" s="120"/>
      <c r="F960" s="120"/>
      <c r="G960" s="120"/>
      <c r="H960" s="120"/>
      <c r="I960" s="120"/>
      <c r="J960" s="120"/>
      <c r="K960" s="120"/>
      <c r="L960" s="120"/>
      <c r="M960" s="120"/>
      <c r="N960" s="120"/>
      <c r="O960" s="123"/>
      <c r="P960" s="120"/>
      <c r="Q960" s="120"/>
      <c r="R960" s="120"/>
      <c r="S960" s="120"/>
      <c r="T960" s="120"/>
      <c r="U960" s="120"/>
      <c r="V960" s="120"/>
      <c r="W960" s="106"/>
      <c r="X960" s="106"/>
      <c r="Y960" s="128"/>
      <c r="Z960" s="106"/>
      <c r="AM960" s="125"/>
      <c r="AZ960" s="125"/>
    </row>
    <row r="961" ht="9.75" customHeight="1">
      <c r="C961" s="106"/>
      <c r="D961" s="120"/>
      <c r="E961" s="120"/>
      <c r="F961" s="120"/>
      <c r="G961" s="120"/>
      <c r="H961" s="120"/>
      <c r="I961" s="120"/>
      <c r="J961" s="120"/>
      <c r="K961" s="120"/>
      <c r="L961" s="120"/>
      <c r="M961" s="120"/>
      <c r="N961" s="120"/>
      <c r="O961" s="123"/>
      <c r="P961" s="120"/>
      <c r="Q961" s="120"/>
      <c r="R961" s="120"/>
      <c r="S961" s="120"/>
      <c r="T961" s="120"/>
      <c r="U961" s="120"/>
      <c r="V961" s="120"/>
      <c r="W961" s="106"/>
      <c r="X961" s="106"/>
      <c r="Y961" s="128"/>
      <c r="Z961" s="106"/>
      <c r="AM961" s="125"/>
      <c r="AZ961" s="125"/>
    </row>
    <row r="962" ht="9.75" customHeight="1">
      <c r="C962" s="106"/>
      <c r="D962" s="120"/>
      <c r="E962" s="120"/>
      <c r="F962" s="120"/>
      <c r="G962" s="120"/>
      <c r="H962" s="120"/>
      <c r="I962" s="120"/>
      <c r="J962" s="120"/>
      <c r="K962" s="120"/>
      <c r="L962" s="120"/>
      <c r="M962" s="120"/>
      <c r="N962" s="120"/>
      <c r="O962" s="123"/>
      <c r="P962" s="120"/>
      <c r="Q962" s="120"/>
      <c r="R962" s="120"/>
      <c r="S962" s="120"/>
      <c r="T962" s="120"/>
      <c r="U962" s="120"/>
      <c r="V962" s="120"/>
      <c r="W962" s="106"/>
      <c r="X962" s="106"/>
      <c r="Y962" s="128"/>
      <c r="Z962" s="106"/>
      <c r="AM962" s="125"/>
      <c r="AZ962" s="125"/>
    </row>
    <row r="963" ht="9.75" customHeight="1">
      <c r="C963" s="106"/>
      <c r="D963" s="120"/>
      <c r="E963" s="120"/>
      <c r="F963" s="120"/>
      <c r="G963" s="120"/>
      <c r="H963" s="120"/>
      <c r="I963" s="120"/>
      <c r="J963" s="120"/>
      <c r="K963" s="120"/>
      <c r="L963" s="120"/>
      <c r="M963" s="120"/>
      <c r="N963" s="120"/>
      <c r="O963" s="123"/>
      <c r="P963" s="120"/>
      <c r="Q963" s="120"/>
      <c r="R963" s="120"/>
      <c r="S963" s="120"/>
      <c r="T963" s="120"/>
      <c r="U963" s="120"/>
      <c r="V963" s="120"/>
      <c r="W963" s="106"/>
      <c r="X963" s="106"/>
      <c r="Y963" s="128"/>
      <c r="Z963" s="106"/>
      <c r="AM963" s="125"/>
      <c r="AZ963" s="125"/>
    </row>
    <row r="964" ht="9.75" customHeight="1">
      <c r="C964" s="106"/>
      <c r="D964" s="120"/>
      <c r="E964" s="120"/>
      <c r="F964" s="120"/>
      <c r="G964" s="120"/>
      <c r="H964" s="120"/>
      <c r="I964" s="120"/>
      <c r="J964" s="120"/>
      <c r="K964" s="120"/>
      <c r="L964" s="120"/>
      <c r="M964" s="120"/>
      <c r="N964" s="120"/>
      <c r="O964" s="123"/>
      <c r="P964" s="120"/>
      <c r="Q964" s="120"/>
      <c r="R964" s="120"/>
      <c r="S964" s="120"/>
      <c r="T964" s="120"/>
      <c r="U964" s="120"/>
      <c r="V964" s="120"/>
      <c r="W964" s="106"/>
      <c r="X964" s="106"/>
      <c r="Y964" s="128"/>
      <c r="Z964" s="106"/>
      <c r="AM964" s="125"/>
      <c r="AZ964" s="125"/>
    </row>
    <row r="965" ht="9.75" customHeight="1">
      <c r="C965" s="106"/>
      <c r="D965" s="120"/>
      <c r="E965" s="120"/>
      <c r="F965" s="120"/>
      <c r="G965" s="120"/>
      <c r="H965" s="120"/>
      <c r="I965" s="120"/>
      <c r="J965" s="120"/>
      <c r="K965" s="120"/>
      <c r="L965" s="120"/>
      <c r="M965" s="120"/>
      <c r="N965" s="120"/>
      <c r="O965" s="123"/>
      <c r="P965" s="120"/>
      <c r="Q965" s="120"/>
      <c r="R965" s="120"/>
      <c r="S965" s="120"/>
      <c r="T965" s="120"/>
      <c r="U965" s="120"/>
      <c r="V965" s="120"/>
      <c r="W965" s="106"/>
      <c r="X965" s="106"/>
      <c r="Y965" s="128"/>
      <c r="Z965" s="106"/>
      <c r="AM965" s="125"/>
      <c r="AZ965" s="125"/>
    </row>
    <row r="966" ht="9.75" customHeight="1">
      <c r="C966" s="106"/>
      <c r="D966" s="120"/>
      <c r="E966" s="120"/>
      <c r="F966" s="120"/>
      <c r="G966" s="120"/>
      <c r="H966" s="120"/>
      <c r="I966" s="120"/>
      <c r="J966" s="120"/>
      <c r="K966" s="120"/>
      <c r="L966" s="120"/>
      <c r="M966" s="120"/>
      <c r="N966" s="120"/>
      <c r="O966" s="123"/>
      <c r="P966" s="120"/>
      <c r="Q966" s="120"/>
      <c r="R966" s="120"/>
      <c r="S966" s="120"/>
      <c r="T966" s="120"/>
      <c r="U966" s="120"/>
      <c r="V966" s="120"/>
      <c r="W966" s="106"/>
      <c r="X966" s="106"/>
      <c r="Y966" s="128"/>
      <c r="Z966" s="106"/>
      <c r="AM966" s="125"/>
      <c r="AZ966" s="125"/>
    </row>
    <row r="967" ht="9.75" customHeight="1">
      <c r="C967" s="106"/>
      <c r="D967" s="120"/>
      <c r="E967" s="120"/>
      <c r="F967" s="120"/>
      <c r="G967" s="120"/>
      <c r="H967" s="120"/>
      <c r="I967" s="120"/>
      <c r="J967" s="120"/>
      <c r="K967" s="120"/>
      <c r="L967" s="120"/>
      <c r="M967" s="120"/>
      <c r="N967" s="120"/>
      <c r="O967" s="123"/>
      <c r="P967" s="120"/>
      <c r="Q967" s="120"/>
      <c r="R967" s="120"/>
      <c r="S967" s="120"/>
      <c r="T967" s="120"/>
      <c r="U967" s="120"/>
      <c r="V967" s="120"/>
      <c r="W967" s="106"/>
      <c r="X967" s="106"/>
      <c r="Y967" s="128"/>
      <c r="Z967" s="106"/>
      <c r="AM967" s="125"/>
      <c r="AZ967" s="125"/>
    </row>
    <row r="968" ht="9.75" customHeight="1">
      <c r="C968" s="106"/>
      <c r="D968" s="120"/>
      <c r="E968" s="120"/>
      <c r="F968" s="120"/>
      <c r="G968" s="120"/>
      <c r="H968" s="120"/>
      <c r="I968" s="120"/>
      <c r="J968" s="120"/>
      <c r="K968" s="120"/>
      <c r="L968" s="120"/>
      <c r="M968" s="120"/>
      <c r="N968" s="120"/>
      <c r="O968" s="123"/>
      <c r="P968" s="120"/>
      <c r="Q968" s="120"/>
      <c r="R968" s="120"/>
      <c r="S968" s="120"/>
      <c r="T968" s="120"/>
      <c r="U968" s="120"/>
      <c r="V968" s="120"/>
      <c r="W968" s="106"/>
      <c r="X968" s="106"/>
      <c r="Y968" s="128"/>
      <c r="Z968" s="106"/>
      <c r="AM968" s="125"/>
      <c r="AZ968" s="125"/>
    </row>
    <row r="969" ht="9.75" customHeight="1">
      <c r="C969" s="106"/>
      <c r="D969" s="120"/>
      <c r="E969" s="120"/>
      <c r="F969" s="120"/>
      <c r="G969" s="120"/>
      <c r="H969" s="120"/>
      <c r="I969" s="120"/>
      <c r="J969" s="120"/>
      <c r="K969" s="120"/>
      <c r="L969" s="120"/>
      <c r="M969" s="120"/>
      <c r="N969" s="120"/>
      <c r="O969" s="123"/>
      <c r="P969" s="120"/>
      <c r="Q969" s="120"/>
      <c r="R969" s="120"/>
      <c r="S969" s="120"/>
      <c r="T969" s="120"/>
      <c r="U969" s="120"/>
      <c r="V969" s="120"/>
      <c r="W969" s="106"/>
      <c r="X969" s="106"/>
      <c r="Y969" s="128"/>
      <c r="Z969" s="106"/>
      <c r="AM969" s="125"/>
      <c r="AZ969" s="125"/>
    </row>
    <row r="970" ht="9.75" customHeight="1">
      <c r="C970" s="106"/>
      <c r="D970" s="120"/>
      <c r="E970" s="120"/>
      <c r="F970" s="120"/>
      <c r="G970" s="120"/>
      <c r="H970" s="120"/>
      <c r="I970" s="120"/>
      <c r="J970" s="120"/>
      <c r="K970" s="120"/>
      <c r="L970" s="120"/>
      <c r="M970" s="120"/>
      <c r="N970" s="120"/>
      <c r="O970" s="123"/>
      <c r="P970" s="120"/>
      <c r="Q970" s="120"/>
      <c r="R970" s="120"/>
      <c r="S970" s="120"/>
      <c r="T970" s="120"/>
      <c r="U970" s="120"/>
      <c r="V970" s="120"/>
      <c r="W970" s="106"/>
      <c r="X970" s="106"/>
      <c r="Y970" s="128"/>
      <c r="Z970" s="106"/>
      <c r="AM970" s="125"/>
      <c r="AZ970" s="125"/>
    </row>
    <row r="971" ht="9.75" customHeight="1">
      <c r="C971" s="106"/>
      <c r="D971" s="120"/>
      <c r="E971" s="120"/>
      <c r="F971" s="120"/>
      <c r="G971" s="120"/>
      <c r="H971" s="120"/>
      <c r="I971" s="120"/>
      <c r="J971" s="120"/>
      <c r="K971" s="120"/>
      <c r="L971" s="120"/>
      <c r="M971" s="120"/>
      <c r="N971" s="120"/>
      <c r="O971" s="123"/>
      <c r="P971" s="120"/>
      <c r="Q971" s="120"/>
      <c r="R971" s="120"/>
      <c r="S971" s="120"/>
      <c r="T971" s="120"/>
      <c r="U971" s="120"/>
      <c r="V971" s="120"/>
      <c r="W971" s="106"/>
      <c r="X971" s="106"/>
      <c r="Y971" s="128"/>
      <c r="Z971" s="106"/>
      <c r="AM971" s="125"/>
      <c r="AZ971" s="125"/>
    </row>
    <row r="972" ht="9.75" customHeight="1">
      <c r="C972" s="106"/>
      <c r="D972" s="120"/>
      <c r="E972" s="120"/>
      <c r="F972" s="120"/>
      <c r="G972" s="120"/>
      <c r="H972" s="120"/>
      <c r="I972" s="120"/>
      <c r="J972" s="120"/>
      <c r="K972" s="120"/>
      <c r="L972" s="120"/>
      <c r="M972" s="120"/>
      <c r="N972" s="120"/>
      <c r="O972" s="123"/>
      <c r="P972" s="120"/>
      <c r="Q972" s="120"/>
      <c r="R972" s="120"/>
      <c r="S972" s="120"/>
      <c r="T972" s="120"/>
      <c r="U972" s="120"/>
      <c r="V972" s="120"/>
      <c r="W972" s="106"/>
      <c r="X972" s="106"/>
      <c r="Y972" s="128"/>
      <c r="Z972" s="106"/>
      <c r="AM972" s="125"/>
      <c r="AZ972" s="125"/>
    </row>
    <row r="973" ht="9.75" customHeight="1">
      <c r="C973" s="106"/>
      <c r="D973" s="120"/>
      <c r="E973" s="120"/>
      <c r="F973" s="120"/>
      <c r="G973" s="120"/>
      <c r="H973" s="120"/>
      <c r="I973" s="120"/>
      <c r="J973" s="120"/>
      <c r="K973" s="120"/>
      <c r="L973" s="120"/>
      <c r="M973" s="120"/>
      <c r="N973" s="120"/>
      <c r="O973" s="123"/>
      <c r="P973" s="120"/>
      <c r="Q973" s="120"/>
      <c r="R973" s="120"/>
      <c r="S973" s="120"/>
      <c r="T973" s="120"/>
      <c r="U973" s="120"/>
      <c r="V973" s="120"/>
      <c r="W973" s="106"/>
      <c r="X973" s="106"/>
      <c r="Y973" s="128"/>
      <c r="Z973" s="106"/>
      <c r="AM973" s="125"/>
      <c r="AZ973" s="125"/>
    </row>
    <row r="974" ht="9.75" customHeight="1">
      <c r="C974" s="106"/>
      <c r="D974" s="120"/>
      <c r="E974" s="120"/>
      <c r="F974" s="120"/>
      <c r="G974" s="120"/>
      <c r="H974" s="120"/>
      <c r="I974" s="120"/>
      <c r="J974" s="120"/>
      <c r="K974" s="120"/>
      <c r="L974" s="120"/>
      <c r="M974" s="120"/>
      <c r="N974" s="120"/>
      <c r="O974" s="123"/>
      <c r="P974" s="120"/>
      <c r="Q974" s="120"/>
      <c r="R974" s="120"/>
      <c r="S974" s="120"/>
      <c r="T974" s="120"/>
      <c r="U974" s="120"/>
      <c r="V974" s="120"/>
      <c r="W974" s="106"/>
      <c r="X974" s="106"/>
      <c r="Y974" s="128"/>
      <c r="Z974" s="106"/>
      <c r="AM974" s="125"/>
      <c r="AZ974" s="125"/>
    </row>
    <row r="975" ht="9.75" customHeight="1">
      <c r="C975" s="106"/>
      <c r="D975" s="120"/>
      <c r="E975" s="120"/>
      <c r="F975" s="120"/>
      <c r="G975" s="120"/>
      <c r="H975" s="120"/>
      <c r="I975" s="120"/>
      <c r="J975" s="120"/>
      <c r="K975" s="120"/>
      <c r="L975" s="120"/>
      <c r="M975" s="120"/>
      <c r="N975" s="120"/>
      <c r="O975" s="123"/>
      <c r="P975" s="120"/>
      <c r="Q975" s="120"/>
      <c r="R975" s="120"/>
      <c r="S975" s="120"/>
      <c r="T975" s="120"/>
      <c r="U975" s="120"/>
      <c r="V975" s="120"/>
      <c r="W975" s="106"/>
      <c r="X975" s="106"/>
      <c r="Y975" s="128"/>
      <c r="Z975" s="106"/>
      <c r="AM975" s="125"/>
      <c r="AZ975" s="125"/>
    </row>
    <row r="976" ht="9.75" customHeight="1">
      <c r="C976" s="106"/>
      <c r="D976" s="120"/>
      <c r="E976" s="120"/>
      <c r="F976" s="120"/>
      <c r="G976" s="120"/>
      <c r="H976" s="120"/>
      <c r="I976" s="120"/>
      <c r="J976" s="120"/>
      <c r="K976" s="120"/>
      <c r="L976" s="120"/>
      <c r="M976" s="120"/>
      <c r="N976" s="120"/>
      <c r="O976" s="123"/>
      <c r="P976" s="120"/>
      <c r="Q976" s="120"/>
      <c r="R976" s="120"/>
      <c r="S976" s="120"/>
      <c r="T976" s="120"/>
      <c r="U976" s="120"/>
      <c r="V976" s="120"/>
      <c r="W976" s="106"/>
      <c r="X976" s="106"/>
      <c r="Y976" s="128"/>
      <c r="Z976" s="106"/>
      <c r="AM976" s="125"/>
      <c r="AZ976" s="125"/>
    </row>
    <row r="977" ht="9.75" customHeight="1">
      <c r="C977" s="106"/>
      <c r="D977" s="120"/>
      <c r="E977" s="120"/>
      <c r="F977" s="120"/>
      <c r="G977" s="120"/>
      <c r="H977" s="120"/>
      <c r="I977" s="120"/>
      <c r="J977" s="120"/>
      <c r="K977" s="120"/>
      <c r="L977" s="120"/>
      <c r="M977" s="120"/>
      <c r="N977" s="120"/>
      <c r="O977" s="123"/>
      <c r="P977" s="120"/>
      <c r="Q977" s="120"/>
      <c r="R977" s="120"/>
      <c r="S977" s="120"/>
      <c r="T977" s="120"/>
      <c r="U977" s="120"/>
      <c r="V977" s="120"/>
      <c r="W977" s="106"/>
      <c r="X977" s="106"/>
      <c r="Y977" s="128"/>
      <c r="Z977" s="106"/>
      <c r="AM977" s="125"/>
      <c r="AZ977" s="125"/>
    </row>
    <row r="978" ht="9.75" customHeight="1">
      <c r="C978" s="106"/>
      <c r="D978" s="120"/>
      <c r="E978" s="120"/>
      <c r="F978" s="120"/>
      <c r="G978" s="120"/>
      <c r="H978" s="120"/>
      <c r="I978" s="120"/>
      <c r="J978" s="120"/>
      <c r="K978" s="120"/>
      <c r="L978" s="120"/>
      <c r="M978" s="120"/>
      <c r="N978" s="120"/>
      <c r="O978" s="123"/>
      <c r="P978" s="120"/>
      <c r="Q978" s="120"/>
      <c r="R978" s="120"/>
      <c r="S978" s="120"/>
      <c r="T978" s="120"/>
      <c r="U978" s="120"/>
      <c r="V978" s="120"/>
      <c r="W978" s="106"/>
      <c r="X978" s="106"/>
      <c r="Y978" s="128"/>
      <c r="Z978" s="106"/>
      <c r="AM978" s="125"/>
      <c r="AZ978" s="125"/>
    </row>
    <row r="979" ht="9.75" customHeight="1">
      <c r="C979" s="106"/>
      <c r="D979" s="120"/>
      <c r="E979" s="120"/>
      <c r="F979" s="120"/>
      <c r="G979" s="120"/>
      <c r="H979" s="120"/>
      <c r="I979" s="120"/>
      <c r="J979" s="120"/>
      <c r="K979" s="120"/>
      <c r="L979" s="120"/>
      <c r="M979" s="120"/>
      <c r="N979" s="120"/>
      <c r="O979" s="123"/>
      <c r="P979" s="120"/>
      <c r="Q979" s="120"/>
      <c r="R979" s="120"/>
      <c r="S979" s="120"/>
      <c r="T979" s="120"/>
      <c r="U979" s="120"/>
      <c r="V979" s="120"/>
      <c r="W979" s="106"/>
      <c r="X979" s="106"/>
      <c r="Y979" s="128"/>
      <c r="Z979" s="106"/>
      <c r="AM979" s="125"/>
      <c r="AZ979" s="125"/>
    </row>
    <row r="980" ht="9.75" customHeight="1">
      <c r="C980" s="106"/>
      <c r="D980" s="120"/>
      <c r="E980" s="120"/>
      <c r="F980" s="120"/>
      <c r="G980" s="120"/>
      <c r="H980" s="120"/>
      <c r="I980" s="120"/>
      <c r="J980" s="120"/>
      <c r="K980" s="120"/>
      <c r="L980" s="120"/>
      <c r="M980" s="120"/>
      <c r="N980" s="120"/>
      <c r="O980" s="123"/>
      <c r="P980" s="120"/>
      <c r="Q980" s="120"/>
      <c r="R980" s="120"/>
      <c r="S980" s="120"/>
      <c r="T980" s="120"/>
      <c r="U980" s="120"/>
      <c r="V980" s="120"/>
      <c r="W980" s="106"/>
      <c r="X980" s="106"/>
      <c r="Y980" s="128"/>
      <c r="Z980" s="106"/>
      <c r="AM980" s="125"/>
      <c r="AZ980" s="125"/>
    </row>
    <row r="981" ht="9.75" customHeight="1">
      <c r="C981" s="106"/>
      <c r="D981" s="120"/>
      <c r="E981" s="120"/>
      <c r="F981" s="120"/>
      <c r="G981" s="120"/>
      <c r="H981" s="120"/>
      <c r="I981" s="120"/>
      <c r="J981" s="120"/>
      <c r="K981" s="120"/>
      <c r="L981" s="120"/>
      <c r="M981" s="120"/>
      <c r="N981" s="120"/>
      <c r="O981" s="123"/>
      <c r="P981" s="120"/>
      <c r="Q981" s="120"/>
      <c r="R981" s="120"/>
      <c r="S981" s="120"/>
      <c r="T981" s="120"/>
      <c r="U981" s="120"/>
      <c r="V981" s="120"/>
      <c r="W981" s="106"/>
      <c r="X981" s="106"/>
      <c r="Y981" s="128"/>
      <c r="Z981" s="106"/>
      <c r="AM981" s="125"/>
      <c r="AZ981" s="125"/>
    </row>
    <row r="982" ht="9.75" customHeight="1">
      <c r="C982" s="106"/>
      <c r="D982" s="120"/>
      <c r="E982" s="120"/>
      <c r="F982" s="120"/>
      <c r="G982" s="120"/>
      <c r="H982" s="120"/>
      <c r="I982" s="120"/>
      <c r="J982" s="120"/>
      <c r="K982" s="120"/>
      <c r="L982" s="120"/>
      <c r="M982" s="120"/>
      <c r="N982" s="120"/>
      <c r="O982" s="123"/>
      <c r="P982" s="120"/>
      <c r="Q982" s="120"/>
      <c r="R982" s="120"/>
      <c r="S982" s="120"/>
      <c r="T982" s="120"/>
      <c r="U982" s="120"/>
      <c r="V982" s="120"/>
      <c r="W982" s="106"/>
      <c r="X982" s="106"/>
      <c r="Y982" s="128"/>
      <c r="Z982" s="106"/>
      <c r="AM982" s="125"/>
      <c r="AZ982" s="125"/>
    </row>
    <row r="983" ht="9.75" customHeight="1">
      <c r="C983" s="106"/>
      <c r="D983" s="120"/>
      <c r="E983" s="120"/>
      <c r="F983" s="120"/>
      <c r="G983" s="120"/>
      <c r="H983" s="120"/>
      <c r="I983" s="120"/>
      <c r="J983" s="120"/>
      <c r="K983" s="120"/>
      <c r="L983" s="120"/>
      <c r="M983" s="120"/>
      <c r="N983" s="120"/>
      <c r="O983" s="123"/>
      <c r="P983" s="120"/>
      <c r="Q983" s="120"/>
      <c r="R983" s="120"/>
      <c r="S983" s="120"/>
      <c r="T983" s="120"/>
      <c r="U983" s="120"/>
      <c r="V983" s="120"/>
      <c r="W983" s="106"/>
      <c r="X983" s="106"/>
      <c r="Y983" s="128"/>
      <c r="Z983" s="106"/>
      <c r="AM983" s="125"/>
      <c r="AZ983" s="125"/>
    </row>
    <row r="984" ht="9.75" customHeight="1">
      <c r="C984" s="106"/>
      <c r="D984" s="120"/>
      <c r="E984" s="120"/>
      <c r="F984" s="120"/>
      <c r="G984" s="120"/>
      <c r="H984" s="120"/>
      <c r="I984" s="120"/>
      <c r="J984" s="120"/>
      <c r="K984" s="120"/>
      <c r="L984" s="120"/>
      <c r="M984" s="120"/>
      <c r="N984" s="120"/>
      <c r="O984" s="123"/>
      <c r="P984" s="120"/>
      <c r="Q984" s="120"/>
      <c r="R984" s="120"/>
      <c r="S984" s="120"/>
      <c r="T984" s="120"/>
      <c r="U984" s="120"/>
      <c r="V984" s="120"/>
      <c r="W984" s="106"/>
      <c r="X984" s="106"/>
      <c r="Y984" s="128"/>
      <c r="Z984" s="106"/>
      <c r="AM984" s="125"/>
      <c r="AZ984" s="125"/>
    </row>
    <row r="985" ht="9.75" customHeight="1">
      <c r="C985" s="106"/>
      <c r="D985" s="120"/>
      <c r="E985" s="120"/>
      <c r="F985" s="120"/>
      <c r="G985" s="120"/>
      <c r="H985" s="120"/>
      <c r="I985" s="120"/>
      <c r="J985" s="120"/>
      <c r="K985" s="120"/>
      <c r="L985" s="120"/>
      <c r="M985" s="120"/>
      <c r="N985" s="120"/>
      <c r="O985" s="123"/>
      <c r="P985" s="120"/>
      <c r="Q985" s="120"/>
      <c r="R985" s="120"/>
      <c r="S985" s="120"/>
      <c r="T985" s="120"/>
      <c r="U985" s="120"/>
      <c r="V985" s="120"/>
      <c r="W985" s="106"/>
      <c r="X985" s="106"/>
      <c r="Y985" s="128"/>
      <c r="Z985" s="106"/>
      <c r="AM985" s="125"/>
      <c r="AZ985" s="125"/>
    </row>
    <row r="986" ht="9.75" customHeight="1">
      <c r="C986" s="106"/>
      <c r="D986" s="120"/>
      <c r="E986" s="120"/>
      <c r="F986" s="120"/>
      <c r="G986" s="120"/>
      <c r="H986" s="120"/>
      <c r="I986" s="120"/>
      <c r="J986" s="120"/>
      <c r="K986" s="120"/>
      <c r="L986" s="120"/>
      <c r="M986" s="120"/>
      <c r="N986" s="120"/>
      <c r="O986" s="123"/>
      <c r="P986" s="120"/>
      <c r="Q986" s="120"/>
      <c r="R986" s="120"/>
      <c r="S986" s="120"/>
      <c r="T986" s="120"/>
      <c r="U986" s="120"/>
      <c r="V986" s="120"/>
      <c r="W986" s="106"/>
      <c r="X986" s="106"/>
      <c r="Y986" s="128"/>
      <c r="Z986" s="106"/>
      <c r="AM986" s="125"/>
      <c r="AZ986" s="125"/>
    </row>
    <row r="987" ht="9.75" customHeight="1">
      <c r="C987" s="106"/>
      <c r="D987" s="120"/>
      <c r="E987" s="120"/>
      <c r="F987" s="120"/>
      <c r="G987" s="120"/>
      <c r="H987" s="120"/>
      <c r="I987" s="120"/>
      <c r="J987" s="120"/>
      <c r="K987" s="120"/>
      <c r="L987" s="120"/>
      <c r="M987" s="120"/>
      <c r="N987" s="120"/>
      <c r="O987" s="123"/>
      <c r="P987" s="120"/>
      <c r="Q987" s="120"/>
      <c r="R987" s="120"/>
      <c r="S987" s="120"/>
      <c r="T987" s="120"/>
      <c r="U987" s="120"/>
      <c r="V987" s="120"/>
      <c r="W987" s="106"/>
      <c r="X987" s="106"/>
      <c r="Y987" s="128"/>
      <c r="Z987" s="106"/>
      <c r="AM987" s="125"/>
      <c r="AZ987" s="125"/>
    </row>
    <row r="988" ht="9.75" customHeight="1">
      <c r="C988" s="106"/>
      <c r="D988" s="120"/>
      <c r="E988" s="120"/>
      <c r="F988" s="120"/>
      <c r="G988" s="120"/>
      <c r="H988" s="120"/>
      <c r="I988" s="120"/>
      <c r="J988" s="120"/>
      <c r="K988" s="120"/>
      <c r="L988" s="120"/>
      <c r="M988" s="120"/>
      <c r="N988" s="120"/>
      <c r="O988" s="123"/>
      <c r="P988" s="120"/>
      <c r="Q988" s="120"/>
      <c r="R988" s="120"/>
      <c r="S988" s="120"/>
      <c r="T988" s="120"/>
      <c r="U988" s="120"/>
      <c r="V988" s="120"/>
      <c r="W988" s="106"/>
      <c r="X988" s="106"/>
      <c r="Y988" s="128"/>
      <c r="Z988" s="106"/>
      <c r="AM988" s="125"/>
      <c r="AZ988" s="125"/>
    </row>
    <row r="989" ht="9.75" customHeight="1">
      <c r="C989" s="106"/>
      <c r="D989" s="120"/>
      <c r="E989" s="120"/>
      <c r="F989" s="120"/>
      <c r="G989" s="120"/>
      <c r="H989" s="120"/>
      <c r="I989" s="120"/>
      <c r="J989" s="120"/>
      <c r="K989" s="120"/>
      <c r="L989" s="120"/>
      <c r="M989" s="120"/>
      <c r="N989" s="120"/>
      <c r="O989" s="123"/>
      <c r="P989" s="120"/>
      <c r="Q989" s="120"/>
      <c r="R989" s="120"/>
      <c r="S989" s="120"/>
      <c r="T989" s="120"/>
      <c r="U989" s="120"/>
      <c r="V989" s="120"/>
      <c r="W989" s="106"/>
      <c r="X989" s="106"/>
      <c r="Y989" s="128"/>
      <c r="Z989" s="106"/>
      <c r="AM989" s="125"/>
      <c r="AZ989" s="125"/>
    </row>
    <row r="990" ht="9.75" customHeight="1">
      <c r="C990" s="106"/>
      <c r="D990" s="120"/>
      <c r="E990" s="120"/>
      <c r="F990" s="120"/>
      <c r="G990" s="120"/>
      <c r="H990" s="120"/>
      <c r="I990" s="120"/>
      <c r="J990" s="120"/>
      <c r="K990" s="120"/>
      <c r="L990" s="120"/>
      <c r="M990" s="120"/>
      <c r="N990" s="120"/>
      <c r="O990" s="123"/>
      <c r="P990" s="120"/>
      <c r="Q990" s="120"/>
      <c r="R990" s="120"/>
      <c r="S990" s="120"/>
      <c r="T990" s="120"/>
      <c r="U990" s="120"/>
      <c r="V990" s="120"/>
      <c r="W990" s="106"/>
      <c r="X990" s="106"/>
      <c r="Y990" s="128"/>
      <c r="Z990" s="106"/>
      <c r="AM990" s="125"/>
      <c r="AZ990" s="125"/>
    </row>
    <row r="991" ht="9.75" customHeight="1">
      <c r="C991" s="106"/>
      <c r="D991" s="120"/>
      <c r="E991" s="120"/>
      <c r="F991" s="120"/>
      <c r="G991" s="120"/>
      <c r="H991" s="120"/>
      <c r="I991" s="120"/>
      <c r="J991" s="120"/>
      <c r="K991" s="120"/>
      <c r="L991" s="120"/>
      <c r="M991" s="120"/>
      <c r="N991" s="120"/>
      <c r="O991" s="123"/>
      <c r="P991" s="120"/>
      <c r="Q991" s="120"/>
      <c r="R991" s="120"/>
      <c r="S991" s="120"/>
      <c r="T991" s="120"/>
      <c r="U991" s="120"/>
      <c r="V991" s="120"/>
      <c r="W991" s="106"/>
      <c r="X991" s="106"/>
      <c r="Y991" s="128"/>
      <c r="Z991" s="106"/>
      <c r="AM991" s="125"/>
      <c r="AZ991" s="125"/>
    </row>
    <row r="992" ht="9.75" customHeight="1">
      <c r="C992" s="106"/>
      <c r="D992" s="120"/>
      <c r="E992" s="120"/>
      <c r="F992" s="120"/>
      <c r="G992" s="120"/>
      <c r="H992" s="120"/>
      <c r="I992" s="120"/>
      <c r="J992" s="120"/>
      <c r="K992" s="120"/>
      <c r="L992" s="120"/>
      <c r="M992" s="120"/>
      <c r="N992" s="120"/>
      <c r="O992" s="123"/>
      <c r="P992" s="120"/>
      <c r="Q992" s="120"/>
      <c r="R992" s="120"/>
      <c r="S992" s="120"/>
      <c r="T992" s="120"/>
      <c r="U992" s="120"/>
      <c r="V992" s="120"/>
      <c r="W992" s="106"/>
      <c r="X992" s="106"/>
      <c r="Y992" s="128"/>
      <c r="Z992" s="106"/>
      <c r="AM992" s="125"/>
      <c r="AZ992" s="125"/>
    </row>
    <row r="993" ht="9.75" customHeight="1">
      <c r="C993" s="106"/>
      <c r="D993" s="120"/>
      <c r="E993" s="120"/>
      <c r="F993" s="120"/>
      <c r="G993" s="120"/>
      <c r="H993" s="120"/>
      <c r="I993" s="120"/>
      <c r="J993" s="120"/>
      <c r="K993" s="120"/>
      <c r="L993" s="120"/>
      <c r="M993" s="120"/>
      <c r="N993" s="120"/>
      <c r="O993" s="123"/>
      <c r="P993" s="120"/>
      <c r="Q993" s="120"/>
      <c r="R993" s="120"/>
      <c r="S993" s="120"/>
      <c r="T993" s="120"/>
      <c r="U993" s="120"/>
      <c r="V993" s="120"/>
      <c r="W993" s="106"/>
      <c r="X993" s="106"/>
      <c r="Y993" s="128"/>
      <c r="Z993" s="106"/>
      <c r="AM993" s="125"/>
      <c r="AZ993" s="125"/>
    </row>
    <row r="994" ht="9.75" customHeight="1">
      <c r="C994" s="106"/>
      <c r="D994" s="120"/>
      <c r="E994" s="120"/>
      <c r="F994" s="120"/>
      <c r="G994" s="120"/>
      <c r="H994" s="120"/>
      <c r="I994" s="120"/>
      <c r="J994" s="120"/>
      <c r="K994" s="120"/>
      <c r="L994" s="120"/>
      <c r="M994" s="120"/>
      <c r="N994" s="120"/>
      <c r="O994" s="123"/>
      <c r="P994" s="120"/>
      <c r="Q994" s="120"/>
      <c r="R994" s="120"/>
      <c r="S994" s="120"/>
      <c r="T994" s="120"/>
      <c r="U994" s="120"/>
      <c r="V994" s="120"/>
      <c r="W994" s="106"/>
      <c r="X994" s="106"/>
      <c r="Y994" s="128"/>
      <c r="Z994" s="106"/>
      <c r="AM994" s="125"/>
      <c r="AZ994" s="125"/>
    </row>
    <row r="995" ht="9.75" customHeight="1">
      <c r="C995" s="106"/>
      <c r="D995" s="120"/>
      <c r="E995" s="120"/>
      <c r="F995" s="120"/>
      <c r="G995" s="120"/>
      <c r="H995" s="120"/>
      <c r="I995" s="120"/>
      <c r="J995" s="120"/>
      <c r="K995" s="120"/>
      <c r="L995" s="120"/>
      <c r="M995" s="120"/>
      <c r="N995" s="120"/>
      <c r="O995" s="123"/>
      <c r="P995" s="120"/>
      <c r="Q995" s="120"/>
      <c r="R995" s="120"/>
      <c r="S995" s="120"/>
      <c r="T995" s="120"/>
      <c r="U995" s="120"/>
      <c r="V995" s="120"/>
      <c r="W995" s="106"/>
      <c r="X995" s="106"/>
      <c r="Y995" s="128"/>
      <c r="Z995" s="106"/>
      <c r="AM995" s="125"/>
      <c r="AZ995" s="125"/>
    </row>
    <row r="996" ht="9.75" customHeight="1">
      <c r="C996" s="106"/>
      <c r="D996" s="120"/>
      <c r="E996" s="120"/>
      <c r="F996" s="120"/>
      <c r="G996" s="120"/>
      <c r="H996" s="120"/>
      <c r="I996" s="120"/>
      <c r="J996" s="120"/>
      <c r="K996" s="120"/>
      <c r="L996" s="120"/>
      <c r="M996" s="120"/>
      <c r="N996" s="120"/>
      <c r="O996" s="123"/>
      <c r="P996" s="120"/>
      <c r="Q996" s="120"/>
      <c r="R996" s="120"/>
      <c r="S996" s="120"/>
      <c r="T996" s="120"/>
      <c r="U996" s="120"/>
      <c r="V996" s="120"/>
      <c r="W996" s="106"/>
      <c r="X996" s="106"/>
      <c r="Y996" s="128"/>
      <c r="Z996" s="106"/>
      <c r="AM996" s="125"/>
      <c r="AZ996" s="125"/>
    </row>
    <row r="997" ht="9.75" customHeight="1">
      <c r="C997" s="106"/>
      <c r="D997" s="120"/>
      <c r="E997" s="120"/>
      <c r="F997" s="120"/>
      <c r="G997" s="120"/>
      <c r="H997" s="120"/>
      <c r="I997" s="120"/>
      <c r="J997" s="120"/>
      <c r="K997" s="120"/>
      <c r="L997" s="120"/>
      <c r="M997" s="120"/>
      <c r="N997" s="120"/>
      <c r="O997" s="123"/>
      <c r="P997" s="120"/>
      <c r="Q997" s="120"/>
      <c r="R997" s="120"/>
      <c r="S997" s="120"/>
      <c r="T997" s="120"/>
      <c r="U997" s="120"/>
      <c r="V997" s="120"/>
      <c r="W997" s="106"/>
      <c r="X997" s="106"/>
      <c r="Y997" s="128"/>
      <c r="Z997" s="106"/>
      <c r="AM997" s="125"/>
      <c r="AZ997" s="125"/>
    </row>
    <row r="998" ht="9.75" customHeight="1">
      <c r="C998" s="106"/>
      <c r="D998" s="120"/>
      <c r="E998" s="120"/>
      <c r="F998" s="120"/>
      <c r="G998" s="120"/>
      <c r="H998" s="120"/>
      <c r="I998" s="120"/>
      <c r="J998" s="120"/>
      <c r="K998" s="120"/>
      <c r="L998" s="120"/>
      <c r="M998" s="120"/>
      <c r="N998" s="120"/>
      <c r="O998" s="123"/>
      <c r="P998" s="120"/>
      <c r="Q998" s="120"/>
      <c r="R998" s="120"/>
      <c r="S998" s="120"/>
      <c r="T998" s="120"/>
      <c r="U998" s="120"/>
      <c r="V998" s="120"/>
      <c r="W998" s="106"/>
      <c r="X998" s="106"/>
      <c r="Y998" s="128"/>
      <c r="Z998" s="106"/>
      <c r="AM998" s="125"/>
      <c r="AZ998" s="125"/>
    </row>
    <row r="999" ht="9.75" customHeight="1">
      <c r="C999" s="106"/>
      <c r="D999" s="120"/>
      <c r="E999" s="120"/>
      <c r="F999" s="120"/>
      <c r="G999" s="120"/>
      <c r="H999" s="120"/>
      <c r="I999" s="120"/>
      <c r="J999" s="120"/>
      <c r="K999" s="120"/>
      <c r="L999" s="120"/>
      <c r="M999" s="120"/>
      <c r="N999" s="120"/>
      <c r="O999" s="123"/>
      <c r="P999" s="120"/>
      <c r="Q999" s="120"/>
      <c r="R999" s="120"/>
      <c r="S999" s="120"/>
      <c r="T999" s="120"/>
      <c r="U999" s="120"/>
      <c r="V999" s="120"/>
      <c r="W999" s="106"/>
      <c r="X999" s="106"/>
      <c r="Y999" s="128"/>
      <c r="Z999" s="106"/>
      <c r="AM999" s="125"/>
      <c r="AZ999" s="125"/>
    </row>
    <row r="1000" ht="9.75" customHeight="1">
      <c r="C1000" s="106"/>
      <c r="D1000" s="120"/>
      <c r="E1000" s="120"/>
      <c r="F1000" s="120"/>
      <c r="G1000" s="120"/>
      <c r="H1000" s="120"/>
      <c r="I1000" s="120"/>
      <c r="J1000" s="120"/>
      <c r="K1000" s="120"/>
      <c r="L1000" s="120"/>
      <c r="M1000" s="120"/>
      <c r="N1000" s="120"/>
      <c r="O1000" s="123"/>
      <c r="P1000" s="120"/>
      <c r="Q1000" s="120"/>
      <c r="R1000" s="120"/>
      <c r="S1000" s="120"/>
      <c r="T1000" s="120"/>
      <c r="U1000" s="120"/>
      <c r="V1000" s="120"/>
      <c r="W1000" s="106"/>
      <c r="X1000" s="106"/>
      <c r="Y1000" s="128"/>
      <c r="Z1000" s="106"/>
      <c r="AM1000" s="125"/>
      <c r="AZ1000" s="125"/>
    </row>
  </sheetData>
  <conditionalFormatting sqref="B2:B76">
    <cfRule type="expression" dxfId="0" priority="1">
      <formula>AND(#REF!="Total",#REF!="Total")</formula>
    </cfRule>
  </conditionalFormatting>
  <printOptions/>
  <pageMargins bottom="0.787401575" footer="0.0" header="0.0" left="0.511811024" right="0.511811024" top="0.787401575"/>
  <pageSetup paperSize="9" orientation="portrait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6.83" defaultRowHeight="15.0"/>
  <cols>
    <col customWidth="1" min="1" max="1" width="8.83"/>
    <col customWidth="1" min="2" max="2" width="14.67"/>
    <col customWidth="1" min="3" max="3" width="33.67"/>
    <col customWidth="1" min="4" max="7" width="8.83"/>
    <col customWidth="1" min="8" max="8" width="10.83"/>
    <col customWidth="1" min="9" max="10" width="11.67"/>
    <col customWidth="1" min="11" max="11" width="14.5"/>
    <col customWidth="1" min="12" max="12" width="10.67"/>
    <col customWidth="1" min="13" max="13" width="13.33"/>
    <col customWidth="1" min="14" max="14" width="13.17"/>
    <col customWidth="1" min="15" max="15" width="14.0"/>
    <col customWidth="1" min="16" max="16" width="15.83"/>
    <col customWidth="1" min="17" max="17" width="13.33"/>
    <col customWidth="1" min="18" max="18" width="16.33"/>
    <col customWidth="1" min="19" max="19" width="10.67"/>
    <col customWidth="1" min="20" max="20" width="11.5"/>
    <col customWidth="1" min="21" max="21" width="13.67"/>
    <col customWidth="1" min="22" max="22" width="17.0"/>
    <col customWidth="1" min="23" max="23" width="13.83"/>
    <col customWidth="1" min="24" max="24" width="16.67"/>
    <col customWidth="1" min="25" max="26" width="8.83"/>
  </cols>
  <sheetData>
    <row r="1">
      <c r="A1" s="129" t="s">
        <v>145</v>
      </c>
      <c r="B1" s="5"/>
      <c r="C1" s="6"/>
      <c r="D1" s="129" t="s">
        <v>255</v>
      </c>
      <c r="E1" s="6"/>
      <c r="F1" s="129" t="s">
        <v>256</v>
      </c>
      <c r="G1" s="6"/>
      <c r="H1" s="129" t="s">
        <v>257</v>
      </c>
      <c r="I1" s="6"/>
      <c r="J1" s="129" t="s">
        <v>258</v>
      </c>
      <c r="K1" s="5"/>
      <c r="L1" s="6"/>
      <c r="M1" s="129" t="s">
        <v>259</v>
      </c>
      <c r="N1" s="6"/>
      <c r="O1" s="129" t="s">
        <v>260</v>
      </c>
      <c r="P1" s="6"/>
      <c r="Q1" s="129" t="s">
        <v>261</v>
      </c>
      <c r="R1" s="5"/>
      <c r="S1" s="6"/>
      <c r="T1" s="130"/>
      <c r="U1" s="131" t="s">
        <v>262</v>
      </c>
      <c r="V1" s="131" t="s">
        <v>263</v>
      </c>
      <c r="W1" s="98"/>
      <c r="X1" s="98"/>
      <c r="Y1" s="98"/>
      <c r="Z1" s="98"/>
    </row>
    <row r="2">
      <c r="A2" s="97" t="s">
        <v>11</v>
      </c>
      <c r="B2" s="97" t="s">
        <v>264</v>
      </c>
      <c r="C2" s="97" t="s">
        <v>145</v>
      </c>
      <c r="D2" s="132" t="s">
        <v>265</v>
      </c>
      <c r="E2" s="132" t="s">
        <v>266</v>
      </c>
      <c r="F2" s="132" t="s">
        <v>267</v>
      </c>
      <c r="G2" s="132" t="s">
        <v>268</v>
      </c>
      <c r="H2" s="132" t="s">
        <v>269</v>
      </c>
      <c r="I2" s="132" t="s">
        <v>270</v>
      </c>
      <c r="J2" s="132" t="s">
        <v>271</v>
      </c>
      <c r="K2" s="132" t="s">
        <v>272</v>
      </c>
      <c r="L2" s="132" t="s">
        <v>273</v>
      </c>
      <c r="M2" s="133" t="s">
        <v>274</v>
      </c>
      <c r="N2" s="133" t="s">
        <v>275</v>
      </c>
      <c r="O2" s="133" t="s">
        <v>276</v>
      </c>
      <c r="P2" s="133" t="s">
        <v>277</v>
      </c>
      <c r="Q2" s="133" t="s">
        <v>278</v>
      </c>
      <c r="R2" s="133" t="s">
        <v>279</v>
      </c>
      <c r="S2" s="133" t="s">
        <v>280</v>
      </c>
      <c r="T2" s="134" t="s">
        <v>281</v>
      </c>
      <c r="U2" s="17"/>
      <c r="V2" s="17"/>
      <c r="W2" s="98"/>
      <c r="X2" s="98"/>
      <c r="Y2" s="98"/>
      <c r="Z2" s="98"/>
    </row>
    <row r="3">
      <c r="A3" s="135">
        <v>280010.0</v>
      </c>
      <c r="B3" s="135" t="s">
        <v>282</v>
      </c>
      <c r="C3" s="136" t="s">
        <v>283</v>
      </c>
      <c r="D3" s="137">
        <v>0.0</v>
      </c>
      <c r="E3" s="137">
        <v>0.0</v>
      </c>
      <c r="F3" s="137">
        <f>100-'4. CÁLCULO DO IQS'!$D3</f>
        <v>100</v>
      </c>
      <c r="G3" s="137">
        <f>100-'4. CÁLCULO DO IQS'!$E3</f>
        <v>100</v>
      </c>
      <c r="H3" s="137">
        <f t="shared" ref="H3:H77" si="1">G3-F3</f>
        <v>0</v>
      </c>
      <c r="I3" s="138">
        <f t="shared" ref="I3:I77" si="2">(H3-MIN(H$3:H$77))/((MAX(H$3:H$77))-(MIN(H$3:H$77)))</f>
        <v>0.4</v>
      </c>
      <c r="J3" s="139">
        <f t="shared" ref="J3:J77" si="3">G3/SUM($G$3:$G$77)</f>
        <v>0.01618294896</v>
      </c>
      <c r="K3" s="139">
        <f t="shared" ref="K3:K77" si="4">I3/SUM($I$3:$I$77)</f>
        <v>0.01309326592</v>
      </c>
      <c r="L3" s="139">
        <f t="shared" ref="L3:L77" si="5">0.5*J3+0.5*K3</f>
        <v>0.01463810744</v>
      </c>
      <c r="M3" s="140">
        <v>0.8275862068965517</v>
      </c>
      <c r="N3" s="140">
        <v>0.8076923076923077</v>
      </c>
      <c r="O3" s="140">
        <f t="shared" ref="O3:O77" si="6">N3-M3</f>
        <v>-0.0198938992</v>
      </c>
      <c r="P3" s="141">
        <f t="shared" ref="P3:P77" si="7">(O3-MIN(O$3:O$77))/((MAX(O$3:O$77))-(MIN(O$3:O$77)))</f>
        <v>0.3105403786</v>
      </c>
      <c r="Q3" s="142">
        <f t="shared" ref="Q3:Q77" si="8">N3/SUM($N$3:$N$77)</f>
        <v>0.01378367022</v>
      </c>
      <c r="R3" s="142">
        <f t="shared" ref="R3:R77" si="9">P3/SUM(P$3:P$77)</f>
        <v>0.009913601773</v>
      </c>
      <c r="S3" s="142">
        <f t="shared" ref="S3:S77" si="10">0.5*Q3+0.5*R3</f>
        <v>0.011848636</v>
      </c>
      <c r="T3" s="143">
        <f t="shared" ref="T3:T77" si="11">((0.75)*L3)+((0.25)*S3)</f>
        <v>0.01394073958</v>
      </c>
      <c r="U3" s="144">
        <f t="shared" ref="U3:U77" si="12">T3/SUM($T$3:$T$77)</f>
        <v>0.01394073958</v>
      </c>
      <c r="V3" s="145">
        <f t="shared" ref="V3:V77" si="13">U3*0.03</f>
        <v>0.0004182221874</v>
      </c>
      <c r="W3" s="146"/>
      <c r="X3" s="98"/>
      <c r="Y3" s="98"/>
      <c r="Z3" s="98"/>
    </row>
    <row r="4">
      <c r="A4" s="135">
        <v>280020.0</v>
      </c>
      <c r="B4" s="135" t="s">
        <v>282</v>
      </c>
      <c r="C4" s="136" t="s">
        <v>284</v>
      </c>
      <c r="D4" s="137">
        <v>10.972599682277101</v>
      </c>
      <c r="E4" s="137">
        <v>16.283347530338382</v>
      </c>
      <c r="F4" s="137">
        <f>100-'4. CÁLCULO DO IQS'!$D4</f>
        <v>89.02740032</v>
      </c>
      <c r="G4" s="137">
        <f>100-'4. CÁLCULO DO IQS'!$E4</f>
        <v>83.71665247</v>
      </c>
      <c r="H4" s="137">
        <f t="shared" si="1"/>
        <v>-5.310747848</v>
      </c>
      <c r="I4" s="138">
        <f t="shared" si="2"/>
        <v>0.2438640133</v>
      </c>
      <c r="J4" s="139">
        <f t="shared" si="3"/>
        <v>0.01354782314</v>
      </c>
      <c r="K4" s="139">
        <f t="shared" si="4"/>
        <v>0.007982440937</v>
      </c>
      <c r="L4" s="139">
        <f t="shared" si="5"/>
        <v>0.01076513204</v>
      </c>
      <c r="M4" s="140">
        <v>0.7419354838709677</v>
      </c>
      <c r="N4" s="140">
        <v>0.6865671641791045</v>
      </c>
      <c r="O4" s="140">
        <f t="shared" si="6"/>
        <v>-0.05536831969</v>
      </c>
      <c r="P4" s="141">
        <f t="shared" si="7"/>
        <v>0.1956629192</v>
      </c>
      <c r="Q4" s="142">
        <f t="shared" si="8"/>
        <v>0.01171660951</v>
      </c>
      <c r="R4" s="142">
        <f t="shared" si="9"/>
        <v>0.006246286782</v>
      </c>
      <c r="S4" s="142">
        <f t="shared" si="10"/>
        <v>0.008981448148</v>
      </c>
      <c r="T4" s="143">
        <f t="shared" si="11"/>
        <v>0.01031921107</v>
      </c>
      <c r="U4" s="144">
        <f t="shared" si="12"/>
        <v>0.01031921107</v>
      </c>
      <c r="V4" s="145">
        <f t="shared" si="13"/>
        <v>0.000309576332</v>
      </c>
      <c r="W4" s="146"/>
      <c r="X4" s="98"/>
      <c r="Y4" s="98"/>
      <c r="Z4" s="98"/>
    </row>
    <row r="5">
      <c r="A5" s="135">
        <v>280030.0</v>
      </c>
      <c r="B5" s="135" t="s">
        <v>285</v>
      </c>
      <c r="C5" s="136" t="s">
        <v>285</v>
      </c>
      <c r="D5" s="137">
        <v>16.53123173438377</v>
      </c>
      <c r="E5" s="137">
        <v>16.38407766494613</v>
      </c>
      <c r="F5" s="137">
        <f>100-'4. CÁLCULO DO IQS'!$D5</f>
        <v>83.46876827</v>
      </c>
      <c r="G5" s="137">
        <f>100-'4. CÁLCULO DO IQS'!$E5</f>
        <v>83.61592234</v>
      </c>
      <c r="H5" s="137">
        <f t="shared" si="1"/>
        <v>0.1471540694</v>
      </c>
      <c r="I5" s="138">
        <f t="shared" si="2"/>
        <v>0.4043263296</v>
      </c>
      <c r="J5" s="139">
        <f t="shared" si="3"/>
        <v>0.01353152203</v>
      </c>
      <c r="K5" s="139">
        <f t="shared" si="4"/>
        <v>0.01323488038</v>
      </c>
      <c r="L5" s="139">
        <f t="shared" si="5"/>
        <v>0.01338320121</v>
      </c>
      <c r="M5" s="140">
        <v>0.75213791231166</v>
      </c>
      <c r="N5" s="140">
        <v>0.7444383411150782</v>
      </c>
      <c r="O5" s="140">
        <f t="shared" si="6"/>
        <v>-0.007699571197</v>
      </c>
      <c r="P5" s="141">
        <f t="shared" si="7"/>
        <v>0.3500294923</v>
      </c>
      <c r="Q5" s="142">
        <f t="shared" si="8"/>
        <v>0.01270420988</v>
      </c>
      <c r="R5" s="142">
        <f t="shared" si="9"/>
        <v>0.01117424088</v>
      </c>
      <c r="S5" s="142">
        <f t="shared" si="10"/>
        <v>0.01193922538</v>
      </c>
      <c r="T5" s="143">
        <f t="shared" si="11"/>
        <v>0.01302220725</v>
      </c>
      <c r="U5" s="144">
        <f t="shared" si="12"/>
        <v>0.01302220725</v>
      </c>
      <c r="V5" s="145">
        <f t="shared" si="13"/>
        <v>0.0003906662176</v>
      </c>
      <c r="W5" s="146"/>
      <c r="X5" s="98"/>
      <c r="Y5" s="98"/>
      <c r="Z5" s="98"/>
    </row>
    <row r="6">
      <c r="A6" s="135">
        <v>280040.0</v>
      </c>
      <c r="B6" s="135" t="s">
        <v>286</v>
      </c>
      <c r="C6" s="136" t="s">
        <v>287</v>
      </c>
      <c r="D6" s="137">
        <v>12.809749701106869</v>
      </c>
      <c r="E6" s="137">
        <v>7.834625322997415</v>
      </c>
      <c r="F6" s="137">
        <f>100-'4. CÁLCULO DO IQS'!$D6</f>
        <v>87.1902503</v>
      </c>
      <c r="G6" s="137">
        <f>100-'4. CÁLCULO DO IQS'!$E6</f>
        <v>92.16537468</v>
      </c>
      <c r="H6" s="137">
        <f t="shared" si="1"/>
        <v>4.975124378</v>
      </c>
      <c r="I6" s="138">
        <f t="shared" si="2"/>
        <v>0.5462686567</v>
      </c>
      <c r="J6" s="139">
        <f t="shared" si="3"/>
        <v>0.01491507554</v>
      </c>
      <c r="K6" s="139">
        <f t="shared" si="4"/>
        <v>0.01788110197</v>
      </c>
      <c r="L6" s="139">
        <f t="shared" si="5"/>
        <v>0.01639808876</v>
      </c>
      <c r="M6" s="140">
        <v>0.6744186046511628</v>
      </c>
      <c r="N6" s="140">
        <v>0.7674418604651163</v>
      </c>
      <c r="O6" s="140">
        <f t="shared" si="6"/>
        <v>0.09302325581</v>
      </c>
      <c r="P6" s="141">
        <f t="shared" si="7"/>
        <v>0.6762020504</v>
      </c>
      <c r="Q6" s="142">
        <f t="shared" si="8"/>
        <v>0.01309677636</v>
      </c>
      <c r="R6" s="142">
        <f t="shared" si="9"/>
        <v>0.02158687986</v>
      </c>
      <c r="S6" s="142">
        <f t="shared" si="10"/>
        <v>0.01734182811</v>
      </c>
      <c r="T6" s="143">
        <f t="shared" si="11"/>
        <v>0.01663402359</v>
      </c>
      <c r="U6" s="144">
        <f t="shared" si="12"/>
        <v>0.01663402359</v>
      </c>
      <c r="V6" s="145">
        <f t="shared" si="13"/>
        <v>0.0004990207078</v>
      </c>
      <c r="W6" s="146"/>
      <c r="X6" s="98"/>
      <c r="Y6" s="98"/>
      <c r="Z6" s="98"/>
    </row>
    <row r="7">
      <c r="A7" s="135">
        <v>280050.0</v>
      </c>
      <c r="B7" s="135" t="s">
        <v>288</v>
      </c>
      <c r="C7" s="136" t="s">
        <v>289</v>
      </c>
      <c r="D7" s="137">
        <v>20.13888888888889</v>
      </c>
      <c r="E7" s="137">
        <v>28.910818713450293</v>
      </c>
      <c r="F7" s="137">
        <f>100-'4. CÁLCULO DO IQS'!$D7</f>
        <v>79.86111111</v>
      </c>
      <c r="G7" s="137">
        <f>100-'4. CÁLCULO DO IQS'!$E7</f>
        <v>71.08918129</v>
      </c>
      <c r="H7" s="137">
        <f t="shared" si="1"/>
        <v>-8.771929825</v>
      </c>
      <c r="I7" s="138">
        <f t="shared" si="2"/>
        <v>0.1421052632</v>
      </c>
      <c r="J7" s="139">
        <f t="shared" si="3"/>
        <v>0.01150432592</v>
      </c>
      <c r="K7" s="139">
        <f t="shared" si="4"/>
        <v>0.004651554999</v>
      </c>
      <c r="L7" s="139">
        <f t="shared" si="5"/>
        <v>0.008077940462</v>
      </c>
      <c r="M7" s="140">
        <v>0.5958333333333333</v>
      </c>
      <c r="N7" s="140">
        <v>0.706140350877193</v>
      </c>
      <c r="O7" s="140">
        <f t="shared" si="6"/>
        <v>0.1103070175</v>
      </c>
      <c r="P7" s="141">
        <f t="shared" si="7"/>
        <v>0.7321723695</v>
      </c>
      <c r="Q7" s="142">
        <f t="shared" si="8"/>
        <v>0.01205063566</v>
      </c>
      <c r="R7" s="142">
        <f t="shared" si="9"/>
        <v>0.02337366024</v>
      </c>
      <c r="S7" s="142">
        <f t="shared" si="10"/>
        <v>0.01771214795</v>
      </c>
      <c r="T7" s="143">
        <f t="shared" si="11"/>
        <v>0.01048649233</v>
      </c>
      <c r="U7" s="144">
        <f t="shared" si="12"/>
        <v>0.01048649233</v>
      </c>
      <c r="V7" s="145">
        <f t="shared" si="13"/>
        <v>0.00031459477</v>
      </c>
      <c r="W7" s="146"/>
      <c r="X7" s="98"/>
      <c r="Y7" s="98"/>
      <c r="Z7" s="98"/>
    </row>
    <row r="8">
      <c r="A8" s="135">
        <v>280060.0</v>
      </c>
      <c r="B8" s="135" t="s">
        <v>285</v>
      </c>
      <c r="C8" s="136" t="s">
        <v>290</v>
      </c>
      <c r="D8" s="137">
        <v>16.407627000719923</v>
      </c>
      <c r="E8" s="137">
        <v>16.695124142083575</v>
      </c>
      <c r="F8" s="137">
        <f>100-'4. CÁLCULO DO IQS'!$D8</f>
        <v>83.592373</v>
      </c>
      <c r="G8" s="137">
        <f>100-'4. CÁLCULO DO IQS'!$E8</f>
        <v>83.30487586</v>
      </c>
      <c r="H8" s="137">
        <f t="shared" si="1"/>
        <v>-0.2874971414</v>
      </c>
      <c r="I8" s="138">
        <f t="shared" si="2"/>
        <v>0.391547584</v>
      </c>
      <c r="J8" s="139">
        <f t="shared" si="3"/>
        <v>0.01348118554</v>
      </c>
      <c r="K8" s="139">
        <f t="shared" si="4"/>
        <v>0.0128165916</v>
      </c>
      <c r="L8" s="139">
        <f t="shared" si="5"/>
        <v>0.01314888857</v>
      </c>
      <c r="M8" s="140">
        <v>0.6882453151618398</v>
      </c>
      <c r="N8" s="140">
        <v>0.7579143389199255</v>
      </c>
      <c r="O8" s="140">
        <f t="shared" si="6"/>
        <v>0.06966902376</v>
      </c>
      <c r="P8" s="141">
        <f t="shared" si="7"/>
        <v>0.600573617</v>
      </c>
      <c r="Q8" s="142">
        <f t="shared" si="8"/>
        <v>0.01293418447</v>
      </c>
      <c r="R8" s="142">
        <f t="shared" si="9"/>
        <v>0.01917253949</v>
      </c>
      <c r="S8" s="142">
        <f t="shared" si="10"/>
        <v>0.01605336198</v>
      </c>
      <c r="T8" s="143">
        <f t="shared" si="11"/>
        <v>0.01387500692</v>
      </c>
      <c r="U8" s="144">
        <f t="shared" si="12"/>
        <v>0.01387500692</v>
      </c>
      <c r="V8" s="145">
        <f t="shared" si="13"/>
        <v>0.0004162502077</v>
      </c>
      <c r="W8" s="146"/>
      <c r="X8" s="98"/>
      <c r="Y8" s="98"/>
      <c r="Z8" s="98"/>
    </row>
    <row r="9">
      <c r="A9" s="135">
        <v>280067.0</v>
      </c>
      <c r="B9" s="135" t="s">
        <v>286</v>
      </c>
      <c r="C9" s="136" t="s">
        <v>291</v>
      </c>
      <c r="D9" s="137">
        <v>10.601643939108884</v>
      </c>
      <c r="E9" s="137">
        <v>11.284195440722188</v>
      </c>
      <c r="F9" s="137">
        <f>100-'4. CÁLCULO DO IQS'!$D9</f>
        <v>89.39835606</v>
      </c>
      <c r="G9" s="137">
        <f>100-'4. CÁLCULO DO IQS'!$E9</f>
        <v>88.71580456</v>
      </c>
      <c r="H9" s="137">
        <f t="shared" si="1"/>
        <v>-0.6825515016</v>
      </c>
      <c r="I9" s="138">
        <f t="shared" si="2"/>
        <v>0.3799329859</v>
      </c>
      <c r="J9" s="139">
        <f t="shared" si="3"/>
        <v>0.01435683337</v>
      </c>
      <c r="K9" s="139">
        <f t="shared" si="4"/>
        <v>0.01243640904</v>
      </c>
      <c r="L9" s="139">
        <f t="shared" si="5"/>
        <v>0.01339662121</v>
      </c>
      <c r="M9" s="140">
        <v>0.748062015503876</v>
      </c>
      <c r="N9" s="140">
        <v>0.75</v>
      </c>
      <c r="O9" s="140">
        <f t="shared" si="6"/>
        <v>0.001937984496</v>
      </c>
      <c r="P9" s="141">
        <f t="shared" si="7"/>
        <v>0.3812389637</v>
      </c>
      <c r="Q9" s="142">
        <f t="shared" si="8"/>
        <v>0.01279912235</v>
      </c>
      <c r="R9" s="142">
        <f t="shared" si="9"/>
        <v>0.01217056308</v>
      </c>
      <c r="S9" s="142">
        <f t="shared" si="10"/>
        <v>0.01248484271</v>
      </c>
      <c r="T9" s="143">
        <f t="shared" si="11"/>
        <v>0.01316867658</v>
      </c>
      <c r="U9" s="144">
        <f t="shared" si="12"/>
        <v>0.01316867658</v>
      </c>
      <c r="V9" s="145">
        <f t="shared" si="13"/>
        <v>0.0003950602975</v>
      </c>
      <c r="W9" s="146"/>
      <c r="X9" s="98"/>
      <c r="Y9" s="98"/>
      <c r="Z9" s="98"/>
    </row>
    <row r="10">
      <c r="A10" s="135">
        <v>280070.0</v>
      </c>
      <c r="B10" s="135" t="s">
        <v>282</v>
      </c>
      <c r="C10" s="136" t="s">
        <v>292</v>
      </c>
      <c r="D10" s="137">
        <v>21.424270255363183</v>
      </c>
      <c r="E10" s="137">
        <v>17.095265926358856</v>
      </c>
      <c r="F10" s="137">
        <f>100-'4. CÁLCULO DO IQS'!$D10</f>
        <v>78.57572974</v>
      </c>
      <c r="G10" s="137">
        <f>100-'4. CÁLCULO DO IQS'!$E10</f>
        <v>82.90473407</v>
      </c>
      <c r="H10" s="137">
        <f t="shared" si="1"/>
        <v>4.329004329</v>
      </c>
      <c r="I10" s="138">
        <f t="shared" si="2"/>
        <v>0.5272727273</v>
      </c>
      <c r="J10" s="139">
        <f t="shared" si="3"/>
        <v>0.0134164308</v>
      </c>
      <c r="K10" s="139">
        <f t="shared" si="4"/>
        <v>0.01725930508</v>
      </c>
      <c r="L10" s="139">
        <f t="shared" si="5"/>
        <v>0.01533786794</v>
      </c>
      <c r="M10" s="140">
        <v>0.7033898305084746</v>
      </c>
      <c r="N10" s="140">
        <v>0.7117117117117117</v>
      </c>
      <c r="O10" s="140">
        <f t="shared" si="6"/>
        <v>0.008321881203</v>
      </c>
      <c r="P10" s="141">
        <f t="shared" si="7"/>
        <v>0.4019120522</v>
      </c>
      <c r="Q10" s="142">
        <f t="shared" si="8"/>
        <v>0.0121457137</v>
      </c>
      <c r="R10" s="142">
        <f t="shared" si="9"/>
        <v>0.01283052481</v>
      </c>
      <c r="S10" s="142">
        <f t="shared" si="10"/>
        <v>0.01248811926</v>
      </c>
      <c r="T10" s="143">
        <f t="shared" si="11"/>
        <v>0.01462543077</v>
      </c>
      <c r="U10" s="144">
        <f t="shared" si="12"/>
        <v>0.01462543077</v>
      </c>
      <c r="V10" s="145">
        <f t="shared" si="13"/>
        <v>0.0004387629231</v>
      </c>
      <c r="W10" s="146"/>
      <c r="X10" s="98"/>
      <c r="Y10" s="98"/>
      <c r="Z10" s="98"/>
    </row>
    <row r="11">
      <c r="A11" s="135">
        <v>280100.0</v>
      </c>
      <c r="B11" s="135" t="s">
        <v>288</v>
      </c>
      <c r="C11" s="136" t="s">
        <v>293</v>
      </c>
      <c r="D11" s="137">
        <v>18.78164617843635</v>
      </c>
      <c r="E11" s="137">
        <v>11.069838714017559</v>
      </c>
      <c r="F11" s="137">
        <f>100-'4. CÁLCULO DO IQS'!$D11</f>
        <v>81.21835382</v>
      </c>
      <c r="G11" s="137">
        <f>100-'4. CÁLCULO DO IQS'!$E11</f>
        <v>88.93016129</v>
      </c>
      <c r="H11" s="137">
        <f t="shared" si="1"/>
        <v>7.711807464</v>
      </c>
      <c r="I11" s="138">
        <f t="shared" si="2"/>
        <v>0.6267271395</v>
      </c>
      <c r="J11" s="139">
        <f t="shared" si="3"/>
        <v>0.01439152261</v>
      </c>
      <c r="K11" s="139">
        <f t="shared" si="4"/>
        <v>0.02051476275</v>
      </c>
      <c r="L11" s="139">
        <f t="shared" si="5"/>
        <v>0.01745314268</v>
      </c>
      <c r="M11" s="140">
        <v>0.7703349282296651</v>
      </c>
      <c r="N11" s="140">
        <v>0.8137254901960784</v>
      </c>
      <c r="O11" s="140">
        <f t="shared" si="6"/>
        <v>0.04339056197</v>
      </c>
      <c r="P11" s="141">
        <f t="shared" si="7"/>
        <v>0.5154755974</v>
      </c>
      <c r="Q11" s="142">
        <f t="shared" si="8"/>
        <v>0.01388662948</v>
      </c>
      <c r="R11" s="142">
        <f t="shared" si="9"/>
        <v>0.01645589478</v>
      </c>
      <c r="S11" s="142">
        <f t="shared" si="10"/>
        <v>0.01517126213</v>
      </c>
      <c r="T11" s="143">
        <f t="shared" si="11"/>
        <v>0.01688267254</v>
      </c>
      <c r="U11" s="144">
        <f t="shared" si="12"/>
        <v>0.01688267254</v>
      </c>
      <c r="V11" s="145">
        <f t="shared" si="13"/>
        <v>0.0005064801762</v>
      </c>
      <c r="W11" s="146"/>
      <c r="X11" s="98"/>
      <c r="Y11" s="98"/>
      <c r="Z11" s="98"/>
    </row>
    <row r="12">
      <c r="A12" s="135">
        <v>280110.0</v>
      </c>
      <c r="B12" s="135" t="s">
        <v>282</v>
      </c>
      <c r="C12" s="136" t="s">
        <v>294</v>
      </c>
      <c r="D12" s="137">
        <v>15.309343434343434</v>
      </c>
      <c r="E12" s="137">
        <v>15.948963317384369</v>
      </c>
      <c r="F12" s="137">
        <f>100-'4. CÁLCULO DO IQS'!$D12</f>
        <v>84.69065657</v>
      </c>
      <c r="G12" s="137">
        <f>100-'4. CÁLCULO DO IQS'!$E12</f>
        <v>84.05103668</v>
      </c>
      <c r="H12" s="137">
        <f t="shared" si="1"/>
        <v>-0.639619883</v>
      </c>
      <c r="I12" s="138">
        <f t="shared" si="2"/>
        <v>0.3811951754</v>
      </c>
      <c r="J12" s="139">
        <f t="shared" si="3"/>
        <v>0.01360193637</v>
      </c>
      <c r="K12" s="139">
        <f t="shared" si="4"/>
        <v>0.0124777245</v>
      </c>
      <c r="L12" s="139">
        <f t="shared" si="5"/>
        <v>0.01303983043</v>
      </c>
      <c r="M12" s="140">
        <v>0.6363636363636364</v>
      </c>
      <c r="N12" s="140">
        <v>0.631578947368421</v>
      </c>
      <c r="O12" s="140">
        <f t="shared" si="6"/>
        <v>-0.004784688995</v>
      </c>
      <c r="P12" s="141">
        <f t="shared" si="7"/>
        <v>0.3594688082</v>
      </c>
      <c r="Q12" s="142">
        <f t="shared" si="8"/>
        <v>0.01077820829</v>
      </c>
      <c r="R12" s="142">
        <f t="shared" si="9"/>
        <v>0.01147557889</v>
      </c>
      <c r="S12" s="142">
        <f t="shared" si="10"/>
        <v>0.01112689359</v>
      </c>
      <c r="T12" s="143">
        <f t="shared" si="11"/>
        <v>0.01256159622</v>
      </c>
      <c r="U12" s="144">
        <f t="shared" si="12"/>
        <v>0.01256159622</v>
      </c>
      <c r="V12" s="145">
        <f t="shared" si="13"/>
        <v>0.0003768478867</v>
      </c>
      <c r="W12" s="146"/>
      <c r="X12" s="98"/>
      <c r="Y12" s="98"/>
      <c r="Z12" s="98"/>
    </row>
    <row r="13">
      <c r="A13" s="135">
        <v>280120.0</v>
      </c>
      <c r="B13" s="135" t="s">
        <v>295</v>
      </c>
      <c r="C13" s="136" t="s">
        <v>296</v>
      </c>
      <c r="D13" s="137">
        <v>17.256628329859197</v>
      </c>
      <c r="E13" s="137">
        <v>17.942568624580563</v>
      </c>
      <c r="F13" s="137">
        <f>100-'4. CÁLCULO DO IQS'!$D13</f>
        <v>82.74337167</v>
      </c>
      <c r="G13" s="137">
        <f>100-'4. CÁLCULO DO IQS'!$E13</f>
        <v>82.05743138</v>
      </c>
      <c r="H13" s="137">
        <f t="shared" si="1"/>
        <v>-0.6859402947</v>
      </c>
      <c r="I13" s="138">
        <f t="shared" si="2"/>
        <v>0.3798333553</v>
      </c>
      <c r="J13" s="139">
        <f t="shared" si="3"/>
        <v>0.01327931224</v>
      </c>
      <c r="K13" s="139">
        <f t="shared" si="4"/>
        <v>0.01243314782</v>
      </c>
      <c r="L13" s="139">
        <f t="shared" si="5"/>
        <v>0.01285623003</v>
      </c>
      <c r="M13" s="140">
        <v>0.8296296296296296</v>
      </c>
      <c r="N13" s="140">
        <v>0.8616600790513834</v>
      </c>
      <c r="O13" s="140">
        <f t="shared" si="6"/>
        <v>0.03203044942</v>
      </c>
      <c r="P13" s="141">
        <f t="shared" si="7"/>
        <v>0.4786879388</v>
      </c>
      <c r="Q13" s="142">
        <f t="shared" si="8"/>
        <v>0.01470465703</v>
      </c>
      <c r="R13" s="142">
        <f t="shared" si="9"/>
        <v>0.01528149615</v>
      </c>
      <c r="S13" s="142">
        <f t="shared" si="10"/>
        <v>0.01499307659</v>
      </c>
      <c r="T13" s="143">
        <f t="shared" si="11"/>
        <v>0.01339044167</v>
      </c>
      <c r="U13" s="144">
        <f t="shared" si="12"/>
        <v>0.01339044167</v>
      </c>
      <c r="V13" s="145">
        <f t="shared" si="13"/>
        <v>0.0004017132501</v>
      </c>
      <c r="W13" s="146"/>
      <c r="X13" s="98"/>
      <c r="Y13" s="98"/>
      <c r="Z13" s="98"/>
    </row>
    <row r="14">
      <c r="A14" s="135">
        <v>280130.0</v>
      </c>
      <c r="B14" s="135" t="s">
        <v>297</v>
      </c>
      <c r="C14" s="136" t="s">
        <v>298</v>
      </c>
      <c r="D14" s="137">
        <v>23.713282898190155</v>
      </c>
      <c r="E14" s="137">
        <v>23.28933771579214</v>
      </c>
      <c r="F14" s="137">
        <f>100-'4. CÁLCULO DO IQS'!$D14</f>
        <v>76.2867171</v>
      </c>
      <c r="G14" s="137">
        <f>100-'4. CÁLCULO DO IQS'!$E14</f>
        <v>76.71066228</v>
      </c>
      <c r="H14" s="137">
        <f t="shared" si="1"/>
        <v>0.4239451824</v>
      </c>
      <c r="I14" s="138">
        <f t="shared" si="2"/>
        <v>0.4124639884</v>
      </c>
      <c r="J14" s="139">
        <f t="shared" si="3"/>
        <v>0.01241404733</v>
      </c>
      <c r="K14" s="139">
        <f t="shared" si="4"/>
        <v>0.01350125171</v>
      </c>
      <c r="L14" s="139">
        <f t="shared" si="5"/>
        <v>0.01295764952</v>
      </c>
      <c r="M14" s="140">
        <v>0.7511961722488039</v>
      </c>
      <c r="N14" s="140">
        <v>0.7795823665893271</v>
      </c>
      <c r="O14" s="140">
        <f t="shared" si="6"/>
        <v>0.02838619434</v>
      </c>
      <c r="P14" s="141">
        <f t="shared" si="7"/>
        <v>0.4668866815</v>
      </c>
      <c r="Q14" s="142">
        <f t="shared" si="8"/>
        <v>0.01330396012</v>
      </c>
      <c r="R14" s="142">
        <f t="shared" si="9"/>
        <v>0.0149047562</v>
      </c>
      <c r="S14" s="142">
        <f t="shared" si="10"/>
        <v>0.01410435816</v>
      </c>
      <c r="T14" s="143">
        <f t="shared" si="11"/>
        <v>0.01324432668</v>
      </c>
      <c r="U14" s="144">
        <f t="shared" si="12"/>
        <v>0.01324432668</v>
      </c>
      <c r="V14" s="145">
        <f t="shared" si="13"/>
        <v>0.0003973298003</v>
      </c>
      <c r="W14" s="146"/>
      <c r="X14" s="98"/>
      <c r="Y14" s="98"/>
      <c r="Z14" s="98"/>
    </row>
    <row r="15">
      <c r="A15" s="135">
        <v>280140.0</v>
      </c>
      <c r="B15" s="135" t="s">
        <v>288</v>
      </c>
      <c r="C15" s="136" t="s">
        <v>299</v>
      </c>
      <c r="D15" s="137">
        <v>22.618767331135874</v>
      </c>
      <c r="E15" s="137">
        <v>21.276563783049976</v>
      </c>
      <c r="F15" s="137">
        <f>100-'4. CÁLCULO DO IQS'!$D15</f>
        <v>77.38123267</v>
      </c>
      <c r="G15" s="137">
        <f>100-'4. CÁLCULO DO IQS'!$E15</f>
        <v>78.72343622</v>
      </c>
      <c r="H15" s="137">
        <f t="shared" si="1"/>
        <v>1.342203548</v>
      </c>
      <c r="I15" s="138">
        <f t="shared" si="2"/>
        <v>0.4394607843</v>
      </c>
      <c r="J15" s="139">
        <f t="shared" si="3"/>
        <v>0.0127397735</v>
      </c>
      <c r="K15" s="139">
        <f t="shared" si="4"/>
        <v>0.01438494228</v>
      </c>
      <c r="L15" s="139">
        <f t="shared" si="5"/>
        <v>0.01356235789</v>
      </c>
      <c r="M15" s="140">
        <v>0.7137681159420289</v>
      </c>
      <c r="N15" s="140">
        <v>0.7605042016806722</v>
      </c>
      <c r="O15" s="140">
        <f t="shared" si="6"/>
        <v>0.04673608574</v>
      </c>
      <c r="P15" s="141">
        <f t="shared" si="7"/>
        <v>0.5263094677</v>
      </c>
      <c r="Q15" s="142">
        <f t="shared" si="8"/>
        <v>0.01297838177</v>
      </c>
      <c r="R15" s="142">
        <f t="shared" si="9"/>
        <v>0.01680175214</v>
      </c>
      <c r="S15" s="142">
        <f t="shared" si="10"/>
        <v>0.01489006695</v>
      </c>
      <c r="T15" s="143">
        <f t="shared" si="11"/>
        <v>0.01389428516</v>
      </c>
      <c r="U15" s="144">
        <f t="shared" si="12"/>
        <v>0.01389428516</v>
      </c>
      <c r="V15" s="145">
        <f t="shared" si="13"/>
        <v>0.0004168285547</v>
      </c>
      <c r="W15" s="146"/>
      <c r="X15" s="98"/>
      <c r="Y15" s="98"/>
      <c r="Z15" s="98"/>
    </row>
    <row r="16">
      <c r="A16" s="135">
        <v>280150.0</v>
      </c>
      <c r="B16" s="135" t="s">
        <v>297</v>
      </c>
      <c r="C16" s="136" t="s">
        <v>300</v>
      </c>
      <c r="D16" s="137">
        <v>15.886458514948302</v>
      </c>
      <c r="E16" s="137">
        <v>14.875315088944193</v>
      </c>
      <c r="F16" s="137">
        <f>100-'4. CÁLCULO DO IQS'!$D16</f>
        <v>84.11354149</v>
      </c>
      <c r="G16" s="137">
        <f>100-'4. CÁLCULO DO IQS'!$E16</f>
        <v>85.12468491</v>
      </c>
      <c r="H16" s="137">
        <f t="shared" si="1"/>
        <v>1.011143426</v>
      </c>
      <c r="I16" s="138">
        <f t="shared" si="2"/>
        <v>0.4297276167</v>
      </c>
      <c r="J16" s="139">
        <f t="shared" si="3"/>
        <v>0.01377568431</v>
      </c>
      <c r="K16" s="139">
        <f t="shared" si="4"/>
        <v>0.0140663449</v>
      </c>
      <c r="L16" s="139">
        <f t="shared" si="5"/>
        <v>0.01392101461</v>
      </c>
      <c r="M16" s="140">
        <v>0.7925531914893617</v>
      </c>
      <c r="N16" s="140">
        <v>0.8169934640522876</v>
      </c>
      <c r="O16" s="140">
        <f t="shared" si="6"/>
        <v>0.02444027256</v>
      </c>
      <c r="P16" s="141">
        <f t="shared" si="7"/>
        <v>0.4541085314</v>
      </c>
      <c r="Q16" s="142">
        <f t="shared" si="8"/>
        <v>0.01394239907</v>
      </c>
      <c r="R16" s="142">
        <f t="shared" si="9"/>
        <v>0.01449683021</v>
      </c>
      <c r="S16" s="142">
        <f t="shared" si="10"/>
        <v>0.01421961464</v>
      </c>
      <c r="T16" s="143">
        <f t="shared" si="11"/>
        <v>0.01399566462</v>
      </c>
      <c r="U16" s="144">
        <f t="shared" si="12"/>
        <v>0.01399566462</v>
      </c>
      <c r="V16" s="145">
        <f t="shared" si="13"/>
        <v>0.0004198699385</v>
      </c>
      <c r="W16" s="146"/>
      <c r="X16" s="98"/>
      <c r="Y16" s="98"/>
      <c r="Z16" s="98"/>
    </row>
    <row r="17">
      <c r="A17" s="135">
        <v>280160.0</v>
      </c>
      <c r="B17" s="135" t="s">
        <v>282</v>
      </c>
      <c r="C17" s="136" t="s">
        <v>301</v>
      </c>
      <c r="D17" s="137">
        <v>12.594161958568739</v>
      </c>
      <c r="E17" s="137">
        <v>26.199604135439486</v>
      </c>
      <c r="F17" s="137">
        <f>100-'4. CÁLCULO DO IQS'!$D17</f>
        <v>87.40583804</v>
      </c>
      <c r="G17" s="137">
        <f>100-'4. CÁLCULO DO IQS'!$E17</f>
        <v>73.80039586</v>
      </c>
      <c r="H17" s="137">
        <f t="shared" si="1"/>
        <v>-13.60544218</v>
      </c>
      <c r="I17" s="138">
        <f t="shared" si="2"/>
        <v>0</v>
      </c>
      <c r="J17" s="139">
        <f t="shared" si="3"/>
        <v>0.0119430804</v>
      </c>
      <c r="K17" s="139">
        <f t="shared" si="4"/>
        <v>0</v>
      </c>
      <c r="L17" s="139">
        <f t="shared" si="5"/>
        <v>0.005971540198</v>
      </c>
      <c r="M17" s="140">
        <v>0.7457627118644068</v>
      </c>
      <c r="N17" s="140">
        <v>0.9387755102040817</v>
      </c>
      <c r="O17" s="140">
        <f t="shared" si="6"/>
        <v>0.1930127983</v>
      </c>
      <c r="P17" s="141">
        <f t="shared" si="7"/>
        <v>1</v>
      </c>
      <c r="Q17" s="142">
        <f t="shared" si="8"/>
        <v>0.01602067015</v>
      </c>
      <c r="R17" s="142">
        <f t="shared" si="9"/>
        <v>0.03192371252</v>
      </c>
      <c r="S17" s="142">
        <f t="shared" si="10"/>
        <v>0.02397219133</v>
      </c>
      <c r="T17" s="143">
        <f t="shared" si="11"/>
        <v>0.01047170298</v>
      </c>
      <c r="U17" s="144">
        <f t="shared" si="12"/>
        <v>0.01047170298</v>
      </c>
      <c r="V17" s="145">
        <f t="shared" si="13"/>
        <v>0.0003141510895</v>
      </c>
      <c r="W17" s="146"/>
      <c r="X17" s="98"/>
      <c r="Y17" s="98"/>
      <c r="Z17" s="98"/>
    </row>
    <row r="18">
      <c r="A18" s="135">
        <v>280170.0</v>
      </c>
      <c r="B18" s="135" t="s">
        <v>286</v>
      </c>
      <c r="C18" s="136" t="s">
        <v>302</v>
      </c>
      <c r="D18" s="137">
        <v>12.341532563979479</v>
      </c>
      <c r="E18" s="137">
        <v>17.92748787633698</v>
      </c>
      <c r="F18" s="137">
        <f>100-'4. CÁLCULO DO IQS'!$D18</f>
        <v>87.65846744</v>
      </c>
      <c r="G18" s="137">
        <f>100-'4. CÁLCULO DO IQS'!$E18</f>
        <v>82.07251212</v>
      </c>
      <c r="H18" s="137">
        <f t="shared" si="1"/>
        <v>-5.585955312</v>
      </c>
      <c r="I18" s="138">
        <f t="shared" si="2"/>
        <v>0.2357729138</v>
      </c>
      <c r="J18" s="139">
        <f t="shared" si="3"/>
        <v>0.01328175275</v>
      </c>
      <c r="K18" s="139">
        <f t="shared" si="4"/>
        <v>0.007717593645</v>
      </c>
      <c r="L18" s="139">
        <f t="shared" si="5"/>
        <v>0.0104996732</v>
      </c>
      <c r="M18" s="140">
        <v>0.7606837606837606</v>
      </c>
      <c r="N18" s="140">
        <v>0.7450980392156863</v>
      </c>
      <c r="O18" s="140">
        <f t="shared" si="6"/>
        <v>-0.01558572147</v>
      </c>
      <c r="P18" s="141">
        <f t="shared" si="7"/>
        <v>0.3244916288</v>
      </c>
      <c r="Q18" s="142">
        <f t="shared" si="8"/>
        <v>0.01271546795</v>
      </c>
      <c r="R18" s="142">
        <f t="shared" si="9"/>
        <v>0.01035897747</v>
      </c>
      <c r="S18" s="142">
        <f t="shared" si="10"/>
        <v>0.01153722271</v>
      </c>
      <c r="T18" s="143">
        <f t="shared" si="11"/>
        <v>0.01075906058</v>
      </c>
      <c r="U18" s="144">
        <f t="shared" si="12"/>
        <v>0.01075906058</v>
      </c>
      <c r="V18" s="145">
        <f t="shared" si="13"/>
        <v>0.0003227718173</v>
      </c>
      <c r="W18" s="146"/>
      <c r="X18" s="98"/>
      <c r="Y18" s="98"/>
      <c r="Z18" s="98"/>
    </row>
    <row r="19">
      <c r="A19" s="135">
        <v>280190.0</v>
      </c>
      <c r="B19" s="135" t="s">
        <v>297</v>
      </c>
      <c r="C19" s="136" t="s">
        <v>303</v>
      </c>
      <c r="D19" s="137">
        <v>18.137254901960784</v>
      </c>
      <c r="E19" s="137">
        <v>8.333333333333334</v>
      </c>
      <c r="F19" s="137">
        <f>100-'4. CÁLCULO DO IQS'!$D19</f>
        <v>81.8627451</v>
      </c>
      <c r="G19" s="137">
        <f>100-'4. CÁLCULO DO IQS'!$E19</f>
        <v>91.66666667</v>
      </c>
      <c r="H19" s="137">
        <f t="shared" si="1"/>
        <v>9.803921569</v>
      </c>
      <c r="I19" s="138">
        <f t="shared" si="2"/>
        <v>0.6882352941</v>
      </c>
      <c r="J19" s="139">
        <f t="shared" si="3"/>
        <v>0.01483436988</v>
      </c>
      <c r="K19" s="139">
        <f t="shared" si="4"/>
        <v>0.02252811931</v>
      </c>
      <c r="L19" s="139">
        <f t="shared" si="5"/>
        <v>0.0186812446</v>
      </c>
      <c r="M19" s="140">
        <v>0.9230769230769231</v>
      </c>
      <c r="N19" s="140">
        <v>0.9333333333333333</v>
      </c>
      <c r="O19" s="140">
        <f t="shared" si="6"/>
        <v>0.01025641026</v>
      </c>
      <c r="P19" s="141">
        <f t="shared" si="7"/>
        <v>0.4081766728</v>
      </c>
      <c r="Q19" s="142">
        <f t="shared" si="8"/>
        <v>0.0159277967</v>
      </c>
      <c r="R19" s="142">
        <f t="shared" si="9"/>
        <v>0.01303051476</v>
      </c>
      <c r="S19" s="142">
        <f t="shared" si="10"/>
        <v>0.01447915573</v>
      </c>
      <c r="T19" s="143">
        <f t="shared" si="11"/>
        <v>0.01763072238</v>
      </c>
      <c r="U19" s="144">
        <f t="shared" si="12"/>
        <v>0.01763072238</v>
      </c>
      <c r="V19" s="145">
        <f t="shared" si="13"/>
        <v>0.0005289216714</v>
      </c>
      <c r="W19" s="146"/>
      <c r="X19" s="146"/>
      <c r="Y19" s="98"/>
      <c r="Z19" s="98"/>
    </row>
    <row r="20">
      <c r="A20" s="135">
        <v>280200.0</v>
      </c>
      <c r="B20" s="135" t="s">
        <v>285</v>
      </c>
      <c r="C20" s="136" t="s">
        <v>304</v>
      </c>
      <c r="D20" s="137">
        <v>25.57041699449253</v>
      </c>
      <c r="E20" s="137">
        <v>21.50537634408602</v>
      </c>
      <c r="F20" s="137">
        <f>100-'4. CÁLCULO DO IQS'!$D20</f>
        <v>74.42958301</v>
      </c>
      <c r="G20" s="137">
        <f>100-'4. CÁLCULO DO IQS'!$E20</f>
        <v>78.49462366</v>
      </c>
      <c r="H20" s="137">
        <f t="shared" si="1"/>
        <v>4.06504065</v>
      </c>
      <c r="I20" s="138">
        <f t="shared" si="2"/>
        <v>0.5195121951</v>
      </c>
      <c r="J20" s="139">
        <f t="shared" si="3"/>
        <v>0.01270274488</v>
      </c>
      <c r="K20" s="139">
        <f t="shared" si="4"/>
        <v>0.0170052783</v>
      </c>
      <c r="L20" s="139">
        <f t="shared" si="5"/>
        <v>0.01485401159</v>
      </c>
      <c r="M20" s="140">
        <v>0.7903225806451613</v>
      </c>
      <c r="N20" s="140">
        <v>0.8113207547169812</v>
      </c>
      <c r="O20" s="140">
        <f t="shared" si="6"/>
        <v>0.02099817407</v>
      </c>
      <c r="P20" s="141">
        <f t="shared" si="7"/>
        <v>0.4429619214</v>
      </c>
      <c r="Q20" s="142">
        <f t="shared" si="8"/>
        <v>0.01384559147</v>
      </c>
      <c r="R20" s="142">
        <f t="shared" si="9"/>
        <v>0.01414098904</v>
      </c>
      <c r="S20" s="142">
        <f t="shared" si="10"/>
        <v>0.01399329025</v>
      </c>
      <c r="T20" s="143">
        <f t="shared" si="11"/>
        <v>0.01463883126</v>
      </c>
      <c r="U20" s="144">
        <f t="shared" si="12"/>
        <v>0.01463883126</v>
      </c>
      <c r="V20" s="145">
        <f t="shared" si="13"/>
        <v>0.0004391649377</v>
      </c>
      <c r="W20" s="146"/>
      <c r="X20" s="98"/>
      <c r="Y20" s="98"/>
      <c r="Z20" s="98"/>
    </row>
    <row r="21">
      <c r="A21" s="135">
        <v>280210.0</v>
      </c>
      <c r="B21" s="135" t="s">
        <v>286</v>
      </c>
      <c r="C21" s="136" t="s">
        <v>286</v>
      </c>
      <c r="D21" s="137">
        <v>18.562142306479874</v>
      </c>
      <c r="E21" s="137">
        <v>17.03919005216958</v>
      </c>
      <c r="F21" s="137">
        <f>100-'4. CÁLCULO DO IQS'!$D21</f>
        <v>81.43785769</v>
      </c>
      <c r="G21" s="137">
        <f>100-'4. CÁLCULO DO IQS'!$E21</f>
        <v>82.96080995</v>
      </c>
      <c r="H21" s="137">
        <f t="shared" si="1"/>
        <v>1.522952254</v>
      </c>
      <c r="I21" s="138">
        <f t="shared" si="2"/>
        <v>0.4447747963</v>
      </c>
      <c r="J21" s="139">
        <f t="shared" si="3"/>
        <v>0.01342550553</v>
      </c>
      <c r="K21" s="139">
        <f t="shared" si="4"/>
        <v>0.01455888671</v>
      </c>
      <c r="L21" s="139">
        <f t="shared" si="5"/>
        <v>0.01399219612</v>
      </c>
      <c r="M21" s="140">
        <v>0.6442605997931747</v>
      </c>
      <c r="N21" s="140">
        <v>0.709832134292566</v>
      </c>
      <c r="O21" s="140">
        <f t="shared" si="6"/>
        <v>0.0655715345</v>
      </c>
      <c r="P21" s="141">
        <f t="shared" si="7"/>
        <v>0.5873046432</v>
      </c>
      <c r="Q21" s="142">
        <f t="shared" si="8"/>
        <v>0.01211363778</v>
      </c>
      <c r="R21" s="142">
        <f t="shared" si="9"/>
        <v>0.01874894459</v>
      </c>
      <c r="S21" s="142">
        <f t="shared" si="10"/>
        <v>0.01543129118</v>
      </c>
      <c r="T21" s="143">
        <f t="shared" si="11"/>
        <v>0.01435196989</v>
      </c>
      <c r="U21" s="144">
        <f t="shared" si="12"/>
        <v>0.01435196989</v>
      </c>
      <c r="V21" s="145">
        <f t="shared" si="13"/>
        <v>0.0004305590966</v>
      </c>
      <c r="W21" s="146"/>
      <c r="X21" s="98"/>
      <c r="Y21" s="98"/>
      <c r="Z21" s="98"/>
    </row>
    <row r="22">
      <c r="A22" s="135">
        <v>280220.0</v>
      </c>
      <c r="B22" s="135" t="s">
        <v>295</v>
      </c>
      <c r="C22" s="136" t="s">
        <v>305</v>
      </c>
      <c r="D22" s="137">
        <v>22.555107714747276</v>
      </c>
      <c r="E22" s="137">
        <v>25.988784415750704</v>
      </c>
      <c r="F22" s="137">
        <f>100-'4. CÁLCULO DO IQS'!$D22</f>
        <v>77.44489229</v>
      </c>
      <c r="G22" s="137">
        <f>100-'4. CÁLCULO DO IQS'!$E22</f>
        <v>74.01121558</v>
      </c>
      <c r="H22" s="137">
        <f t="shared" si="1"/>
        <v>-3.433676701</v>
      </c>
      <c r="I22" s="138">
        <f t="shared" si="2"/>
        <v>0.299049905</v>
      </c>
      <c r="J22" s="139">
        <f t="shared" si="3"/>
        <v>0.01197719724</v>
      </c>
      <c r="K22" s="139">
        <f t="shared" si="4"/>
        <v>0.009788849826</v>
      </c>
      <c r="L22" s="139">
        <f t="shared" si="5"/>
        <v>0.01088302353</v>
      </c>
      <c r="M22" s="140">
        <v>0.8764044943820225</v>
      </c>
      <c r="N22" s="140">
        <v>0.8181818181818182</v>
      </c>
      <c r="O22" s="140">
        <f t="shared" si="6"/>
        <v>-0.0582226762</v>
      </c>
      <c r="P22" s="141">
        <f t="shared" si="7"/>
        <v>0.1864196047</v>
      </c>
      <c r="Q22" s="142">
        <f t="shared" si="8"/>
        <v>0.01396267893</v>
      </c>
      <c r="R22" s="142">
        <f t="shared" si="9"/>
        <v>0.005951205868</v>
      </c>
      <c r="S22" s="142">
        <f t="shared" si="10"/>
        <v>0.009956942397</v>
      </c>
      <c r="T22" s="143">
        <f t="shared" si="11"/>
        <v>0.01065150325</v>
      </c>
      <c r="U22" s="144">
        <f t="shared" si="12"/>
        <v>0.01065150325</v>
      </c>
      <c r="V22" s="145">
        <f t="shared" si="13"/>
        <v>0.0003195450975</v>
      </c>
      <c r="W22" s="146"/>
      <c r="X22" s="98"/>
      <c r="Y22" s="98"/>
      <c r="Z22" s="98"/>
    </row>
    <row r="23">
      <c r="A23" s="135">
        <v>280230.0</v>
      </c>
      <c r="B23" s="135" t="s">
        <v>288</v>
      </c>
      <c r="C23" s="136" t="s">
        <v>306</v>
      </c>
      <c r="D23" s="137">
        <v>19.36026936026936</v>
      </c>
      <c r="E23" s="137">
        <v>25.074555074555075</v>
      </c>
      <c r="F23" s="137">
        <f>100-'4. CÁLCULO DO IQS'!$D23</f>
        <v>80.63973064</v>
      </c>
      <c r="G23" s="137">
        <f>100-'4. CÁLCULO DO IQS'!$E23</f>
        <v>74.92544493</v>
      </c>
      <c r="H23" s="137">
        <f t="shared" si="1"/>
        <v>-5.714285714</v>
      </c>
      <c r="I23" s="138">
        <f t="shared" si="2"/>
        <v>0.232</v>
      </c>
      <c r="J23" s="139">
        <f t="shared" si="3"/>
        <v>0.01212514651</v>
      </c>
      <c r="K23" s="139">
        <f t="shared" si="4"/>
        <v>0.007594094236</v>
      </c>
      <c r="L23" s="139">
        <f t="shared" si="5"/>
        <v>0.009859620373</v>
      </c>
      <c r="M23" s="140">
        <v>0.7454545454545455</v>
      </c>
      <c r="N23" s="140">
        <v>0.7428571428571429</v>
      </c>
      <c r="O23" s="140">
        <f t="shared" si="6"/>
        <v>-0.002597402597</v>
      </c>
      <c r="P23" s="141">
        <f t="shared" si="7"/>
        <v>0.3665519374</v>
      </c>
      <c r="Q23" s="142">
        <f t="shared" si="8"/>
        <v>0.01267722595</v>
      </c>
      <c r="R23" s="142">
        <f t="shared" si="9"/>
        <v>0.01170169867</v>
      </c>
      <c r="S23" s="142">
        <f t="shared" si="10"/>
        <v>0.01218946231</v>
      </c>
      <c r="T23" s="143">
        <f t="shared" si="11"/>
        <v>0.01044208086</v>
      </c>
      <c r="U23" s="144">
        <f t="shared" si="12"/>
        <v>0.01044208086</v>
      </c>
      <c r="V23" s="145">
        <f t="shared" si="13"/>
        <v>0.0003132624257</v>
      </c>
      <c r="W23" s="146"/>
      <c r="X23" s="98"/>
      <c r="Y23" s="98"/>
      <c r="Z23" s="98"/>
    </row>
    <row r="24">
      <c r="A24" s="135">
        <v>280240.0</v>
      </c>
      <c r="B24" s="135" t="s">
        <v>295</v>
      </c>
      <c r="C24" s="136" t="s">
        <v>307</v>
      </c>
      <c r="D24" s="137">
        <v>15.307818796190888</v>
      </c>
      <c r="E24" s="137">
        <v>17.681987837026597</v>
      </c>
      <c r="F24" s="137">
        <f>100-'4. CÁLCULO DO IQS'!$D24</f>
        <v>84.6921812</v>
      </c>
      <c r="G24" s="137">
        <f>100-'4. CÁLCULO DO IQS'!$E24</f>
        <v>82.31801216</v>
      </c>
      <c r="H24" s="137">
        <f t="shared" si="1"/>
        <v>-2.374169041</v>
      </c>
      <c r="I24" s="138">
        <f t="shared" si="2"/>
        <v>0.3301994302</v>
      </c>
      <c r="J24" s="139">
        <f t="shared" si="3"/>
        <v>0.01332148189</v>
      </c>
      <c r="K24" s="139">
        <f t="shared" si="4"/>
        <v>0.01080847237</v>
      </c>
      <c r="L24" s="139">
        <f t="shared" si="5"/>
        <v>0.01206497713</v>
      </c>
      <c r="M24" s="140">
        <v>0.689922480620155</v>
      </c>
      <c r="N24" s="140">
        <v>0.6666666666666666</v>
      </c>
      <c r="O24" s="140">
        <f t="shared" si="6"/>
        <v>-0.02325581395</v>
      </c>
      <c r="P24" s="141">
        <f t="shared" si="7"/>
        <v>0.2996534291</v>
      </c>
      <c r="Q24" s="142">
        <f t="shared" si="8"/>
        <v>0.01137699764</v>
      </c>
      <c r="R24" s="142">
        <f t="shared" si="9"/>
        <v>0.009566049926</v>
      </c>
      <c r="S24" s="142">
        <f t="shared" si="10"/>
        <v>0.01047152378</v>
      </c>
      <c r="T24" s="143">
        <f t="shared" si="11"/>
        <v>0.01166661379</v>
      </c>
      <c r="U24" s="144">
        <f t="shared" si="12"/>
        <v>0.01166661379</v>
      </c>
      <c r="V24" s="145">
        <f t="shared" si="13"/>
        <v>0.0003499984138</v>
      </c>
      <c r="W24" s="146"/>
      <c r="X24" s="98"/>
      <c r="Y24" s="98"/>
      <c r="Z24" s="98"/>
    </row>
    <row r="25">
      <c r="A25" s="135">
        <v>280250.0</v>
      </c>
      <c r="B25" s="135" t="s">
        <v>297</v>
      </c>
      <c r="C25" s="136" t="s">
        <v>308</v>
      </c>
      <c r="D25" s="137">
        <v>36.16950283616951</v>
      </c>
      <c r="E25" s="137">
        <v>30.613947280613946</v>
      </c>
      <c r="F25" s="137">
        <f>100-'4. CÁLCULO DO IQS'!$D25</f>
        <v>63.83049716</v>
      </c>
      <c r="G25" s="137">
        <f>100-'4. CÁLCULO DO IQS'!$E25</f>
        <v>69.38605272</v>
      </c>
      <c r="H25" s="137">
        <f t="shared" si="1"/>
        <v>5.555555556</v>
      </c>
      <c r="I25" s="138">
        <f t="shared" si="2"/>
        <v>0.5633333333</v>
      </c>
      <c r="J25" s="139">
        <f t="shared" si="3"/>
        <v>0.0112287095</v>
      </c>
      <c r="K25" s="139">
        <f t="shared" si="4"/>
        <v>0.01843968284</v>
      </c>
      <c r="L25" s="139">
        <f t="shared" si="5"/>
        <v>0.01483419617</v>
      </c>
      <c r="M25" s="140">
        <v>0.8918918918918919</v>
      </c>
      <c r="N25" s="140">
        <v>0.8055555555555556</v>
      </c>
      <c r="O25" s="140">
        <f t="shared" si="6"/>
        <v>-0.08633633634</v>
      </c>
      <c r="P25" s="141">
        <f t="shared" si="7"/>
        <v>0.09537862903</v>
      </c>
      <c r="Q25" s="142">
        <f t="shared" si="8"/>
        <v>0.01374720549</v>
      </c>
      <c r="R25" s="142">
        <f t="shared" si="9"/>
        <v>0.003044839934</v>
      </c>
      <c r="S25" s="142">
        <f t="shared" si="10"/>
        <v>0.00839602271</v>
      </c>
      <c r="T25" s="143">
        <f t="shared" si="11"/>
        <v>0.0132246528</v>
      </c>
      <c r="U25" s="144">
        <f t="shared" si="12"/>
        <v>0.0132246528</v>
      </c>
      <c r="V25" s="145">
        <f t="shared" si="13"/>
        <v>0.0003967395841</v>
      </c>
      <c r="W25" s="146"/>
      <c r="X25" s="98"/>
      <c r="Y25" s="98"/>
      <c r="Z25" s="98"/>
    </row>
    <row r="26">
      <c r="A26" s="135">
        <v>280260.0</v>
      </c>
      <c r="B26" s="135" t="s">
        <v>295</v>
      </c>
      <c r="C26" s="136" t="s">
        <v>309</v>
      </c>
      <c r="D26" s="137">
        <v>12.559457003901448</v>
      </c>
      <c r="E26" s="137">
        <v>14.279253085223237</v>
      </c>
      <c r="F26" s="137">
        <f>100-'4. CÁLCULO DO IQS'!$D26</f>
        <v>87.440543</v>
      </c>
      <c r="G26" s="137">
        <f>100-'4. CÁLCULO DO IQS'!$E26</f>
        <v>85.72074691</v>
      </c>
      <c r="H26" s="137">
        <f t="shared" si="1"/>
        <v>-1.719796081</v>
      </c>
      <c r="I26" s="138">
        <f t="shared" si="2"/>
        <v>0.3494379952</v>
      </c>
      <c r="J26" s="139">
        <f t="shared" si="3"/>
        <v>0.01387214472</v>
      </c>
      <c r="K26" s="139">
        <f t="shared" si="4"/>
        <v>0.01143821149</v>
      </c>
      <c r="L26" s="139">
        <f t="shared" si="5"/>
        <v>0.0126551781</v>
      </c>
      <c r="M26" s="140">
        <v>0.7662337662337663</v>
      </c>
      <c r="N26" s="140">
        <v>0.7910447761194029</v>
      </c>
      <c r="O26" s="140">
        <f t="shared" si="6"/>
        <v>0.02481100989</v>
      </c>
      <c r="P26" s="141">
        <f t="shared" si="7"/>
        <v>0.4553090968</v>
      </c>
      <c r="Q26" s="142">
        <f t="shared" si="8"/>
        <v>0.01349957183</v>
      </c>
      <c r="R26" s="142">
        <f t="shared" si="9"/>
        <v>0.01453515671</v>
      </c>
      <c r="S26" s="142">
        <f t="shared" si="10"/>
        <v>0.01401736427</v>
      </c>
      <c r="T26" s="143">
        <f t="shared" si="11"/>
        <v>0.01299572465</v>
      </c>
      <c r="U26" s="144">
        <f t="shared" si="12"/>
        <v>0.01299572465</v>
      </c>
      <c r="V26" s="145">
        <f t="shared" si="13"/>
        <v>0.0003898717394</v>
      </c>
      <c r="W26" s="146"/>
      <c r="X26" s="98"/>
      <c r="Y26" s="98"/>
      <c r="Z26" s="98"/>
    </row>
    <row r="27">
      <c r="A27" s="135">
        <v>280270.0</v>
      </c>
      <c r="B27" s="135" t="s">
        <v>282</v>
      </c>
      <c r="C27" s="136" t="s">
        <v>310</v>
      </c>
      <c r="D27" s="137">
        <v>31.75320906157583</v>
      </c>
      <c r="E27" s="137">
        <v>27.866658422664823</v>
      </c>
      <c r="F27" s="137">
        <f>100-'4. CÁLCULO DO IQS'!$D27</f>
        <v>68.24679094</v>
      </c>
      <c r="G27" s="137">
        <f>100-'4. CÁLCULO DO IQS'!$E27</f>
        <v>72.13334158</v>
      </c>
      <c r="H27" s="137">
        <f t="shared" si="1"/>
        <v>3.886550639</v>
      </c>
      <c r="I27" s="138">
        <f t="shared" si="2"/>
        <v>0.5142645888</v>
      </c>
      <c r="J27" s="139">
        <f t="shared" si="3"/>
        <v>0.01167330185</v>
      </c>
      <c r="K27" s="139">
        <f t="shared" si="4"/>
        <v>0.01683350754</v>
      </c>
      <c r="L27" s="139">
        <f t="shared" si="5"/>
        <v>0.0142534047</v>
      </c>
      <c r="M27" s="140">
        <v>0.7794117647058824</v>
      </c>
      <c r="N27" s="140">
        <v>0.7288135593220338</v>
      </c>
      <c r="O27" s="140">
        <f t="shared" si="6"/>
        <v>-0.05059820538</v>
      </c>
      <c r="P27" s="141">
        <f t="shared" si="7"/>
        <v>0.2111100669</v>
      </c>
      <c r="Q27" s="142">
        <f t="shared" si="8"/>
        <v>0.01243756522</v>
      </c>
      <c r="R27" s="142">
        <f t="shared" si="9"/>
        <v>0.006739417085</v>
      </c>
      <c r="S27" s="142">
        <f t="shared" si="10"/>
        <v>0.009588491152</v>
      </c>
      <c r="T27" s="143">
        <f t="shared" si="11"/>
        <v>0.01308717631</v>
      </c>
      <c r="U27" s="144">
        <f t="shared" si="12"/>
        <v>0.01308717631</v>
      </c>
      <c r="V27" s="145">
        <f t="shared" si="13"/>
        <v>0.0003926152893</v>
      </c>
      <c r="W27" s="146"/>
      <c r="X27" s="98"/>
      <c r="Y27" s="98"/>
      <c r="Z27" s="98"/>
    </row>
    <row r="28">
      <c r="A28" s="135">
        <v>280280.0</v>
      </c>
      <c r="B28" s="135" t="s">
        <v>286</v>
      </c>
      <c r="C28" s="136" t="s">
        <v>311</v>
      </c>
      <c r="D28" s="137">
        <v>9.468360385791579</v>
      </c>
      <c r="E28" s="137">
        <v>12.026713841006021</v>
      </c>
      <c r="F28" s="137">
        <f>100-'4. CÁLCULO DO IQS'!$D28</f>
        <v>90.53163961</v>
      </c>
      <c r="G28" s="137">
        <f>100-'4. CÁLCULO DO IQS'!$E28</f>
        <v>87.97328616</v>
      </c>
      <c r="H28" s="137">
        <f t="shared" si="1"/>
        <v>-2.558353455</v>
      </c>
      <c r="I28" s="138">
        <f t="shared" si="2"/>
        <v>0.3247844084</v>
      </c>
      <c r="J28" s="139">
        <f t="shared" si="3"/>
        <v>0.014236672</v>
      </c>
      <c r="K28" s="139">
        <f t="shared" si="4"/>
        <v>0.01063122157</v>
      </c>
      <c r="L28" s="139">
        <f t="shared" si="5"/>
        <v>0.01243394678</v>
      </c>
      <c r="M28" s="140">
        <v>0.555045871559633</v>
      </c>
      <c r="N28" s="140">
        <v>0.6860986547085202</v>
      </c>
      <c r="O28" s="140">
        <f t="shared" si="6"/>
        <v>0.1310527831</v>
      </c>
      <c r="P28" s="141">
        <f t="shared" si="7"/>
        <v>0.7993537587</v>
      </c>
      <c r="Q28" s="142">
        <f t="shared" si="8"/>
        <v>0.01170861417</v>
      </c>
      <c r="R28" s="142">
        <f t="shared" si="9"/>
        <v>0.02551833959</v>
      </c>
      <c r="S28" s="142">
        <f t="shared" si="10"/>
        <v>0.01861347688</v>
      </c>
      <c r="T28" s="143">
        <f t="shared" si="11"/>
        <v>0.01397882931</v>
      </c>
      <c r="U28" s="144">
        <f t="shared" si="12"/>
        <v>0.01397882931</v>
      </c>
      <c r="V28" s="145">
        <f t="shared" si="13"/>
        <v>0.0004193648792</v>
      </c>
      <c r="W28" s="146"/>
      <c r="X28" s="98"/>
      <c r="Y28" s="98"/>
      <c r="Z28" s="98"/>
    </row>
    <row r="29">
      <c r="A29" s="135">
        <v>280290.0</v>
      </c>
      <c r="B29" s="135" t="s">
        <v>288</v>
      </c>
      <c r="C29" s="136" t="s">
        <v>288</v>
      </c>
      <c r="D29" s="137">
        <v>15.903283404044899</v>
      </c>
      <c r="E29" s="137">
        <v>14.779122404949035</v>
      </c>
      <c r="F29" s="137">
        <f>100-'4. CÁLCULO DO IQS'!$D29</f>
        <v>84.0967166</v>
      </c>
      <c r="G29" s="137">
        <f>100-'4. CÁLCULO DO IQS'!$E29</f>
        <v>85.2208776</v>
      </c>
      <c r="H29" s="137">
        <f t="shared" si="1"/>
        <v>1.124160999</v>
      </c>
      <c r="I29" s="138">
        <f t="shared" si="2"/>
        <v>0.4330503334</v>
      </c>
      <c r="J29" s="139">
        <f t="shared" si="3"/>
        <v>0.01379125113</v>
      </c>
      <c r="K29" s="139">
        <f t="shared" si="4"/>
        <v>0.01417510793</v>
      </c>
      <c r="L29" s="139">
        <f t="shared" si="5"/>
        <v>0.01398317953</v>
      </c>
      <c r="M29" s="140">
        <v>0.7607090103397341</v>
      </c>
      <c r="N29" s="140">
        <v>0.7875095201827875</v>
      </c>
      <c r="O29" s="140">
        <f t="shared" si="6"/>
        <v>0.02680050984</v>
      </c>
      <c r="P29" s="141">
        <f t="shared" si="7"/>
        <v>0.4617517306</v>
      </c>
      <c r="Q29" s="142">
        <f t="shared" si="8"/>
        <v>0.01343924093</v>
      </c>
      <c r="R29" s="142">
        <f t="shared" si="9"/>
        <v>0.0147408295</v>
      </c>
      <c r="S29" s="142">
        <f t="shared" si="10"/>
        <v>0.01409003522</v>
      </c>
      <c r="T29" s="143">
        <f t="shared" si="11"/>
        <v>0.01400989345</v>
      </c>
      <c r="U29" s="144">
        <f t="shared" si="12"/>
        <v>0.01400989345</v>
      </c>
      <c r="V29" s="145">
        <f t="shared" si="13"/>
        <v>0.0004202968035</v>
      </c>
      <c r="W29" s="146"/>
      <c r="X29" s="98"/>
      <c r="Y29" s="98"/>
      <c r="Z29" s="98"/>
    </row>
    <row r="30">
      <c r="A30" s="135">
        <v>280300.0</v>
      </c>
      <c r="B30" s="135" t="s">
        <v>286</v>
      </c>
      <c r="C30" s="136" t="s">
        <v>312</v>
      </c>
      <c r="D30" s="137">
        <v>17.20446328265658</v>
      </c>
      <c r="E30" s="137">
        <v>16.10490564804022</v>
      </c>
      <c r="F30" s="137">
        <f>100-'4. CÁLCULO DO IQS'!$D30</f>
        <v>82.79553672</v>
      </c>
      <c r="G30" s="137">
        <f>100-'4. CÁLCULO DO IQS'!$E30</f>
        <v>83.89509435</v>
      </c>
      <c r="H30" s="137">
        <f t="shared" si="1"/>
        <v>1.099557635</v>
      </c>
      <c r="I30" s="138">
        <f t="shared" si="2"/>
        <v>0.4323269945</v>
      </c>
      <c r="J30" s="139">
        <f t="shared" si="3"/>
        <v>0.0135767003</v>
      </c>
      <c r="K30" s="139">
        <f t="shared" si="4"/>
        <v>0.01415143076</v>
      </c>
      <c r="L30" s="139">
        <f t="shared" si="5"/>
        <v>0.01386406553</v>
      </c>
      <c r="M30" s="140">
        <v>0.7827586206896552</v>
      </c>
      <c r="N30" s="140">
        <v>0.7978339350180506</v>
      </c>
      <c r="O30" s="140">
        <f t="shared" si="6"/>
        <v>0.01507531433</v>
      </c>
      <c r="P30" s="141">
        <f t="shared" si="7"/>
        <v>0.4237818173</v>
      </c>
      <c r="Q30" s="142">
        <f t="shared" si="8"/>
        <v>0.0136154322</v>
      </c>
      <c r="R30" s="142">
        <f t="shared" si="9"/>
        <v>0.0135286889</v>
      </c>
      <c r="S30" s="142">
        <f t="shared" si="10"/>
        <v>0.01357206055</v>
      </c>
      <c r="T30" s="143">
        <f t="shared" si="11"/>
        <v>0.01379106429</v>
      </c>
      <c r="U30" s="144">
        <f t="shared" si="12"/>
        <v>0.01379106429</v>
      </c>
      <c r="V30" s="145">
        <f t="shared" si="13"/>
        <v>0.0004137319286</v>
      </c>
      <c r="W30" s="146"/>
      <c r="X30" s="98"/>
      <c r="Y30" s="98"/>
      <c r="Z30" s="98"/>
    </row>
    <row r="31">
      <c r="A31" s="135">
        <v>280310.0</v>
      </c>
      <c r="B31" s="135" t="s">
        <v>295</v>
      </c>
      <c r="C31" s="136" t="s">
        <v>313</v>
      </c>
      <c r="D31" s="137">
        <v>24.894664196723692</v>
      </c>
      <c r="E31" s="137">
        <v>18.94228324434274</v>
      </c>
      <c r="F31" s="137">
        <f>100-'4. CÁLCULO DO IQS'!$D31</f>
        <v>75.1053358</v>
      </c>
      <c r="G31" s="137">
        <f>100-'4. CÁLCULO DO IQS'!$E31</f>
        <v>81.05771676</v>
      </c>
      <c r="H31" s="137">
        <f t="shared" si="1"/>
        <v>5.952380952</v>
      </c>
      <c r="I31" s="138">
        <f t="shared" si="2"/>
        <v>0.575</v>
      </c>
      <c r="J31" s="139">
        <f t="shared" si="3"/>
        <v>0.01311752893</v>
      </c>
      <c r="K31" s="139">
        <f t="shared" si="4"/>
        <v>0.01882156976</v>
      </c>
      <c r="L31" s="139">
        <f t="shared" si="5"/>
        <v>0.01596954935</v>
      </c>
      <c r="M31" s="140">
        <v>0.7608695652173914</v>
      </c>
      <c r="N31" s="140">
        <v>0.8333333333333334</v>
      </c>
      <c r="O31" s="140">
        <f t="shared" si="6"/>
        <v>0.07246376812</v>
      </c>
      <c r="P31" s="141">
        <f t="shared" si="7"/>
        <v>0.6096238883</v>
      </c>
      <c r="Q31" s="142">
        <f t="shared" si="8"/>
        <v>0.01422124705</v>
      </c>
      <c r="R31" s="142">
        <f t="shared" si="9"/>
        <v>0.01946145776</v>
      </c>
      <c r="S31" s="142">
        <f t="shared" si="10"/>
        <v>0.0168413524</v>
      </c>
      <c r="T31" s="143">
        <f t="shared" si="11"/>
        <v>0.01618750011</v>
      </c>
      <c r="U31" s="144">
        <f t="shared" si="12"/>
        <v>0.01618750011</v>
      </c>
      <c r="V31" s="145">
        <f t="shared" si="13"/>
        <v>0.0004856250034</v>
      </c>
      <c r="W31" s="146"/>
      <c r="X31" s="98"/>
      <c r="Y31" s="98"/>
      <c r="Z31" s="98"/>
    </row>
    <row r="32">
      <c r="A32" s="135">
        <v>280320.0</v>
      </c>
      <c r="B32" s="135" t="s">
        <v>285</v>
      </c>
      <c r="C32" s="136" t="s">
        <v>314</v>
      </c>
      <c r="D32" s="137">
        <v>11.161379159356914</v>
      </c>
      <c r="E32" s="137">
        <v>13.67812825613337</v>
      </c>
      <c r="F32" s="137">
        <f>100-'4. CÁLCULO DO IQS'!$D32</f>
        <v>88.83862084</v>
      </c>
      <c r="G32" s="137">
        <f>100-'4. CÁLCULO DO IQS'!$E32</f>
        <v>86.32187174</v>
      </c>
      <c r="H32" s="137">
        <f t="shared" si="1"/>
        <v>-2.516749097</v>
      </c>
      <c r="I32" s="138">
        <f t="shared" si="2"/>
        <v>0.3260075766</v>
      </c>
      <c r="J32" s="139">
        <f t="shared" si="3"/>
        <v>0.01396942445</v>
      </c>
      <c r="K32" s="139">
        <f t="shared" si="4"/>
        <v>0.01067125973</v>
      </c>
      <c r="L32" s="139">
        <f t="shared" si="5"/>
        <v>0.01232034209</v>
      </c>
      <c r="M32" s="140">
        <v>0.6152173913043478</v>
      </c>
      <c r="N32" s="140">
        <v>0.7156862745098039</v>
      </c>
      <c r="O32" s="140">
        <f t="shared" si="6"/>
        <v>0.1004688832</v>
      </c>
      <c r="P32" s="141">
        <f t="shared" si="7"/>
        <v>0.7003133606</v>
      </c>
      <c r="Q32" s="142">
        <f t="shared" si="8"/>
        <v>0.01221354159</v>
      </c>
      <c r="R32" s="142">
        <f t="shared" si="9"/>
        <v>0.0223566024</v>
      </c>
      <c r="S32" s="142">
        <f t="shared" si="10"/>
        <v>0.01728507199</v>
      </c>
      <c r="T32" s="143">
        <f t="shared" si="11"/>
        <v>0.01356152457</v>
      </c>
      <c r="U32" s="144">
        <f t="shared" si="12"/>
        <v>0.01356152457</v>
      </c>
      <c r="V32" s="145">
        <f t="shared" si="13"/>
        <v>0.000406845737</v>
      </c>
      <c r="W32" s="146"/>
      <c r="X32" s="98"/>
      <c r="Y32" s="98"/>
      <c r="Z32" s="98"/>
    </row>
    <row r="33">
      <c r="A33" s="135">
        <v>280330.0</v>
      </c>
      <c r="B33" s="135" t="s">
        <v>297</v>
      </c>
      <c r="C33" s="136" t="s">
        <v>315</v>
      </c>
      <c r="D33" s="137">
        <v>12.959876035968351</v>
      </c>
      <c r="E33" s="137">
        <v>6.980802792321118</v>
      </c>
      <c r="F33" s="137">
        <f>100-'4. CÁLCULO DO IQS'!$D33</f>
        <v>87.04012396</v>
      </c>
      <c r="G33" s="137">
        <f>100-'4. CÁLCULO DO IQS'!$E33</f>
        <v>93.01919721</v>
      </c>
      <c r="H33" s="137">
        <f t="shared" si="1"/>
        <v>5.979073244</v>
      </c>
      <c r="I33" s="138">
        <f t="shared" si="2"/>
        <v>0.5757847534</v>
      </c>
      <c r="J33" s="139">
        <f t="shared" si="3"/>
        <v>0.01505324921</v>
      </c>
      <c r="K33" s="139">
        <f t="shared" si="4"/>
        <v>0.01884725723</v>
      </c>
      <c r="L33" s="139">
        <f t="shared" si="5"/>
        <v>0.01695025322</v>
      </c>
      <c r="M33" s="140">
        <v>0.8586387434554974</v>
      </c>
      <c r="N33" s="140">
        <v>0.8418367346938775</v>
      </c>
      <c r="O33" s="140">
        <f t="shared" si="6"/>
        <v>-0.01680200876</v>
      </c>
      <c r="P33" s="141">
        <f t="shared" si="7"/>
        <v>0.3205529036</v>
      </c>
      <c r="Q33" s="142">
        <f t="shared" si="8"/>
        <v>0.01436636182</v>
      </c>
      <c r="R33" s="142">
        <f t="shared" si="9"/>
        <v>0.01023323874</v>
      </c>
      <c r="S33" s="142">
        <f t="shared" si="10"/>
        <v>0.01229980028</v>
      </c>
      <c r="T33" s="143">
        <f t="shared" si="11"/>
        <v>0.01578763998</v>
      </c>
      <c r="U33" s="144">
        <f t="shared" si="12"/>
        <v>0.01578763998</v>
      </c>
      <c r="V33" s="145">
        <f t="shared" si="13"/>
        <v>0.0004736291995</v>
      </c>
      <c r="W33" s="146"/>
      <c r="X33" s="98"/>
      <c r="Y33" s="98"/>
      <c r="Z33" s="98"/>
    </row>
    <row r="34">
      <c r="A34" s="135">
        <v>280340.0</v>
      </c>
      <c r="B34" s="135" t="s">
        <v>282</v>
      </c>
      <c r="C34" s="136" t="s">
        <v>316</v>
      </c>
      <c r="D34" s="137">
        <v>27.439185866152158</v>
      </c>
      <c r="E34" s="137">
        <v>23.601314769397813</v>
      </c>
      <c r="F34" s="137">
        <f>100-'4. CÁLCULO DO IQS'!$D34</f>
        <v>72.56081413</v>
      </c>
      <c r="G34" s="137">
        <f>100-'4. CÁLCULO DO IQS'!$E34</f>
        <v>76.39868523</v>
      </c>
      <c r="H34" s="137">
        <f t="shared" si="1"/>
        <v>3.837871097</v>
      </c>
      <c r="I34" s="138">
        <f t="shared" si="2"/>
        <v>0.5128334102</v>
      </c>
      <c r="J34" s="139">
        <f t="shared" si="3"/>
        <v>0.01236356024</v>
      </c>
      <c r="K34" s="139">
        <f t="shared" si="4"/>
        <v>0.01678666054</v>
      </c>
      <c r="L34" s="139">
        <f t="shared" si="5"/>
        <v>0.01457511039</v>
      </c>
      <c r="M34" s="140">
        <v>0.8333333333333334</v>
      </c>
      <c r="N34" s="140">
        <v>0.8071065989847716</v>
      </c>
      <c r="O34" s="140">
        <f t="shared" si="6"/>
        <v>-0.02622673435</v>
      </c>
      <c r="P34" s="141">
        <f t="shared" si="7"/>
        <v>0.2900326437</v>
      </c>
      <c r="Q34" s="142">
        <f t="shared" si="8"/>
        <v>0.01377367481</v>
      </c>
      <c r="R34" s="142">
        <f t="shared" si="9"/>
        <v>0.009258918738</v>
      </c>
      <c r="S34" s="142">
        <f t="shared" si="10"/>
        <v>0.01151629678</v>
      </c>
      <c r="T34" s="143">
        <f t="shared" si="11"/>
        <v>0.01381040698</v>
      </c>
      <c r="U34" s="144">
        <f t="shared" si="12"/>
        <v>0.01381040698</v>
      </c>
      <c r="V34" s="145">
        <f t="shared" si="13"/>
        <v>0.0004143122095</v>
      </c>
      <c r="W34" s="146"/>
      <c r="X34" s="98"/>
      <c r="Y34" s="98"/>
      <c r="Z34" s="98"/>
    </row>
    <row r="35">
      <c r="A35" s="135">
        <v>280350.0</v>
      </c>
      <c r="B35" s="135" t="s">
        <v>317</v>
      </c>
      <c r="C35" s="136" t="s">
        <v>317</v>
      </c>
      <c r="D35" s="137">
        <v>14.55950856817295</v>
      </c>
      <c r="E35" s="137">
        <v>12.756805017806379</v>
      </c>
      <c r="F35" s="137">
        <f>100-'4. CÁLCULO DO IQS'!$D35</f>
        <v>85.44049143</v>
      </c>
      <c r="G35" s="137">
        <f>100-'4. CÁLCULO DO IQS'!$E35</f>
        <v>87.24319498</v>
      </c>
      <c r="H35" s="137">
        <f t="shared" si="1"/>
        <v>1.80270355</v>
      </c>
      <c r="I35" s="138">
        <f t="shared" si="2"/>
        <v>0.4529994844</v>
      </c>
      <c r="J35" s="139">
        <f t="shared" si="3"/>
        <v>0.01411852172</v>
      </c>
      <c r="K35" s="139">
        <f t="shared" si="4"/>
        <v>0.01482810678</v>
      </c>
      <c r="L35" s="139">
        <f t="shared" si="5"/>
        <v>0.01447331425</v>
      </c>
      <c r="M35" s="140">
        <v>0.8284644194756554</v>
      </c>
      <c r="N35" s="140">
        <v>0.8286629303442754</v>
      </c>
      <c r="O35" s="140">
        <f t="shared" si="6"/>
        <v>0.0001985108686</v>
      </c>
      <c r="P35" s="141">
        <f t="shared" si="7"/>
        <v>0.3756059947</v>
      </c>
      <c r="Q35" s="142">
        <f t="shared" si="8"/>
        <v>0.01414154431</v>
      </c>
      <c r="R35" s="142">
        <f t="shared" si="9"/>
        <v>0.0119907378</v>
      </c>
      <c r="S35" s="142">
        <f t="shared" si="10"/>
        <v>0.01306614105</v>
      </c>
      <c r="T35" s="143">
        <f t="shared" si="11"/>
        <v>0.01412152095</v>
      </c>
      <c r="U35" s="144">
        <f t="shared" si="12"/>
        <v>0.01412152095</v>
      </c>
      <c r="V35" s="145">
        <f t="shared" si="13"/>
        <v>0.0004236456285</v>
      </c>
      <c r="W35" s="146"/>
      <c r="X35" s="98"/>
      <c r="Y35" s="98"/>
      <c r="Z35" s="98"/>
    </row>
    <row r="36">
      <c r="A36" s="135">
        <v>280360.0</v>
      </c>
      <c r="B36" s="135" t="s">
        <v>285</v>
      </c>
      <c r="C36" s="136" t="s">
        <v>318</v>
      </c>
      <c r="D36" s="137">
        <v>21.363018207913473</v>
      </c>
      <c r="E36" s="137">
        <v>19.53429424122918</v>
      </c>
      <c r="F36" s="137">
        <f>100-'4. CÁLCULO DO IQS'!$D36</f>
        <v>78.63698179</v>
      </c>
      <c r="G36" s="137">
        <f>100-'4. CÁLCULO DO IQS'!$E36</f>
        <v>80.46570576</v>
      </c>
      <c r="H36" s="137">
        <f t="shared" si="1"/>
        <v>1.828723967</v>
      </c>
      <c r="I36" s="138">
        <f t="shared" si="2"/>
        <v>0.4537644846</v>
      </c>
      <c r="J36" s="139">
        <f t="shared" si="3"/>
        <v>0.01302172409</v>
      </c>
      <c r="K36" s="139">
        <f t="shared" si="4"/>
        <v>0.01485314766</v>
      </c>
      <c r="L36" s="139">
        <f t="shared" si="5"/>
        <v>0.01393743588</v>
      </c>
      <c r="M36" s="140">
        <v>0.6473988439306358</v>
      </c>
      <c r="N36" s="140">
        <v>0.6752411575562701</v>
      </c>
      <c r="O36" s="140">
        <f t="shared" si="6"/>
        <v>0.02784231363</v>
      </c>
      <c r="P36" s="141">
        <f t="shared" si="7"/>
        <v>0.4651254227</v>
      </c>
      <c r="Q36" s="142">
        <f t="shared" si="8"/>
        <v>0.01152332559</v>
      </c>
      <c r="R36" s="142">
        <f t="shared" si="9"/>
        <v>0.01484853028</v>
      </c>
      <c r="S36" s="142">
        <f t="shared" si="10"/>
        <v>0.01318592793</v>
      </c>
      <c r="T36" s="143">
        <f t="shared" si="11"/>
        <v>0.01374955889</v>
      </c>
      <c r="U36" s="144">
        <f t="shared" si="12"/>
        <v>0.01374955889</v>
      </c>
      <c r="V36" s="145">
        <f t="shared" si="13"/>
        <v>0.0004124867667</v>
      </c>
      <c r="W36" s="146"/>
      <c r="X36" s="98"/>
      <c r="Y36" s="98"/>
      <c r="Z36" s="98"/>
    </row>
    <row r="37">
      <c r="A37" s="135">
        <v>280370.0</v>
      </c>
      <c r="B37" s="135" t="s">
        <v>288</v>
      </c>
      <c r="C37" s="136" t="s">
        <v>319</v>
      </c>
      <c r="D37" s="137">
        <v>38.920263983555124</v>
      </c>
      <c r="E37" s="137">
        <v>48.88525186397527</v>
      </c>
      <c r="F37" s="137">
        <f>100-'4. CÁLCULO DO IQS'!$D37</f>
        <v>61.07973602</v>
      </c>
      <c r="G37" s="137">
        <f>100-'4. CÁLCULO DO IQS'!$E37</f>
        <v>51.11474814</v>
      </c>
      <c r="H37" s="137">
        <f t="shared" si="1"/>
        <v>-9.96498788</v>
      </c>
      <c r="I37" s="138">
        <f t="shared" si="2"/>
        <v>0.1070293563</v>
      </c>
      <c r="J37" s="139">
        <f t="shared" si="3"/>
        <v>0.008271873602</v>
      </c>
      <c r="K37" s="139">
        <f t="shared" si="4"/>
        <v>0.00350340956</v>
      </c>
      <c r="L37" s="139">
        <f t="shared" si="5"/>
        <v>0.005887641581</v>
      </c>
      <c r="M37" s="140">
        <v>0.91</v>
      </c>
      <c r="N37" s="140">
        <v>0.8723404255319149</v>
      </c>
      <c r="O37" s="140">
        <f t="shared" si="6"/>
        <v>-0.03765957447</v>
      </c>
      <c r="P37" s="141">
        <f t="shared" si="7"/>
        <v>0.2530094701</v>
      </c>
      <c r="Q37" s="142">
        <f t="shared" si="8"/>
        <v>0.01488692245</v>
      </c>
      <c r="R37" s="142">
        <f t="shared" si="9"/>
        <v>0.008077001588</v>
      </c>
      <c r="S37" s="142">
        <f t="shared" si="10"/>
        <v>0.01148196202</v>
      </c>
      <c r="T37" s="143">
        <f t="shared" si="11"/>
        <v>0.00728622169</v>
      </c>
      <c r="U37" s="144">
        <f t="shared" si="12"/>
        <v>0.00728622169</v>
      </c>
      <c r="V37" s="145">
        <f t="shared" si="13"/>
        <v>0.0002185866507</v>
      </c>
      <c r="W37" s="146"/>
      <c r="X37" s="98"/>
      <c r="Y37" s="98"/>
      <c r="Z37" s="98"/>
    </row>
    <row r="38">
      <c r="A38" s="135">
        <v>280380.0</v>
      </c>
      <c r="B38" s="135" t="s">
        <v>282</v>
      </c>
      <c r="C38" s="136" t="s">
        <v>320</v>
      </c>
      <c r="D38" s="137">
        <v>5.9523809523809526</v>
      </c>
      <c r="E38" s="137">
        <v>0.0</v>
      </c>
      <c r="F38" s="137">
        <f>100-'4. CÁLCULO DO IQS'!$D38</f>
        <v>94.04761905</v>
      </c>
      <c r="G38" s="137">
        <f>100-'4. CÁLCULO DO IQS'!$E38</f>
        <v>100</v>
      </c>
      <c r="H38" s="137">
        <f t="shared" si="1"/>
        <v>5.952380952</v>
      </c>
      <c r="I38" s="138">
        <f t="shared" si="2"/>
        <v>0.575</v>
      </c>
      <c r="J38" s="139">
        <f t="shared" si="3"/>
        <v>0.01618294896</v>
      </c>
      <c r="K38" s="139">
        <f t="shared" si="4"/>
        <v>0.01882156976</v>
      </c>
      <c r="L38" s="139">
        <f t="shared" si="5"/>
        <v>0.01750225936</v>
      </c>
      <c r="M38" s="140">
        <v>0.7021276595744681</v>
      </c>
      <c r="N38" s="140">
        <v>0.7954545454545454</v>
      </c>
      <c r="O38" s="140">
        <f t="shared" si="6"/>
        <v>0.09332688588</v>
      </c>
      <c r="P38" s="141">
        <f t="shared" si="7"/>
        <v>0.6771853011</v>
      </c>
      <c r="Q38" s="142">
        <f t="shared" si="8"/>
        <v>0.01357482673</v>
      </c>
      <c r="R38" s="142">
        <f t="shared" si="9"/>
        <v>0.02161826887</v>
      </c>
      <c r="S38" s="142">
        <f t="shared" si="10"/>
        <v>0.0175965478</v>
      </c>
      <c r="T38" s="143">
        <f t="shared" si="11"/>
        <v>0.01752583147</v>
      </c>
      <c r="U38" s="144">
        <f t="shared" si="12"/>
        <v>0.01752583147</v>
      </c>
      <c r="V38" s="145">
        <f t="shared" si="13"/>
        <v>0.0005257749442</v>
      </c>
      <c r="W38" s="146"/>
      <c r="X38" s="98"/>
      <c r="Y38" s="98"/>
      <c r="Z38" s="98"/>
    </row>
    <row r="39">
      <c r="A39" s="135">
        <v>280390.0</v>
      </c>
      <c r="B39" s="135" t="s">
        <v>288</v>
      </c>
      <c r="C39" s="136" t="s">
        <v>321</v>
      </c>
      <c r="D39" s="137">
        <v>21.142747770164224</v>
      </c>
      <c r="E39" s="137">
        <v>32.326777207920465</v>
      </c>
      <c r="F39" s="137">
        <f>100-'4. CÁLCULO DO IQS'!$D39</f>
        <v>78.85725223</v>
      </c>
      <c r="G39" s="137">
        <f>100-'4. CÁLCULO DO IQS'!$E39</f>
        <v>67.67322279</v>
      </c>
      <c r="H39" s="137">
        <f t="shared" si="1"/>
        <v>-11.18402944</v>
      </c>
      <c r="I39" s="138">
        <f t="shared" si="2"/>
        <v>0.07118953453</v>
      </c>
      <c r="J39" s="139">
        <f t="shared" si="3"/>
        <v>0.0109515231</v>
      </c>
      <c r="K39" s="139">
        <f t="shared" si="4"/>
        <v>0.002330258766</v>
      </c>
      <c r="L39" s="139">
        <f t="shared" si="5"/>
        <v>0.006640890936</v>
      </c>
      <c r="M39" s="140">
        <v>0.7947019867549668</v>
      </c>
      <c r="N39" s="140">
        <v>0.8045112781954887</v>
      </c>
      <c r="O39" s="140">
        <f t="shared" si="6"/>
        <v>0.009809291441</v>
      </c>
      <c r="P39" s="141">
        <f t="shared" si="7"/>
        <v>0.4067287598</v>
      </c>
      <c r="Q39" s="142">
        <f t="shared" si="8"/>
        <v>0.01372938437</v>
      </c>
      <c r="R39" s="142">
        <f t="shared" si="9"/>
        <v>0.012984292</v>
      </c>
      <c r="S39" s="142">
        <f t="shared" si="10"/>
        <v>0.01335683819</v>
      </c>
      <c r="T39" s="143">
        <f t="shared" si="11"/>
        <v>0.008319877749</v>
      </c>
      <c r="U39" s="144">
        <f t="shared" si="12"/>
        <v>0.008319877749</v>
      </c>
      <c r="V39" s="145">
        <f t="shared" si="13"/>
        <v>0.0002495963325</v>
      </c>
      <c r="W39" s="146"/>
      <c r="X39" s="98"/>
      <c r="Y39" s="98"/>
      <c r="Z39" s="98"/>
    </row>
    <row r="40">
      <c r="A40" s="135">
        <v>280400.0</v>
      </c>
      <c r="B40" s="135" t="s">
        <v>297</v>
      </c>
      <c r="C40" s="136" t="s">
        <v>322</v>
      </c>
      <c r="D40" s="137">
        <v>8.786004146266157</v>
      </c>
      <c r="E40" s="137">
        <v>11.587650700553928</v>
      </c>
      <c r="F40" s="137">
        <f>100-'4. CÁLCULO DO IQS'!$D40</f>
        <v>91.21399585</v>
      </c>
      <c r="G40" s="137">
        <f>100-'4. CÁLCULO DO IQS'!$E40</f>
        <v>88.4123493</v>
      </c>
      <c r="H40" s="137">
        <f t="shared" si="1"/>
        <v>-2.801646554</v>
      </c>
      <c r="I40" s="138">
        <f t="shared" si="2"/>
        <v>0.3176315913</v>
      </c>
      <c r="J40" s="139">
        <f t="shared" si="3"/>
        <v>0.01430772536</v>
      </c>
      <c r="K40" s="139">
        <f t="shared" si="4"/>
        <v>0.01039708723</v>
      </c>
      <c r="L40" s="139">
        <f t="shared" si="5"/>
        <v>0.01235240629</v>
      </c>
      <c r="M40" s="140">
        <v>0.59375</v>
      </c>
      <c r="N40" s="140">
        <v>0.6397849462365591</v>
      </c>
      <c r="O40" s="140">
        <f t="shared" si="6"/>
        <v>0.04603494624</v>
      </c>
      <c r="P40" s="141">
        <f t="shared" si="7"/>
        <v>0.524038955</v>
      </c>
      <c r="Q40" s="142">
        <f t="shared" si="8"/>
        <v>0.01091824774</v>
      </c>
      <c r="R40" s="142">
        <f t="shared" si="9"/>
        <v>0.01672926895</v>
      </c>
      <c r="S40" s="142">
        <f t="shared" si="10"/>
        <v>0.01382375834</v>
      </c>
      <c r="T40" s="143">
        <f t="shared" si="11"/>
        <v>0.01272024431</v>
      </c>
      <c r="U40" s="144">
        <f t="shared" si="12"/>
        <v>0.01272024431</v>
      </c>
      <c r="V40" s="145">
        <f t="shared" si="13"/>
        <v>0.0003816073292</v>
      </c>
      <c r="W40" s="146"/>
      <c r="X40" s="98"/>
      <c r="Y40" s="98"/>
      <c r="Z40" s="98"/>
    </row>
    <row r="41">
      <c r="A41" s="135">
        <v>280410.0</v>
      </c>
      <c r="B41" s="135" t="s">
        <v>288</v>
      </c>
      <c r="C41" s="136" t="s">
        <v>323</v>
      </c>
      <c r="D41" s="137">
        <v>28.71332871332871</v>
      </c>
      <c r="E41" s="137">
        <v>28.71332871332871</v>
      </c>
      <c r="F41" s="137">
        <f>100-'4. CÁLCULO DO IQS'!$D41</f>
        <v>71.28667129</v>
      </c>
      <c r="G41" s="137">
        <f>100-'4. CÁLCULO DO IQS'!$E41</f>
        <v>71.28667129</v>
      </c>
      <c r="H41" s="137">
        <f t="shared" si="1"/>
        <v>0</v>
      </c>
      <c r="I41" s="138">
        <f t="shared" si="2"/>
        <v>0.4</v>
      </c>
      <c r="J41" s="139">
        <f t="shared" si="3"/>
        <v>0.01153628563</v>
      </c>
      <c r="K41" s="139">
        <f t="shared" si="4"/>
        <v>0.01309326592</v>
      </c>
      <c r="L41" s="139">
        <f t="shared" si="5"/>
        <v>0.01231477578</v>
      </c>
      <c r="M41" s="140">
        <v>0.7307692307692307</v>
      </c>
      <c r="N41" s="140">
        <v>0.6991150442477876</v>
      </c>
      <c r="O41" s="140">
        <f t="shared" si="6"/>
        <v>-0.03165418652</v>
      </c>
      <c r="P41" s="141">
        <f t="shared" si="7"/>
        <v>0.2724568269</v>
      </c>
      <c r="Q41" s="142">
        <f t="shared" si="8"/>
        <v>0.01193074532</v>
      </c>
      <c r="R41" s="142">
        <f t="shared" si="9"/>
        <v>0.008697833414</v>
      </c>
      <c r="S41" s="142">
        <f t="shared" si="10"/>
        <v>0.01031428937</v>
      </c>
      <c r="T41" s="143">
        <f t="shared" si="11"/>
        <v>0.01181465417</v>
      </c>
      <c r="U41" s="144">
        <f t="shared" si="12"/>
        <v>0.01181465417</v>
      </c>
      <c r="V41" s="145">
        <f t="shared" si="13"/>
        <v>0.0003544396252</v>
      </c>
      <c r="W41" s="146"/>
      <c r="X41" s="98"/>
      <c r="Y41" s="98"/>
      <c r="Z41" s="98"/>
    </row>
    <row r="42">
      <c r="A42" s="135">
        <v>280420.0</v>
      </c>
      <c r="B42" s="135" t="s">
        <v>295</v>
      </c>
      <c r="C42" s="136" t="s">
        <v>324</v>
      </c>
      <c r="D42" s="137">
        <v>15.091433900312873</v>
      </c>
      <c r="E42" s="137">
        <v>16.794216920203983</v>
      </c>
      <c r="F42" s="137">
        <f>100-'4. CÁLCULO DO IQS'!$D42</f>
        <v>84.9085661</v>
      </c>
      <c r="G42" s="137">
        <f>100-'4. CÁLCULO DO IQS'!$E42</f>
        <v>83.20578308</v>
      </c>
      <c r="H42" s="137">
        <f t="shared" si="1"/>
        <v>-1.70278302</v>
      </c>
      <c r="I42" s="138">
        <f t="shared" si="2"/>
        <v>0.3499381792</v>
      </c>
      <c r="J42" s="139">
        <f t="shared" si="3"/>
        <v>0.01346514941</v>
      </c>
      <c r="K42" s="139">
        <f t="shared" si="4"/>
        <v>0.01145458409</v>
      </c>
      <c r="L42" s="139">
        <f t="shared" si="5"/>
        <v>0.01245986675</v>
      </c>
      <c r="M42" s="140">
        <v>0.7510548523206751</v>
      </c>
      <c r="N42" s="140">
        <v>0.8388429752066116</v>
      </c>
      <c r="O42" s="140">
        <f t="shared" si="6"/>
        <v>0.08778812289</v>
      </c>
      <c r="P42" s="141">
        <f t="shared" si="7"/>
        <v>0.6592490244</v>
      </c>
      <c r="Q42" s="142">
        <f t="shared" si="8"/>
        <v>0.01431527183</v>
      </c>
      <c r="R42" s="142">
        <f t="shared" si="9"/>
        <v>0.02104567633</v>
      </c>
      <c r="S42" s="142">
        <f t="shared" si="10"/>
        <v>0.01768047408</v>
      </c>
      <c r="T42" s="143">
        <f t="shared" si="11"/>
        <v>0.01376501858</v>
      </c>
      <c r="U42" s="144">
        <f t="shared" si="12"/>
        <v>0.01376501858</v>
      </c>
      <c r="V42" s="145">
        <f t="shared" si="13"/>
        <v>0.0004129505575</v>
      </c>
      <c r="W42" s="146"/>
      <c r="X42" s="98"/>
      <c r="Y42" s="98"/>
      <c r="Z42" s="98"/>
    </row>
    <row r="43">
      <c r="A43" s="135">
        <v>280430.0</v>
      </c>
      <c r="B43" s="135" t="s">
        <v>282</v>
      </c>
      <c r="C43" s="136" t="s">
        <v>325</v>
      </c>
      <c r="D43" s="137">
        <v>32.288586635127146</v>
      </c>
      <c r="E43" s="137">
        <v>36.076465423005935</v>
      </c>
      <c r="F43" s="137">
        <f>100-'4. CÁLCULO DO IQS'!$D43</f>
        <v>67.71141336</v>
      </c>
      <c r="G43" s="137">
        <f>100-'4. CÁLCULO DO IQS'!$E43</f>
        <v>63.92353458</v>
      </c>
      <c r="H43" s="137">
        <f t="shared" si="1"/>
        <v>-3.787878788</v>
      </c>
      <c r="I43" s="138">
        <f t="shared" si="2"/>
        <v>0.2886363636</v>
      </c>
      <c r="J43" s="139">
        <f t="shared" si="3"/>
        <v>0.01034471297</v>
      </c>
      <c r="K43" s="139">
        <f t="shared" si="4"/>
        <v>0.009447981661</v>
      </c>
      <c r="L43" s="139">
        <f t="shared" si="5"/>
        <v>0.009896347318</v>
      </c>
      <c r="M43" s="140">
        <v>0.8202247191011236</v>
      </c>
      <c r="N43" s="140">
        <v>0.7954545454545454</v>
      </c>
      <c r="O43" s="140">
        <f t="shared" si="6"/>
        <v>-0.02477017365</v>
      </c>
      <c r="P43" s="141">
        <f t="shared" si="7"/>
        <v>0.2947494506</v>
      </c>
      <c r="Q43" s="142">
        <f t="shared" si="8"/>
        <v>0.01357482673</v>
      </c>
      <c r="R43" s="142">
        <f t="shared" si="9"/>
        <v>0.009409496727</v>
      </c>
      <c r="S43" s="142">
        <f t="shared" si="10"/>
        <v>0.01149216173</v>
      </c>
      <c r="T43" s="143">
        <f t="shared" si="11"/>
        <v>0.01029530092</v>
      </c>
      <c r="U43" s="144">
        <f t="shared" si="12"/>
        <v>0.01029530092</v>
      </c>
      <c r="V43" s="145">
        <f t="shared" si="13"/>
        <v>0.0003088590276</v>
      </c>
      <c r="W43" s="146"/>
      <c r="X43" s="98"/>
      <c r="Y43" s="98"/>
      <c r="Z43" s="98"/>
    </row>
    <row r="44">
      <c r="A44" s="135">
        <v>280440.0</v>
      </c>
      <c r="B44" s="135" t="s">
        <v>282</v>
      </c>
      <c r="C44" s="136" t="s">
        <v>326</v>
      </c>
      <c r="D44" s="137">
        <v>10.036085662006132</v>
      </c>
      <c r="E44" s="137">
        <v>8.414711723829827</v>
      </c>
      <c r="F44" s="137">
        <f>100-'4. CÁLCULO DO IQS'!$D44</f>
        <v>89.96391434</v>
      </c>
      <c r="G44" s="137">
        <f>100-'4. CÁLCULO DO IQS'!$E44</f>
        <v>91.58528828</v>
      </c>
      <c r="H44" s="137">
        <f t="shared" si="1"/>
        <v>1.621373938</v>
      </c>
      <c r="I44" s="138">
        <f t="shared" si="2"/>
        <v>0.4476683938</v>
      </c>
      <c r="J44" s="139">
        <f t="shared" si="3"/>
        <v>0.01482120046</v>
      </c>
      <c r="K44" s="139">
        <f t="shared" si="4"/>
        <v>0.01465360331</v>
      </c>
      <c r="L44" s="139">
        <f t="shared" si="5"/>
        <v>0.01473740189</v>
      </c>
      <c r="M44" s="140">
        <v>0.7</v>
      </c>
      <c r="N44" s="140">
        <v>0.6839378238341969</v>
      </c>
      <c r="O44" s="140">
        <f t="shared" si="6"/>
        <v>-0.01606217617</v>
      </c>
      <c r="P44" s="141">
        <f t="shared" si="7"/>
        <v>0.3229487169</v>
      </c>
      <c r="Q44" s="142">
        <f t="shared" si="8"/>
        <v>0.01167173851</v>
      </c>
      <c r="R44" s="142">
        <f t="shared" si="9"/>
        <v>0.010309722</v>
      </c>
      <c r="S44" s="142">
        <f t="shared" si="10"/>
        <v>0.01099073026</v>
      </c>
      <c r="T44" s="143">
        <f t="shared" si="11"/>
        <v>0.01380073398</v>
      </c>
      <c r="U44" s="144">
        <f t="shared" si="12"/>
        <v>0.01380073398</v>
      </c>
      <c r="V44" s="145">
        <f t="shared" si="13"/>
        <v>0.0004140220193</v>
      </c>
      <c r="W44" s="146"/>
      <c r="X44" s="98"/>
      <c r="Y44" s="98"/>
      <c r="Z44" s="98"/>
    </row>
    <row r="45">
      <c r="A45" s="135">
        <v>280445.0</v>
      </c>
      <c r="B45" s="135" t="s">
        <v>288</v>
      </c>
      <c r="C45" s="136" t="s">
        <v>327</v>
      </c>
      <c r="D45" s="137">
        <v>18.785255148891512</v>
      </c>
      <c r="E45" s="137">
        <v>16.642616642616645</v>
      </c>
      <c r="F45" s="137">
        <f>100-'4. CÁLCULO DO IQS'!$D45</f>
        <v>81.21474485</v>
      </c>
      <c r="G45" s="137">
        <f>100-'4. CÁLCULO DO IQS'!$E45</f>
        <v>83.35738336</v>
      </c>
      <c r="H45" s="137">
        <f t="shared" si="1"/>
        <v>2.142638506</v>
      </c>
      <c r="I45" s="138">
        <f t="shared" si="2"/>
        <v>0.4629935721</v>
      </c>
      <c r="J45" s="139">
        <f t="shared" si="3"/>
        <v>0.0134896828</v>
      </c>
      <c r="K45" s="139">
        <f t="shared" si="4"/>
        <v>0.0151552449</v>
      </c>
      <c r="L45" s="139">
        <f t="shared" si="5"/>
        <v>0.01432246385</v>
      </c>
      <c r="M45" s="140">
        <v>0.7878787878787878</v>
      </c>
      <c r="N45" s="140">
        <v>0.7575757575757576</v>
      </c>
      <c r="O45" s="140">
        <f t="shared" si="6"/>
        <v>-0.0303030303</v>
      </c>
      <c r="P45" s="141">
        <f t="shared" si="7"/>
        <v>0.2768323006</v>
      </c>
      <c r="Q45" s="142">
        <f t="shared" si="8"/>
        <v>0.01292840641</v>
      </c>
      <c r="R45" s="142">
        <f t="shared" si="9"/>
        <v>0.008837514779</v>
      </c>
      <c r="S45" s="142">
        <f t="shared" si="10"/>
        <v>0.0108829606</v>
      </c>
      <c r="T45" s="143">
        <f t="shared" si="11"/>
        <v>0.01346258804</v>
      </c>
      <c r="U45" s="144">
        <f t="shared" si="12"/>
        <v>0.01346258804</v>
      </c>
      <c r="V45" s="145">
        <f t="shared" si="13"/>
        <v>0.0004038776411</v>
      </c>
      <c r="W45" s="146"/>
      <c r="X45" s="98"/>
      <c r="Y45" s="98"/>
      <c r="Z45" s="98"/>
    </row>
    <row r="46">
      <c r="A46" s="135">
        <v>280450.0</v>
      </c>
      <c r="B46" s="135" t="s">
        <v>295</v>
      </c>
      <c r="C46" s="136" t="s">
        <v>328</v>
      </c>
      <c r="D46" s="137">
        <v>15.40745522323555</v>
      </c>
      <c r="E46" s="137">
        <v>16.275837730036134</v>
      </c>
      <c r="F46" s="137">
        <f>100-'4. CÁLCULO DO IQS'!$D46</f>
        <v>84.59254478</v>
      </c>
      <c r="G46" s="137">
        <f>100-'4. CÁLCULO DO IQS'!$E46</f>
        <v>83.72416227</v>
      </c>
      <c r="H46" s="137">
        <f t="shared" si="1"/>
        <v>-0.8683825068</v>
      </c>
      <c r="I46" s="138">
        <f t="shared" si="2"/>
        <v>0.3744695543</v>
      </c>
      <c r="J46" s="139">
        <f t="shared" si="3"/>
        <v>0.01354903845</v>
      </c>
      <c r="K46" s="139">
        <f t="shared" si="4"/>
        <v>0.01225757364</v>
      </c>
      <c r="L46" s="139">
        <f t="shared" si="5"/>
        <v>0.01290330604</v>
      </c>
      <c r="M46" s="140">
        <v>0.7576642335766424</v>
      </c>
      <c r="N46" s="140">
        <v>0.7711864406779662</v>
      </c>
      <c r="O46" s="140">
        <f t="shared" si="6"/>
        <v>0.0135222071</v>
      </c>
      <c r="P46" s="141">
        <f t="shared" si="7"/>
        <v>0.418752362</v>
      </c>
      <c r="Q46" s="142">
        <f t="shared" si="8"/>
        <v>0.01316067948</v>
      </c>
      <c r="R46" s="142">
        <f t="shared" si="9"/>
        <v>0.01336813002</v>
      </c>
      <c r="S46" s="142">
        <f t="shared" si="10"/>
        <v>0.01326440475</v>
      </c>
      <c r="T46" s="143">
        <f t="shared" si="11"/>
        <v>0.01299358072</v>
      </c>
      <c r="U46" s="144">
        <f t="shared" si="12"/>
        <v>0.01299358072</v>
      </c>
      <c r="V46" s="145">
        <f t="shared" si="13"/>
        <v>0.0003898074216</v>
      </c>
      <c r="W46" s="146"/>
      <c r="X46" s="98"/>
      <c r="Y46" s="98"/>
      <c r="Z46" s="98"/>
    </row>
    <row r="47">
      <c r="A47" s="135">
        <v>280460.0</v>
      </c>
      <c r="B47" s="135" t="s">
        <v>297</v>
      </c>
      <c r="C47" s="136" t="s">
        <v>329</v>
      </c>
      <c r="D47" s="137">
        <v>16.317638683305354</v>
      </c>
      <c r="E47" s="137">
        <v>12.915477002114072</v>
      </c>
      <c r="F47" s="137">
        <f>100-'4. CÁLCULO DO IQS'!$D47</f>
        <v>83.68236132</v>
      </c>
      <c r="G47" s="137">
        <f>100-'4. CÁLCULO DO IQS'!$E47</f>
        <v>87.084523</v>
      </c>
      <c r="H47" s="137">
        <f t="shared" si="1"/>
        <v>3.402161681</v>
      </c>
      <c r="I47" s="138">
        <f t="shared" si="2"/>
        <v>0.5000235534</v>
      </c>
      <c r="J47" s="139">
        <f t="shared" si="3"/>
        <v>0.01409284391</v>
      </c>
      <c r="K47" s="139">
        <f t="shared" si="4"/>
        <v>0.01636735338</v>
      </c>
      <c r="L47" s="139">
        <f t="shared" si="5"/>
        <v>0.01523009865</v>
      </c>
      <c r="M47" s="140">
        <v>0.8150470219435737</v>
      </c>
      <c r="N47" s="140">
        <v>0.8265682656826568</v>
      </c>
      <c r="O47" s="140">
        <f t="shared" si="6"/>
        <v>0.01152124374</v>
      </c>
      <c r="P47" s="141">
        <f t="shared" si="7"/>
        <v>0.412272606</v>
      </c>
      <c r="Q47" s="142">
        <f t="shared" si="8"/>
        <v>0.01410579782</v>
      </c>
      <c r="R47" s="142">
        <f t="shared" si="9"/>
        <v>0.01316127215</v>
      </c>
      <c r="S47" s="142">
        <f t="shared" si="10"/>
        <v>0.01363353498</v>
      </c>
      <c r="T47" s="143">
        <f t="shared" si="11"/>
        <v>0.01483095773</v>
      </c>
      <c r="U47" s="144">
        <f t="shared" si="12"/>
        <v>0.01483095773</v>
      </c>
      <c r="V47" s="145">
        <f t="shared" si="13"/>
        <v>0.0004449287319</v>
      </c>
      <c r="W47" s="146"/>
      <c r="X47" s="98"/>
      <c r="Y47" s="98"/>
      <c r="Z47" s="98"/>
    </row>
    <row r="48">
      <c r="A48" s="135">
        <v>280470.0</v>
      </c>
      <c r="B48" s="135" t="s">
        <v>282</v>
      </c>
      <c r="C48" s="136" t="s">
        <v>330</v>
      </c>
      <c r="D48" s="137">
        <v>24.02823052381994</v>
      </c>
      <c r="E48" s="137">
        <v>19.5896311485117</v>
      </c>
      <c r="F48" s="137">
        <f>100-'4. CÁLCULO DO IQS'!$D48</f>
        <v>75.97176948</v>
      </c>
      <c r="G48" s="137">
        <f>100-'4. CÁLCULO DO IQS'!$E48</f>
        <v>80.41036885</v>
      </c>
      <c r="H48" s="137">
        <f t="shared" si="1"/>
        <v>4.438599375</v>
      </c>
      <c r="I48" s="138">
        <f t="shared" si="2"/>
        <v>0.5304948216</v>
      </c>
      <c r="J48" s="139">
        <f t="shared" si="3"/>
        <v>0.01301276895</v>
      </c>
      <c r="K48" s="139">
        <f t="shared" si="4"/>
        <v>0.01736477443</v>
      </c>
      <c r="L48" s="139">
        <f t="shared" si="5"/>
        <v>0.01518877169</v>
      </c>
      <c r="M48" s="140">
        <v>0.8160919540229885</v>
      </c>
      <c r="N48" s="140">
        <v>0.8227848101265823</v>
      </c>
      <c r="O48" s="140">
        <f t="shared" si="6"/>
        <v>0.006692856104</v>
      </c>
      <c r="P48" s="141">
        <f t="shared" si="7"/>
        <v>0.3966367507</v>
      </c>
      <c r="Q48" s="142">
        <f t="shared" si="8"/>
        <v>0.01404123127</v>
      </c>
      <c r="R48" s="142">
        <f t="shared" si="9"/>
        <v>0.0126621176</v>
      </c>
      <c r="S48" s="142">
        <f t="shared" si="10"/>
        <v>0.01335167444</v>
      </c>
      <c r="T48" s="143">
        <f t="shared" si="11"/>
        <v>0.01472949738</v>
      </c>
      <c r="U48" s="144">
        <f t="shared" si="12"/>
        <v>0.01472949738</v>
      </c>
      <c r="V48" s="145">
        <f t="shared" si="13"/>
        <v>0.0004418849213</v>
      </c>
      <c r="W48" s="146"/>
      <c r="X48" s="98"/>
      <c r="Y48" s="98"/>
      <c r="Z48" s="98"/>
    </row>
    <row r="49">
      <c r="A49" s="135">
        <v>280480.0</v>
      </c>
      <c r="B49" s="135" t="s">
        <v>297</v>
      </c>
      <c r="C49" s="136" t="s">
        <v>331</v>
      </c>
      <c r="D49" s="137">
        <v>17.337112979702567</v>
      </c>
      <c r="E49" s="137">
        <v>17.869564769605432</v>
      </c>
      <c r="F49" s="137">
        <f>100-'4. CÁLCULO DO IQS'!$D49</f>
        <v>82.66288702</v>
      </c>
      <c r="G49" s="137">
        <f>100-'4. CÁLCULO DO IQS'!$E49</f>
        <v>82.13043523</v>
      </c>
      <c r="H49" s="137">
        <f t="shared" si="1"/>
        <v>-0.5324517899</v>
      </c>
      <c r="I49" s="138">
        <f t="shared" si="2"/>
        <v>0.3843459174</v>
      </c>
      <c r="J49" s="139">
        <f t="shared" si="3"/>
        <v>0.01329112641</v>
      </c>
      <c r="K49" s="139">
        <f t="shared" si="4"/>
        <v>0.01258085826</v>
      </c>
      <c r="L49" s="139">
        <f t="shared" si="5"/>
        <v>0.01293599234</v>
      </c>
      <c r="M49" s="140">
        <v>0.6351251840942562</v>
      </c>
      <c r="N49" s="140">
        <v>0.6643464810518175</v>
      </c>
      <c r="O49" s="140">
        <f t="shared" si="6"/>
        <v>0.02922129696</v>
      </c>
      <c r="P49" s="141">
        <f t="shared" si="7"/>
        <v>0.4695910095</v>
      </c>
      <c r="Q49" s="142">
        <f t="shared" si="8"/>
        <v>0.01133740252</v>
      </c>
      <c r="R49" s="142">
        <f t="shared" si="9"/>
        <v>0.01499108839</v>
      </c>
      <c r="S49" s="142">
        <f t="shared" si="10"/>
        <v>0.01316424546</v>
      </c>
      <c r="T49" s="143">
        <f t="shared" si="11"/>
        <v>0.01299305562</v>
      </c>
      <c r="U49" s="144">
        <f t="shared" si="12"/>
        <v>0.01299305562</v>
      </c>
      <c r="V49" s="145">
        <f t="shared" si="13"/>
        <v>0.0003897916685</v>
      </c>
      <c r="W49" s="146"/>
      <c r="X49" s="98"/>
      <c r="Y49" s="98"/>
      <c r="Z49" s="98"/>
    </row>
    <row r="50">
      <c r="A50" s="135">
        <v>280490.0</v>
      </c>
      <c r="B50" s="135" t="s">
        <v>282</v>
      </c>
      <c r="C50" s="136" t="s">
        <v>332</v>
      </c>
      <c r="D50" s="137">
        <v>8.598981215614076</v>
      </c>
      <c r="E50" s="137">
        <v>11.391293108924861</v>
      </c>
      <c r="F50" s="137">
        <f>100-'4. CÁLCULO DO IQS'!$D50</f>
        <v>91.40101878</v>
      </c>
      <c r="G50" s="137">
        <f>100-'4. CÁLCULO DO IQS'!$E50</f>
        <v>88.60870689</v>
      </c>
      <c r="H50" s="137">
        <f t="shared" si="1"/>
        <v>-2.792311893</v>
      </c>
      <c r="I50" s="138">
        <f t="shared" si="2"/>
        <v>0.3179060303</v>
      </c>
      <c r="J50" s="139">
        <f t="shared" si="3"/>
        <v>0.01433950181</v>
      </c>
      <c r="K50" s="139">
        <f t="shared" si="4"/>
        <v>0.01040607048</v>
      </c>
      <c r="L50" s="139">
        <f t="shared" si="5"/>
        <v>0.01237278615</v>
      </c>
      <c r="M50" s="140">
        <v>0.7626262626262627</v>
      </c>
      <c r="N50" s="140">
        <v>0.8490566037735849</v>
      </c>
      <c r="O50" s="140">
        <f t="shared" si="6"/>
        <v>0.08643034115</v>
      </c>
      <c r="P50" s="141">
        <f t="shared" si="7"/>
        <v>0.6548520952</v>
      </c>
      <c r="Q50" s="142">
        <f t="shared" si="8"/>
        <v>0.01448957247</v>
      </c>
      <c r="R50" s="142">
        <f t="shared" si="9"/>
        <v>0.02090531003</v>
      </c>
      <c r="S50" s="142">
        <f t="shared" si="10"/>
        <v>0.01769744125</v>
      </c>
      <c r="T50" s="143">
        <f t="shared" si="11"/>
        <v>0.01370394992</v>
      </c>
      <c r="U50" s="144">
        <f t="shared" si="12"/>
        <v>0.01370394992</v>
      </c>
      <c r="V50" s="145">
        <f t="shared" si="13"/>
        <v>0.0004111184977</v>
      </c>
      <c r="W50" s="146"/>
      <c r="X50" s="98"/>
      <c r="Y50" s="98"/>
      <c r="Z50" s="98"/>
    </row>
    <row r="51">
      <c r="A51" s="135">
        <v>280500.0</v>
      </c>
      <c r="B51" s="135" t="s">
        <v>288</v>
      </c>
      <c r="C51" s="136" t="s">
        <v>333</v>
      </c>
      <c r="D51" s="137">
        <v>8.771929824561402</v>
      </c>
      <c r="E51" s="137">
        <v>8.771929824561402</v>
      </c>
      <c r="F51" s="137">
        <f>100-'4. CÁLCULO DO IQS'!$D51</f>
        <v>91.22807018</v>
      </c>
      <c r="G51" s="137">
        <f>100-'4. CÁLCULO DO IQS'!$E51</f>
        <v>91.22807018</v>
      </c>
      <c r="H51" s="137">
        <f t="shared" si="1"/>
        <v>0</v>
      </c>
      <c r="I51" s="138">
        <f t="shared" si="2"/>
        <v>0.4</v>
      </c>
      <c r="J51" s="139">
        <f t="shared" si="3"/>
        <v>0.01476339203</v>
      </c>
      <c r="K51" s="139">
        <f t="shared" si="4"/>
        <v>0.01309326592</v>
      </c>
      <c r="L51" s="139">
        <f t="shared" si="5"/>
        <v>0.01392832898</v>
      </c>
      <c r="M51" s="140">
        <v>0.8157894736842105</v>
      </c>
      <c r="N51" s="140">
        <v>0.72</v>
      </c>
      <c r="O51" s="140">
        <f t="shared" si="6"/>
        <v>-0.09578947368</v>
      </c>
      <c r="P51" s="141">
        <f t="shared" si="7"/>
        <v>0.06476636285</v>
      </c>
      <c r="Q51" s="142">
        <f t="shared" si="8"/>
        <v>0.01228715745</v>
      </c>
      <c r="R51" s="142">
        <f t="shared" si="9"/>
        <v>0.002067582749</v>
      </c>
      <c r="S51" s="142">
        <f t="shared" si="10"/>
        <v>0.007177370102</v>
      </c>
      <c r="T51" s="143">
        <f t="shared" si="11"/>
        <v>0.01224058926</v>
      </c>
      <c r="U51" s="144">
        <f t="shared" si="12"/>
        <v>0.01224058926</v>
      </c>
      <c r="V51" s="145">
        <f t="shared" si="13"/>
        <v>0.0003672176778</v>
      </c>
      <c r="W51" s="146"/>
      <c r="X51" s="98"/>
      <c r="Y51" s="98"/>
      <c r="Z51" s="98"/>
    </row>
    <row r="52">
      <c r="A52" s="135">
        <v>280510.0</v>
      </c>
      <c r="B52" s="135" t="s">
        <v>286</v>
      </c>
      <c r="C52" s="136" t="s">
        <v>334</v>
      </c>
      <c r="D52" s="137">
        <v>23.260816125860373</v>
      </c>
      <c r="E52" s="137">
        <v>17.36111111111111</v>
      </c>
      <c r="F52" s="137">
        <f>100-'4. CÁLCULO DO IQS'!$D52</f>
        <v>76.73918387</v>
      </c>
      <c r="G52" s="137">
        <f>100-'4. CÁLCULO DO IQS'!$E52</f>
        <v>82.63888889</v>
      </c>
      <c r="H52" s="137">
        <f t="shared" si="1"/>
        <v>5.899705015</v>
      </c>
      <c r="I52" s="138">
        <f t="shared" si="2"/>
        <v>0.5734513274</v>
      </c>
      <c r="J52" s="139">
        <f t="shared" si="3"/>
        <v>0.01337340921</v>
      </c>
      <c r="K52" s="139">
        <f t="shared" si="4"/>
        <v>0.01877087681</v>
      </c>
      <c r="L52" s="139">
        <f t="shared" si="5"/>
        <v>0.01607214301</v>
      </c>
      <c r="M52" s="140">
        <v>0.8020833333333334</v>
      </c>
      <c r="N52" s="140">
        <v>0.8314606741573034</v>
      </c>
      <c r="O52" s="140">
        <f t="shared" si="6"/>
        <v>0.02937734082</v>
      </c>
      <c r="P52" s="141">
        <f t="shared" si="7"/>
        <v>0.4700963291</v>
      </c>
      <c r="Q52" s="142">
        <f t="shared" si="8"/>
        <v>0.0141892892</v>
      </c>
      <c r="R52" s="142">
        <f t="shared" si="9"/>
        <v>0.01500722007</v>
      </c>
      <c r="S52" s="142">
        <f t="shared" si="10"/>
        <v>0.01459825463</v>
      </c>
      <c r="T52" s="143">
        <f t="shared" si="11"/>
        <v>0.01570367092</v>
      </c>
      <c r="U52" s="144">
        <f t="shared" si="12"/>
        <v>0.01570367092</v>
      </c>
      <c r="V52" s="145">
        <f t="shared" si="13"/>
        <v>0.0004711101275</v>
      </c>
      <c r="W52" s="146"/>
      <c r="X52" s="98"/>
      <c r="Y52" s="98"/>
      <c r="Z52" s="98"/>
    </row>
    <row r="53">
      <c r="A53" s="135">
        <v>280520.0</v>
      </c>
      <c r="B53" s="135" t="s">
        <v>288</v>
      </c>
      <c r="C53" s="136" t="s">
        <v>335</v>
      </c>
      <c r="D53" s="137">
        <v>18.35075493612079</v>
      </c>
      <c r="E53" s="137">
        <v>23.64176022712608</v>
      </c>
      <c r="F53" s="137">
        <f>100-'4. CÁLCULO DO IQS'!$D53</f>
        <v>81.64924506</v>
      </c>
      <c r="G53" s="137">
        <f>100-'4. CÁLCULO DO IQS'!$E53</f>
        <v>76.35823977</v>
      </c>
      <c r="H53" s="137">
        <f t="shared" si="1"/>
        <v>-5.291005291</v>
      </c>
      <c r="I53" s="138">
        <f t="shared" si="2"/>
        <v>0.2444444444</v>
      </c>
      <c r="J53" s="139">
        <f t="shared" si="3"/>
        <v>0.01235701497</v>
      </c>
      <c r="K53" s="139">
        <f t="shared" si="4"/>
        <v>0.008001440286</v>
      </c>
      <c r="L53" s="139">
        <f t="shared" si="5"/>
        <v>0.01017922763</v>
      </c>
      <c r="M53" s="140">
        <v>0.8142857142857143</v>
      </c>
      <c r="N53" s="140">
        <v>0.9047619047619048</v>
      </c>
      <c r="O53" s="140">
        <f t="shared" si="6"/>
        <v>0.09047619048</v>
      </c>
      <c r="P53" s="141">
        <f t="shared" si="7"/>
        <v>0.6679538425</v>
      </c>
      <c r="Q53" s="142">
        <f t="shared" si="8"/>
        <v>0.01544021109</v>
      </c>
      <c r="R53" s="142">
        <f t="shared" si="9"/>
        <v>0.02132356644</v>
      </c>
      <c r="S53" s="142">
        <f t="shared" si="10"/>
        <v>0.01838188876</v>
      </c>
      <c r="T53" s="143">
        <f t="shared" si="11"/>
        <v>0.01222989291</v>
      </c>
      <c r="U53" s="144">
        <f t="shared" si="12"/>
        <v>0.01222989291</v>
      </c>
      <c r="V53" s="145">
        <f t="shared" si="13"/>
        <v>0.0003668967874</v>
      </c>
      <c r="W53" s="146"/>
      <c r="X53" s="98"/>
      <c r="Y53" s="98"/>
      <c r="Z53" s="98"/>
    </row>
    <row r="54">
      <c r="A54" s="135">
        <v>280530.0</v>
      </c>
      <c r="B54" s="135" t="s">
        <v>297</v>
      </c>
      <c r="C54" s="136" t="s">
        <v>336</v>
      </c>
      <c r="D54" s="137">
        <v>30.342270582936255</v>
      </c>
      <c r="E54" s="137">
        <v>31.180317932611512</v>
      </c>
      <c r="F54" s="137">
        <f>100-'4. CÁLCULO DO IQS'!$D54</f>
        <v>69.65772942</v>
      </c>
      <c r="G54" s="137">
        <f>100-'4. CÁLCULO DO IQS'!$E54</f>
        <v>68.81968207</v>
      </c>
      <c r="H54" s="137">
        <f t="shared" si="1"/>
        <v>-0.8380473497</v>
      </c>
      <c r="I54" s="138">
        <f t="shared" si="2"/>
        <v>0.3753614079</v>
      </c>
      <c r="J54" s="139">
        <f t="shared" si="3"/>
        <v>0.01113705402</v>
      </c>
      <c r="K54" s="139">
        <f t="shared" si="4"/>
        <v>0.01228676683</v>
      </c>
      <c r="L54" s="139">
        <f t="shared" si="5"/>
        <v>0.01171191043</v>
      </c>
      <c r="M54" s="140">
        <v>0.7522935779816514</v>
      </c>
      <c r="N54" s="140">
        <v>0.8378378378378378</v>
      </c>
      <c r="O54" s="140">
        <f t="shared" si="6"/>
        <v>0.08554425986</v>
      </c>
      <c r="P54" s="141">
        <f t="shared" si="7"/>
        <v>0.6519826821</v>
      </c>
      <c r="Q54" s="142">
        <f t="shared" si="8"/>
        <v>0.01429811866</v>
      </c>
      <c r="R54" s="142">
        <f t="shared" si="9"/>
        <v>0.02081370771</v>
      </c>
      <c r="S54" s="142">
        <f t="shared" si="10"/>
        <v>0.01755591318</v>
      </c>
      <c r="T54" s="143">
        <f t="shared" si="11"/>
        <v>0.01317291112</v>
      </c>
      <c r="U54" s="144">
        <f t="shared" si="12"/>
        <v>0.01317291112</v>
      </c>
      <c r="V54" s="145">
        <f t="shared" si="13"/>
        <v>0.0003951873335</v>
      </c>
      <c r="W54" s="146"/>
      <c r="X54" s="98"/>
      <c r="Y54" s="98"/>
      <c r="Z54" s="98"/>
    </row>
    <row r="55">
      <c r="A55" s="135">
        <v>280540.0</v>
      </c>
      <c r="B55" s="135" t="s">
        <v>295</v>
      </c>
      <c r="C55" s="136" t="s">
        <v>337</v>
      </c>
      <c r="D55" s="137">
        <v>19.878231921274374</v>
      </c>
      <c r="E55" s="137">
        <v>20.047841974714586</v>
      </c>
      <c r="F55" s="137">
        <f>100-'4. CÁLCULO DO IQS'!$D55</f>
        <v>80.12176808</v>
      </c>
      <c r="G55" s="137">
        <f>100-'4. CÁLCULO DO IQS'!$E55</f>
        <v>79.95215803</v>
      </c>
      <c r="H55" s="137">
        <f t="shared" si="1"/>
        <v>-0.1696100534</v>
      </c>
      <c r="I55" s="138">
        <f t="shared" si="2"/>
        <v>0.3950134644</v>
      </c>
      <c r="J55" s="139">
        <f t="shared" si="3"/>
        <v>0.01293861693</v>
      </c>
      <c r="K55" s="139">
        <f t="shared" si="4"/>
        <v>0.01293004083</v>
      </c>
      <c r="L55" s="139">
        <f t="shared" si="5"/>
        <v>0.01293432888</v>
      </c>
      <c r="M55" s="140">
        <v>0.8166023166023166</v>
      </c>
      <c r="N55" s="140">
        <v>0.8416833667334669</v>
      </c>
      <c r="O55" s="140">
        <f t="shared" si="6"/>
        <v>0.02508105013</v>
      </c>
      <c r="P55" s="141">
        <f t="shared" si="7"/>
        <v>0.456183573</v>
      </c>
      <c r="Q55" s="142">
        <f t="shared" si="8"/>
        <v>0.01436374452</v>
      </c>
      <c r="R55" s="142">
        <f t="shared" si="9"/>
        <v>0.01456307324</v>
      </c>
      <c r="S55" s="142">
        <f t="shared" si="10"/>
        <v>0.01446340888</v>
      </c>
      <c r="T55" s="143">
        <f t="shared" si="11"/>
        <v>0.01331659888</v>
      </c>
      <c r="U55" s="144">
        <f t="shared" si="12"/>
        <v>0.01331659888</v>
      </c>
      <c r="V55" s="145">
        <f t="shared" si="13"/>
        <v>0.0003994979664</v>
      </c>
      <c r="W55" s="146"/>
      <c r="X55" s="98"/>
      <c r="Y55" s="98"/>
      <c r="Z55" s="98"/>
    </row>
    <row r="56">
      <c r="A56" s="135">
        <v>280550.0</v>
      </c>
      <c r="B56" s="135" t="s">
        <v>317</v>
      </c>
      <c r="C56" s="136" t="s">
        <v>338</v>
      </c>
      <c r="D56" s="137">
        <v>12.055694792536897</v>
      </c>
      <c r="E56" s="137">
        <v>13.504629629629628</v>
      </c>
      <c r="F56" s="137">
        <f>100-'4. CÁLCULO DO IQS'!$D56</f>
        <v>87.94430521</v>
      </c>
      <c r="G56" s="137">
        <f>100-'4. CÁLCULO DO IQS'!$E56</f>
        <v>86.49537037</v>
      </c>
      <c r="H56" s="137">
        <f t="shared" si="1"/>
        <v>-1.448934837</v>
      </c>
      <c r="I56" s="138">
        <f t="shared" si="2"/>
        <v>0.3574013158</v>
      </c>
      <c r="J56" s="139">
        <f t="shared" si="3"/>
        <v>0.01399750164</v>
      </c>
      <c r="K56" s="139">
        <f t="shared" si="4"/>
        <v>0.01169887617</v>
      </c>
      <c r="L56" s="139">
        <f t="shared" si="5"/>
        <v>0.01284818891</v>
      </c>
      <c r="M56" s="140">
        <v>0.8488888888888889</v>
      </c>
      <c r="N56" s="140">
        <v>0.83203125</v>
      </c>
      <c r="O56" s="140">
        <f t="shared" si="6"/>
        <v>-0.01685763889</v>
      </c>
      <c r="P56" s="141">
        <f t="shared" si="7"/>
        <v>0.3203727555</v>
      </c>
      <c r="Q56" s="142">
        <f t="shared" si="8"/>
        <v>0.01419902636</v>
      </c>
      <c r="R56" s="142">
        <f t="shared" si="9"/>
        <v>0.01022748775</v>
      </c>
      <c r="S56" s="142">
        <f t="shared" si="10"/>
        <v>0.01221325705</v>
      </c>
      <c r="T56" s="143">
        <f t="shared" si="11"/>
        <v>0.01268945594</v>
      </c>
      <c r="U56" s="144">
        <f t="shared" si="12"/>
        <v>0.01268945594</v>
      </c>
      <c r="V56" s="145">
        <f t="shared" si="13"/>
        <v>0.0003806836783</v>
      </c>
      <c r="W56" s="146"/>
      <c r="X56" s="98"/>
      <c r="Y56" s="98"/>
      <c r="Z56" s="98"/>
    </row>
    <row r="57">
      <c r="A57" s="135">
        <v>280560.0</v>
      </c>
      <c r="B57" s="135" t="s">
        <v>295</v>
      </c>
      <c r="C57" s="136" t="s">
        <v>339</v>
      </c>
      <c r="D57" s="137">
        <v>12.727979587523023</v>
      </c>
      <c r="E57" s="137">
        <v>12.296188499315614</v>
      </c>
      <c r="F57" s="137">
        <f>100-'4. CÁLCULO DO IQS'!$D57</f>
        <v>87.27202041</v>
      </c>
      <c r="G57" s="137">
        <f>100-'4. CÁLCULO DO IQS'!$E57</f>
        <v>87.7038115</v>
      </c>
      <c r="H57" s="137">
        <f t="shared" si="1"/>
        <v>0.4317910882</v>
      </c>
      <c r="I57" s="138">
        <f t="shared" si="2"/>
        <v>0.412694658</v>
      </c>
      <c r="J57" s="139">
        <f t="shared" si="3"/>
        <v>0.01419306305</v>
      </c>
      <c r="K57" s="139">
        <f t="shared" si="4"/>
        <v>0.01350880226</v>
      </c>
      <c r="L57" s="139">
        <f t="shared" si="5"/>
        <v>0.01385093265</v>
      </c>
      <c r="M57" s="140">
        <v>0.7962962962962963</v>
      </c>
      <c r="N57" s="140">
        <v>0.8707865168539326</v>
      </c>
      <c r="O57" s="140">
        <f t="shared" si="6"/>
        <v>0.07449022056</v>
      </c>
      <c r="P57" s="141">
        <f t="shared" si="7"/>
        <v>0.616186186</v>
      </c>
      <c r="Q57" s="142">
        <f t="shared" si="8"/>
        <v>0.01486040423</v>
      </c>
      <c r="R57" s="142">
        <f t="shared" si="9"/>
        <v>0.01967095066</v>
      </c>
      <c r="S57" s="142">
        <f t="shared" si="10"/>
        <v>0.01726567744</v>
      </c>
      <c r="T57" s="143">
        <f t="shared" si="11"/>
        <v>0.01470461885</v>
      </c>
      <c r="U57" s="144">
        <f t="shared" si="12"/>
        <v>0.01470461885</v>
      </c>
      <c r="V57" s="145">
        <f t="shared" si="13"/>
        <v>0.0004411385655</v>
      </c>
      <c r="W57" s="146"/>
      <c r="X57" s="98"/>
      <c r="Y57" s="98"/>
      <c r="Z57" s="98"/>
    </row>
    <row r="58">
      <c r="A58" s="135">
        <v>280570.0</v>
      </c>
      <c r="B58" s="135" t="s">
        <v>282</v>
      </c>
      <c r="C58" s="136" t="s">
        <v>282</v>
      </c>
      <c r="D58" s="137">
        <v>14.09510637432372</v>
      </c>
      <c r="E58" s="137">
        <v>16.13229658355694</v>
      </c>
      <c r="F58" s="137">
        <f>100-'4. CÁLCULO DO IQS'!$D58</f>
        <v>85.90489363</v>
      </c>
      <c r="G58" s="137">
        <f>100-'4. CÁLCULO DO IQS'!$E58</f>
        <v>83.86770342</v>
      </c>
      <c r="H58" s="137">
        <f t="shared" si="1"/>
        <v>-2.037190209</v>
      </c>
      <c r="I58" s="138">
        <f t="shared" si="2"/>
        <v>0.3401066078</v>
      </c>
      <c r="J58" s="139">
        <f t="shared" si="3"/>
        <v>0.01357226764</v>
      </c>
      <c r="K58" s="139">
        <f t="shared" si="4"/>
        <v>0.01113276565</v>
      </c>
      <c r="L58" s="139">
        <f t="shared" si="5"/>
        <v>0.01235251664</v>
      </c>
      <c r="M58" s="140">
        <v>0.8225806451612904</v>
      </c>
      <c r="N58" s="140">
        <v>0.7870370370370371</v>
      </c>
      <c r="O58" s="140">
        <f t="shared" si="6"/>
        <v>-0.03554360812</v>
      </c>
      <c r="P58" s="141">
        <f t="shared" si="7"/>
        <v>0.2598616423</v>
      </c>
      <c r="Q58" s="142">
        <f t="shared" si="8"/>
        <v>0.01343117777</v>
      </c>
      <c r="R58" s="142">
        <f t="shared" si="9"/>
        <v>0.008295748364</v>
      </c>
      <c r="S58" s="142">
        <f t="shared" si="10"/>
        <v>0.01086346307</v>
      </c>
      <c r="T58" s="143">
        <f t="shared" si="11"/>
        <v>0.01198025325</v>
      </c>
      <c r="U58" s="144">
        <f t="shared" si="12"/>
        <v>0.01198025325</v>
      </c>
      <c r="V58" s="145">
        <f t="shared" si="13"/>
        <v>0.0003594075975</v>
      </c>
      <c r="W58" s="146"/>
      <c r="X58" s="98"/>
      <c r="Y58" s="98"/>
      <c r="Z58" s="98"/>
    </row>
    <row r="59">
      <c r="A59" s="135">
        <v>280580.0</v>
      </c>
      <c r="B59" s="135" t="s">
        <v>317</v>
      </c>
      <c r="C59" s="136" t="s">
        <v>340</v>
      </c>
      <c r="D59" s="137">
        <v>12.710058863364068</v>
      </c>
      <c r="E59" s="137">
        <v>10.353321313283395</v>
      </c>
      <c r="F59" s="137">
        <f>100-'4. CÁLCULO DO IQS'!$D59</f>
        <v>87.28994114</v>
      </c>
      <c r="G59" s="137">
        <f>100-'4. CÁLCULO DO IQS'!$E59</f>
        <v>89.64667869</v>
      </c>
      <c r="H59" s="137">
        <f t="shared" si="1"/>
        <v>2.35673755</v>
      </c>
      <c r="I59" s="138">
        <f t="shared" si="2"/>
        <v>0.469288084</v>
      </c>
      <c r="J59" s="139">
        <f t="shared" si="3"/>
        <v>0.01450747626</v>
      </c>
      <c r="K59" s="139">
        <f t="shared" si="4"/>
        <v>0.0153612842</v>
      </c>
      <c r="L59" s="139">
        <f t="shared" si="5"/>
        <v>0.01493438023</v>
      </c>
      <c r="M59" s="140">
        <v>0.6751054852320675</v>
      </c>
      <c r="N59" s="140">
        <v>0.7400881057268722</v>
      </c>
      <c r="O59" s="140">
        <f t="shared" si="6"/>
        <v>0.06498262049</v>
      </c>
      <c r="P59" s="141">
        <f t="shared" si="7"/>
        <v>0.5853975523</v>
      </c>
      <c r="Q59" s="142">
        <f t="shared" si="8"/>
        <v>0.01262997095</v>
      </c>
      <c r="R59" s="142">
        <f t="shared" si="9"/>
        <v>0.01868806317</v>
      </c>
      <c r="S59" s="142">
        <f t="shared" si="10"/>
        <v>0.01565901706</v>
      </c>
      <c r="T59" s="143">
        <f t="shared" si="11"/>
        <v>0.01511553943</v>
      </c>
      <c r="U59" s="144">
        <f t="shared" si="12"/>
        <v>0.01511553943</v>
      </c>
      <c r="V59" s="145">
        <f t="shared" si="13"/>
        <v>0.000453466183</v>
      </c>
      <c r="W59" s="146"/>
      <c r="X59" s="98"/>
      <c r="Y59" s="98"/>
      <c r="Z59" s="98"/>
    </row>
    <row r="60">
      <c r="A60" s="135">
        <v>280590.0</v>
      </c>
      <c r="B60" s="135" t="s">
        <v>285</v>
      </c>
      <c r="C60" s="136" t="s">
        <v>341</v>
      </c>
      <c r="D60" s="137">
        <v>26.849206349206344</v>
      </c>
      <c r="E60" s="137">
        <v>29.07907383136741</v>
      </c>
      <c r="F60" s="137">
        <f>100-'4. CÁLCULO DO IQS'!$D60</f>
        <v>73.15079365</v>
      </c>
      <c r="G60" s="137">
        <f>100-'4. CÁLCULO DO IQS'!$E60</f>
        <v>70.92092617</v>
      </c>
      <c r="H60" s="137">
        <f t="shared" si="1"/>
        <v>-2.229867482</v>
      </c>
      <c r="I60" s="138">
        <f t="shared" si="2"/>
        <v>0.334441896</v>
      </c>
      <c r="J60" s="139">
        <f t="shared" si="3"/>
        <v>0.01147709728</v>
      </c>
      <c r="K60" s="139">
        <f t="shared" si="4"/>
        <v>0.0109473417</v>
      </c>
      <c r="L60" s="139">
        <f t="shared" si="5"/>
        <v>0.01121221949</v>
      </c>
      <c r="M60" s="140">
        <v>0.7321428571428571</v>
      </c>
      <c r="N60" s="140">
        <v>0.6697247706422018</v>
      </c>
      <c r="O60" s="140">
        <f t="shared" si="6"/>
        <v>-0.0624180865</v>
      </c>
      <c r="P60" s="141">
        <f t="shared" si="7"/>
        <v>0.1728335314</v>
      </c>
      <c r="Q60" s="142">
        <f t="shared" si="8"/>
        <v>0.01142918571</v>
      </c>
      <c r="R60" s="142">
        <f t="shared" si="9"/>
        <v>0.00551748797</v>
      </c>
      <c r="S60" s="142">
        <f t="shared" si="10"/>
        <v>0.008473336838</v>
      </c>
      <c r="T60" s="143">
        <f t="shared" si="11"/>
        <v>0.01052749883</v>
      </c>
      <c r="U60" s="144">
        <f t="shared" si="12"/>
        <v>0.01052749883</v>
      </c>
      <c r="V60" s="145">
        <f t="shared" si="13"/>
        <v>0.0003158249649</v>
      </c>
      <c r="W60" s="146"/>
      <c r="X60" s="98"/>
      <c r="Y60" s="98"/>
      <c r="Z60" s="98"/>
    </row>
    <row r="61">
      <c r="A61" s="135">
        <v>280600.0</v>
      </c>
      <c r="B61" s="135" t="s">
        <v>288</v>
      </c>
      <c r="C61" s="136" t="s">
        <v>342</v>
      </c>
      <c r="D61" s="137">
        <v>24.325643141001347</v>
      </c>
      <c r="E61" s="137">
        <v>25.878172157233305</v>
      </c>
      <c r="F61" s="137">
        <f>100-'4. CÁLCULO DO IQS'!$D61</f>
        <v>75.67435686</v>
      </c>
      <c r="G61" s="137">
        <f>100-'4. CÁLCULO DO IQS'!$E61</f>
        <v>74.12182784</v>
      </c>
      <c r="H61" s="137">
        <f t="shared" si="1"/>
        <v>-1.552529016</v>
      </c>
      <c r="I61" s="138">
        <f t="shared" si="2"/>
        <v>0.3543556469</v>
      </c>
      <c r="J61" s="139">
        <f t="shared" si="3"/>
        <v>0.01199509757</v>
      </c>
      <c r="K61" s="139">
        <f t="shared" si="4"/>
        <v>0.01159918179</v>
      </c>
      <c r="L61" s="139">
        <f t="shared" si="5"/>
        <v>0.01179713968</v>
      </c>
      <c r="M61" s="140">
        <v>0.8926174496644296</v>
      </c>
      <c r="N61" s="140">
        <v>0.8453038674033149</v>
      </c>
      <c r="O61" s="140">
        <f t="shared" si="6"/>
        <v>-0.04731358226</v>
      </c>
      <c r="P61" s="141">
        <f t="shared" si="7"/>
        <v>0.2217467215</v>
      </c>
      <c r="Q61" s="142">
        <f t="shared" si="8"/>
        <v>0.01442553016</v>
      </c>
      <c r="R61" s="142">
        <f t="shared" si="9"/>
        <v>0.00707897859</v>
      </c>
      <c r="S61" s="142">
        <f t="shared" si="10"/>
        <v>0.01075225438</v>
      </c>
      <c r="T61" s="143">
        <f t="shared" si="11"/>
        <v>0.01153591835</v>
      </c>
      <c r="U61" s="144">
        <f t="shared" si="12"/>
        <v>0.01153591835</v>
      </c>
      <c r="V61" s="145">
        <f t="shared" si="13"/>
        <v>0.0003460775506</v>
      </c>
      <c r="W61" s="146"/>
      <c r="X61" s="98"/>
      <c r="Y61" s="98"/>
      <c r="Z61" s="98"/>
    </row>
    <row r="62">
      <c r="A62" s="135">
        <v>280610.0</v>
      </c>
      <c r="B62" s="135" t="s">
        <v>297</v>
      </c>
      <c r="C62" s="136" t="s">
        <v>343</v>
      </c>
      <c r="D62" s="137">
        <v>11.882041509089262</v>
      </c>
      <c r="E62" s="137">
        <v>17.02747716679605</v>
      </c>
      <c r="F62" s="137">
        <f>100-'4. CÁLCULO DO IQS'!$D62</f>
        <v>88.11795849</v>
      </c>
      <c r="G62" s="137">
        <f>100-'4. CÁLCULO DO IQS'!$E62</f>
        <v>82.97252283</v>
      </c>
      <c r="H62" s="137">
        <f t="shared" si="1"/>
        <v>-5.145435658</v>
      </c>
      <c r="I62" s="138">
        <f t="shared" si="2"/>
        <v>0.2487241917</v>
      </c>
      <c r="J62" s="139">
        <f t="shared" si="3"/>
        <v>0.01342740102</v>
      </c>
      <c r="K62" s="139">
        <f t="shared" si="4"/>
        <v>0.008141529958</v>
      </c>
      <c r="L62" s="139">
        <f t="shared" si="5"/>
        <v>0.01078446549</v>
      </c>
      <c r="M62" s="140">
        <v>0.7902097902097902</v>
      </c>
      <c r="N62" s="140">
        <v>0.8014705882352942</v>
      </c>
      <c r="O62" s="140">
        <f t="shared" si="6"/>
        <v>0.01126079803</v>
      </c>
      <c r="P62" s="141">
        <f t="shared" si="7"/>
        <v>0.4114291999</v>
      </c>
      <c r="Q62" s="142">
        <f t="shared" si="8"/>
        <v>0.01367749349</v>
      </c>
      <c r="R62" s="142">
        <f t="shared" si="9"/>
        <v>0.0131343475</v>
      </c>
      <c r="S62" s="142">
        <f t="shared" si="10"/>
        <v>0.01340592049</v>
      </c>
      <c r="T62" s="143">
        <f t="shared" si="11"/>
        <v>0.01143982924</v>
      </c>
      <c r="U62" s="144">
        <f t="shared" si="12"/>
        <v>0.01143982924</v>
      </c>
      <c r="V62" s="145">
        <f t="shared" si="13"/>
        <v>0.0003431948772</v>
      </c>
      <c r="W62" s="146"/>
      <c r="X62" s="98"/>
      <c r="Y62" s="98"/>
      <c r="Z62" s="98"/>
    </row>
    <row r="63">
      <c r="A63" s="135">
        <v>280620.0</v>
      </c>
      <c r="B63" s="135" t="s">
        <v>317</v>
      </c>
      <c r="C63" s="136" t="s">
        <v>344</v>
      </c>
      <c r="D63" s="137">
        <v>22.22263336416898</v>
      </c>
      <c r="E63" s="137">
        <v>14.2610421433185</v>
      </c>
      <c r="F63" s="137">
        <f>100-'4. CÁLCULO DO IQS'!$D63</f>
        <v>77.77736664</v>
      </c>
      <c r="G63" s="137">
        <f>100-'4. CÁLCULO DO IQS'!$E63</f>
        <v>85.73895786</v>
      </c>
      <c r="H63" s="137">
        <f t="shared" si="1"/>
        <v>7.961591221</v>
      </c>
      <c r="I63" s="138">
        <f t="shared" si="2"/>
        <v>0.6340707819</v>
      </c>
      <c r="J63" s="139">
        <f t="shared" si="3"/>
        <v>0.01387509179</v>
      </c>
      <c r="K63" s="139">
        <f t="shared" si="4"/>
        <v>0.0207551434</v>
      </c>
      <c r="L63" s="139">
        <f t="shared" si="5"/>
        <v>0.0173151176</v>
      </c>
      <c r="M63" s="140">
        <v>0.6436170212765957</v>
      </c>
      <c r="N63" s="140">
        <v>0.7489711934156379</v>
      </c>
      <c r="O63" s="140">
        <f t="shared" si="6"/>
        <v>0.1053541721</v>
      </c>
      <c r="P63" s="141">
        <f t="shared" si="7"/>
        <v>0.7161334804</v>
      </c>
      <c r="Q63" s="142">
        <f t="shared" si="8"/>
        <v>0.01278156525</v>
      </c>
      <c r="R63" s="142">
        <f t="shared" si="9"/>
        <v>0.02286163935</v>
      </c>
      <c r="S63" s="142">
        <f t="shared" si="10"/>
        <v>0.0178216023</v>
      </c>
      <c r="T63" s="143">
        <f t="shared" si="11"/>
        <v>0.01744173877</v>
      </c>
      <c r="U63" s="144">
        <f t="shared" si="12"/>
        <v>0.01744173877</v>
      </c>
      <c r="V63" s="145">
        <f t="shared" si="13"/>
        <v>0.0005232521632</v>
      </c>
      <c r="W63" s="146"/>
      <c r="X63" s="98"/>
      <c r="Y63" s="98"/>
      <c r="Z63" s="98"/>
    </row>
    <row r="64">
      <c r="A64" s="135">
        <v>280630.0</v>
      </c>
      <c r="B64" s="135" t="s">
        <v>286</v>
      </c>
      <c r="C64" s="136" t="s">
        <v>345</v>
      </c>
      <c r="D64" s="137">
        <v>19.932475891025117</v>
      </c>
      <c r="E64" s="137">
        <v>14.234470193019414</v>
      </c>
      <c r="F64" s="137">
        <f>100-'4. CÁLCULO DO IQS'!$D64</f>
        <v>80.06752411</v>
      </c>
      <c r="G64" s="137">
        <f>100-'4. CÁLCULO DO IQS'!$E64</f>
        <v>85.76552981</v>
      </c>
      <c r="H64" s="137">
        <f t="shared" si="1"/>
        <v>5.698005698</v>
      </c>
      <c r="I64" s="138">
        <f t="shared" si="2"/>
        <v>0.5675213675</v>
      </c>
      <c r="J64" s="139">
        <f t="shared" si="3"/>
        <v>0.01387939191</v>
      </c>
      <c r="K64" s="139">
        <f t="shared" si="4"/>
        <v>0.01857677046</v>
      </c>
      <c r="L64" s="139">
        <f t="shared" si="5"/>
        <v>0.01622808119</v>
      </c>
      <c r="M64" s="140">
        <v>0.7616580310880829</v>
      </c>
      <c r="N64" s="140">
        <v>0.7431693989071039</v>
      </c>
      <c r="O64" s="140">
        <f t="shared" si="6"/>
        <v>-0.01848863218</v>
      </c>
      <c r="P64" s="141">
        <f t="shared" si="7"/>
        <v>0.3150910803</v>
      </c>
      <c r="Q64" s="142">
        <f t="shared" si="8"/>
        <v>0.01268255475</v>
      </c>
      <c r="R64" s="142">
        <f t="shared" si="9"/>
        <v>0.01005887707</v>
      </c>
      <c r="S64" s="142">
        <f t="shared" si="10"/>
        <v>0.01137071591</v>
      </c>
      <c r="T64" s="143">
        <f t="shared" si="11"/>
        <v>0.01501373987</v>
      </c>
      <c r="U64" s="144">
        <f t="shared" si="12"/>
        <v>0.01501373987</v>
      </c>
      <c r="V64" s="145">
        <f t="shared" si="13"/>
        <v>0.000450412196</v>
      </c>
      <c r="W64" s="146"/>
      <c r="X64" s="98"/>
      <c r="Y64" s="98"/>
      <c r="Z64" s="98"/>
    </row>
    <row r="65">
      <c r="A65" s="135">
        <v>280640.0</v>
      </c>
      <c r="B65" s="135" t="s">
        <v>282</v>
      </c>
      <c r="C65" s="136" t="s">
        <v>346</v>
      </c>
      <c r="D65" s="137">
        <v>22.931924818717274</v>
      </c>
      <c r="E65" s="137">
        <v>16.642616642616645</v>
      </c>
      <c r="F65" s="137">
        <f>100-'4. CÁLCULO DO IQS'!$D65</f>
        <v>77.06807518</v>
      </c>
      <c r="G65" s="137">
        <f>100-'4. CÁLCULO DO IQS'!$E65</f>
        <v>83.35738336</v>
      </c>
      <c r="H65" s="137">
        <f t="shared" si="1"/>
        <v>6.289308176</v>
      </c>
      <c r="I65" s="138">
        <f t="shared" si="2"/>
        <v>0.5849056604</v>
      </c>
      <c r="J65" s="139">
        <f t="shared" si="3"/>
        <v>0.0134896828</v>
      </c>
      <c r="K65" s="139">
        <f t="shared" si="4"/>
        <v>0.01914581338</v>
      </c>
      <c r="L65" s="139">
        <f t="shared" si="5"/>
        <v>0.01631774809</v>
      </c>
      <c r="M65" s="140">
        <v>0.9191919191919192</v>
      </c>
      <c r="N65" s="140">
        <v>0.8904109589041096</v>
      </c>
      <c r="O65" s="140">
        <f t="shared" si="6"/>
        <v>-0.02878096029</v>
      </c>
      <c r="P65" s="141">
        <f t="shared" si="7"/>
        <v>0.2817612475</v>
      </c>
      <c r="Q65" s="142">
        <f t="shared" si="8"/>
        <v>0.01519530507</v>
      </c>
      <c r="R65" s="142">
        <f t="shared" si="9"/>
        <v>0.008994865064</v>
      </c>
      <c r="S65" s="142">
        <f t="shared" si="10"/>
        <v>0.01209508507</v>
      </c>
      <c r="T65" s="143">
        <f t="shared" si="11"/>
        <v>0.01526208234</v>
      </c>
      <c r="U65" s="144">
        <f t="shared" si="12"/>
        <v>0.01526208234</v>
      </c>
      <c r="V65" s="145">
        <f t="shared" si="13"/>
        <v>0.0004578624701</v>
      </c>
      <c r="W65" s="146"/>
      <c r="X65" s="98"/>
      <c r="Y65" s="98"/>
      <c r="Z65" s="98"/>
    </row>
    <row r="66">
      <c r="A66" s="135">
        <v>280650.0</v>
      </c>
      <c r="B66" s="135" t="s">
        <v>285</v>
      </c>
      <c r="C66" s="136" t="s">
        <v>347</v>
      </c>
      <c r="D66" s="137">
        <v>6.289308176100628</v>
      </c>
      <c r="E66" s="137">
        <v>14.041246160596751</v>
      </c>
      <c r="F66" s="137">
        <f>100-'4. CÁLCULO DO IQS'!$D66</f>
        <v>93.71069182</v>
      </c>
      <c r="G66" s="137">
        <f>100-'4. CÁLCULO DO IQS'!$E66</f>
        <v>85.95875384</v>
      </c>
      <c r="H66" s="137">
        <f t="shared" si="1"/>
        <v>-7.751937984</v>
      </c>
      <c r="I66" s="138">
        <f t="shared" si="2"/>
        <v>0.1720930233</v>
      </c>
      <c r="J66" s="139">
        <f t="shared" si="3"/>
        <v>0.01391066126</v>
      </c>
      <c r="K66" s="139">
        <f t="shared" si="4"/>
        <v>0.005633149293</v>
      </c>
      <c r="L66" s="139">
        <f t="shared" si="5"/>
        <v>0.009771905277</v>
      </c>
      <c r="M66" s="140">
        <v>0.7674418604651163</v>
      </c>
      <c r="N66" s="140">
        <v>0.7209302325581395</v>
      </c>
      <c r="O66" s="140">
        <f t="shared" si="6"/>
        <v>-0.04651162791</v>
      </c>
      <c r="P66" s="141">
        <f t="shared" si="7"/>
        <v>0.2243437049</v>
      </c>
      <c r="Q66" s="142">
        <f t="shared" si="8"/>
        <v>0.01230303234</v>
      </c>
      <c r="R66" s="142">
        <f t="shared" si="9"/>
        <v>0.007161883939</v>
      </c>
      <c r="S66" s="142">
        <f t="shared" si="10"/>
        <v>0.009732458137</v>
      </c>
      <c r="T66" s="143">
        <f t="shared" si="11"/>
        <v>0.009762043492</v>
      </c>
      <c r="U66" s="144">
        <f t="shared" si="12"/>
        <v>0.009762043492</v>
      </c>
      <c r="V66" s="145">
        <f t="shared" si="13"/>
        <v>0.0002928613048</v>
      </c>
      <c r="W66" s="146"/>
      <c r="X66" s="98"/>
      <c r="Y66" s="98"/>
      <c r="Z66" s="98"/>
    </row>
    <row r="67">
      <c r="A67" s="135">
        <v>280660.0</v>
      </c>
      <c r="B67" s="135" t="s">
        <v>297</v>
      </c>
      <c r="C67" s="136" t="s">
        <v>348</v>
      </c>
      <c r="D67" s="137">
        <v>16.546922862712336</v>
      </c>
      <c r="E67" s="137">
        <v>17.836151022169503</v>
      </c>
      <c r="F67" s="137">
        <f>100-'4. CÁLCULO DO IQS'!$D67</f>
        <v>83.45307714</v>
      </c>
      <c r="G67" s="137">
        <f>100-'4. CÁLCULO DO IQS'!$E67</f>
        <v>82.16384898</v>
      </c>
      <c r="H67" s="137">
        <f t="shared" si="1"/>
        <v>-1.289228159</v>
      </c>
      <c r="I67" s="138">
        <f t="shared" si="2"/>
        <v>0.3620966921</v>
      </c>
      <c r="J67" s="139">
        <f t="shared" si="3"/>
        <v>0.01329653374</v>
      </c>
      <c r="K67" s="139">
        <f t="shared" si="4"/>
        <v>0.0118525707</v>
      </c>
      <c r="L67" s="139">
        <f t="shared" si="5"/>
        <v>0.01257455222</v>
      </c>
      <c r="M67" s="140">
        <v>0.8045112781954887</v>
      </c>
      <c r="N67" s="140">
        <v>0.7480916030534351</v>
      </c>
      <c r="O67" s="140">
        <f t="shared" si="6"/>
        <v>-0.05641967514</v>
      </c>
      <c r="P67" s="141">
        <f t="shared" si="7"/>
        <v>0.1922582957</v>
      </c>
      <c r="Q67" s="142">
        <f t="shared" si="8"/>
        <v>0.01276655461</v>
      </c>
      <c r="R67" s="142">
        <f t="shared" si="9"/>
        <v>0.006137598563</v>
      </c>
      <c r="S67" s="142">
        <f t="shared" si="10"/>
        <v>0.009452076585</v>
      </c>
      <c r="T67" s="143">
        <f t="shared" si="11"/>
        <v>0.01179393331</v>
      </c>
      <c r="U67" s="144">
        <f t="shared" si="12"/>
        <v>0.01179393331</v>
      </c>
      <c r="V67" s="145">
        <f t="shared" si="13"/>
        <v>0.0003538179994</v>
      </c>
      <c r="W67" s="146"/>
      <c r="X67" s="98"/>
      <c r="Y67" s="98"/>
      <c r="Z67" s="98"/>
    </row>
    <row r="68">
      <c r="A68" s="135">
        <v>280670.0</v>
      </c>
      <c r="B68" s="135" t="s">
        <v>285</v>
      </c>
      <c r="C68" s="136" t="s">
        <v>349</v>
      </c>
      <c r="D68" s="137">
        <v>19.17916925224196</v>
      </c>
      <c r="E68" s="137">
        <v>19.312878937407497</v>
      </c>
      <c r="F68" s="137">
        <f>100-'4. CÁLCULO DO IQS'!$D68</f>
        <v>80.82083075</v>
      </c>
      <c r="G68" s="137">
        <f>100-'4. CÁLCULO DO IQS'!$E68</f>
        <v>80.68712106</v>
      </c>
      <c r="H68" s="137">
        <f t="shared" si="1"/>
        <v>-0.1337096852</v>
      </c>
      <c r="I68" s="138">
        <f t="shared" si="2"/>
        <v>0.3960689353</v>
      </c>
      <c r="J68" s="139">
        <f t="shared" si="3"/>
        <v>0.01305755562</v>
      </c>
      <c r="K68" s="139">
        <f t="shared" si="4"/>
        <v>0.01296458973</v>
      </c>
      <c r="L68" s="139">
        <f t="shared" si="5"/>
        <v>0.01301107268</v>
      </c>
      <c r="M68" s="140">
        <v>0.7346938775510204</v>
      </c>
      <c r="N68" s="140">
        <v>0.7655310621242485</v>
      </c>
      <c r="O68" s="140">
        <f t="shared" si="6"/>
        <v>0.03083718457</v>
      </c>
      <c r="P68" s="141">
        <f t="shared" si="7"/>
        <v>0.4748237676</v>
      </c>
      <c r="Q68" s="142">
        <f t="shared" si="8"/>
        <v>0.01306416763</v>
      </c>
      <c r="R68" s="142">
        <f t="shared" si="9"/>
        <v>0.01515813745</v>
      </c>
      <c r="S68" s="142">
        <f t="shared" si="10"/>
        <v>0.01411115254</v>
      </c>
      <c r="T68" s="143">
        <f t="shared" si="11"/>
        <v>0.01328609264</v>
      </c>
      <c r="U68" s="144">
        <f t="shared" si="12"/>
        <v>0.01328609264</v>
      </c>
      <c r="V68" s="145">
        <f t="shared" si="13"/>
        <v>0.0003985827793</v>
      </c>
      <c r="W68" s="146"/>
      <c r="X68" s="98"/>
      <c r="Y68" s="98"/>
      <c r="Z68" s="98"/>
    </row>
    <row r="69">
      <c r="A69" s="135">
        <v>280680.0</v>
      </c>
      <c r="B69" s="135" t="s">
        <v>288</v>
      </c>
      <c r="C69" s="136" t="s">
        <v>350</v>
      </c>
      <c r="D69" s="137">
        <v>12.537382102599494</v>
      </c>
      <c r="E69" s="137">
        <v>12.579710144927537</v>
      </c>
      <c r="F69" s="137">
        <f>100-'4. CÁLCULO DO IQS'!$D69</f>
        <v>87.4626179</v>
      </c>
      <c r="G69" s="137">
        <f>100-'4. CÁLCULO DO IQS'!$E69</f>
        <v>87.42028986</v>
      </c>
      <c r="H69" s="137">
        <f t="shared" si="1"/>
        <v>-0.04232804233</v>
      </c>
      <c r="I69" s="138">
        <f t="shared" si="2"/>
        <v>0.3987555556</v>
      </c>
      <c r="J69" s="139">
        <f t="shared" si="3"/>
        <v>0.01414718089</v>
      </c>
      <c r="K69" s="139">
        <f t="shared" si="4"/>
        <v>0.01305253132</v>
      </c>
      <c r="L69" s="139">
        <f t="shared" si="5"/>
        <v>0.0135998561</v>
      </c>
      <c r="M69" s="140">
        <v>0.831858407079646</v>
      </c>
      <c r="N69" s="140">
        <v>0.728</v>
      </c>
      <c r="O69" s="140">
        <f t="shared" si="6"/>
        <v>-0.1038584071</v>
      </c>
      <c r="P69" s="141">
        <f t="shared" si="7"/>
        <v>0.03863658945</v>
      </c>
      <c r="Q69" s="142">
        <f t="shared" si="8"/>
        <v>0.01242368143</v>
      </c>
      <c r="R69" s="142">
        <f t="shared" si="9"/>
        <v>0.001233423374</v>
      </c>
      <c r="S69" s="142">
        <f t="shared" si="10"/>
        <v>0.0068285524</v>
      </c>
      <c r="T69" s="143">
        <f t="shared" si="11"/>
        <v>0.01190703018</v>
      </c>
      <c r="U69" s="144">
        <f t="shared" si="12"/>
        <v>0.01190703018</v>
      </c>
      <c r="V69" s="145">
        <f t="shared" si="13"/>
        <v>0.0003572109053</v>
      </c>
      <c r="W69" s="146"/>
      <c r="X69" s="98"/>
      <c r="Y69" s="98"/>
      <c r="Z69" s="98"/>
    </row>
    <row r="70">
      <c r="A70" s="135">
        <v>280690.0</v>
      </c>
      <c r="B70" s="135" t="s">
        <v>282</v>
      </c>
      <c r="C70" s="136" t="s">
        <v>351</v>
      </c>
      <c r="D70" s="137">
        <v>0.0</v>
      </c>
      <c r="E70" s="137">
        <v>0.0</v>
      </c>
      <c r="F70" s="137">
        <f>100-'4. CÁLCULO DO IQS'!$D70</f>
        <v>100</v>
      </c>
      <c r="G70" s="137">
        <f>100-'4. CÁLCULO DO IQS'!$E70</f>
        <v>100</v>
      </c>
      <c r="H70" s="137">
        <f t="shared" si="1"/>
        <v>0</v>
      </c>
      <c r="I70" s="138">
        <f t="shared" si="2"/>
        <v>0.4</v>
      </c>
      <c r="J70" s="139">
        <f t="shared" si="3"/>
        <v>0.01618294896</v>
      </c>
      <c r="K70" s="139">
        <f t="shared" si="4"/>
        <v>0.01309326592</v>
      </c>
      <c r="L70" s="139">
        <f t="shared" si="5"/>
        <v>0.01463810744</v>
      </c>
      <c r="M70" s="140">
        <v>0.7916666666666666</v>
      </c>
      <c r="N70" s="140">
        <v>0.8387096774193549</v>
      </c>
      <c r="O70" s="140">
        <f t="shared" si="6"/>
        <v>0.04704301075</v>
      </c>
      <c r="P70" s="141">
        <f t="shared" si="7"/>
        <v>0.5273033886</v>
      </c>
      <c r="Q70" s="142">
        <f t="shared" si="8"/>
        <v>0.01431299704</v>
      </c>
      <c r="R70" s="142">
        <f t="shared" si="9"/>
        <v>0.01683348179</v>
      </c>
      <c r="S70" s="142">
        <f t="shared" si="10"/>
        <v>0.01557323941</v>
      </c>
      <c r="T70" s="143">
        <f t="shared" si="11"/>
        <v>0.01487189043</v>
      </c>
      <c r="U70" s="144">
        <f t="shared" si="12"/>
        <v>0.01487189043</v>
      </c>
      <c r="V70" s="145">
        <f t="shared" si="13"/>
        <v>0.000446156713</v>
      </c>
      <c r="W70" s="146"/>
      <c r="X70" s="98"/>
      <c r="Y70" s="98"/>
      <c r="Z70" s="98"/>
    </row>
    <row r="71">
      <c r="A71" s="135">
        <v>280700.0</v>
      </c>
      <c r="B71" s="135" t="s">
        <v>288</v>
      </c>
      <c r="C71" s="136" t="s">
        <v>352</v>
      </c>
      <c r="D71" s="137">
        <v>28.973950026581605</v>
      </c>
      <c r="E71" s="137">
        <v>28.973950026581605</v>
      </c>
      <c r="F71" s="137">
        <f>100-'4. CÁLCULO DO IQS'!$D71</f>
        <v>71.02604997</v>
      </c>
      <c r="G71" s="137">
        <f>100-'4. CÁLCULO DO IQS'!$E71</f>
        <v>71.02604997</v>
      </c>
      <c r="H71" s="137">
        <f t="shared" si="1"/>
        <v>0</v>
      </c>
      <c r="I71" s="138">
        <f t="shared" si="2"/>
        <v>0.4</v>
      </c>
      <c r="J71" s="139">
        <f t="shared" si="3"/>
        <v>0.01149410942</v>
      </c>
      <c r="K71" s="139">
        <f t="shared" si="4"/>
        <v>0.01309326592</v>
      </c>
      <c r="L71" s="139">
        <f t="shared" si="5"/>
        <v>0.01229368767</v>
      </c>
      <c r="M71" s="140">
        <v>0.8157894736842105</v>
      </c>
      <c r="N71" s="140">
        <v>0.7</v>
      </c>
      <c r="O71" s="140">
        <f t="shared" si="6"/>
        <v>-0.1157894737</v>
      </c>
      <c r="P71" s="141">
        <f t="shared" si="7"/>
        <v>0</v>
      </c>
      <c r="Q71" s="142">
        <f t="shared" si="8"/>
        <v>0.01194584753</v>
      </c>
      <c r="R71" s="142">
        <f t="shared" si="9"/>
        <v>0</v>
      </c>
      <c r="S71" s="142">
        <f t="shared" si="10"/>
        <v>0.005972923763</v>
      </c>
      <c r="T71" s="143">
        <f t="shared" si="11"/>
        <v>0.01071349669</v>
      </c>
      <c r="U71" s="144">
        <f t="shared" si="12"/>
        <v>0.01071349669</v>
      </c>
      <c r="V71" s="145">
        <f t="shared" si="13"/>
        <v>0.0003214049008</v>
      </c>
      <c r="W71" s="146"/>
      <c r="X71" s="98"/>
      <c r="Y71" s="98"/>
      <c r="Z71" s="98"/>
    </row>
    <row r="72">
      <c r="A72" s="135">
        <v>280710.0</v>
      </c>
      <c r="B72" s="135" t="s">
        <v>317</v>
      </c>
      <c r="C72" s="136" t="s">
        <v>353</v>
      </c>
      <c r="D72" s="137">
        <v>12.889312587907822</v>
      </c>
      <c r="E72" s="137">
        <v>12.802205901816365</v>
      </c>
      <c r="F72" s="137">
        <f>100-'4. CÁLCULO DO IQS'!$D72</f>
        <v>87.11068741</v>
      </c>
      <c r="G72" s="137">
        <f>100-'4. CÁLCULO DO IQS'!$E72</f>
        <v>87.1977941</v>
      </c>
      <c r="H72" s="137">
        <f t="shared" si="1"/>
        <v>0.08710668609</v>
      </c>
      <c r="I72" s="138">
        <f t="shared" si="2"/>
        <v>0.4025609366</v>
      </c>
      <c r="J72" s="139">
        <f t="shared" si="3"/>
        <v>0.01411117451</v>
      </c>
      <c r="K72" s="139">
        <f t="shared" si="4"/>
        <v>0.01317709348</v>
      </c>
      <c r="L72" s="139">
        <f t="shared" si="5"/>
        <v>0.013644134</v>
      </c>
      <c r="M72" s="140">
        <v>0.8164983164983165</v>
      </c>
      <c r="N72" s="140">
        <v>0.8262548262548263</v>
      </c>
      <c r="O72" s="140">
        <f t="shared" si="6"/>
        <v>0.009756509757</v>
      </c>
      <c r="P72" s="141">
        <f t="shared" si="7"/>
        <v>0.4065578359</v>
      </c>
      <c r="Q72" s="142">
        <f t="shared" si="8"/>
        <v>0.01410044882</v>
      </c>
      <c r="R72" s="142">
        <f t="shared" si="9"/>
        <v>0.01297883548</v>
      </c>
      <c r="S72" s="142">
        <f t="shared" si="10"/>
        <v>0.01353964215</v>
      </c>
      <c r="T72" s="143">
        <f t="shared" si="11"/>
        <v>0.01361801104</v>
      </c>
      <c r="U72" s="144">
        <f t="shared" si="12"/>
        <v>0.01361801104</v>
      </c>
      <c r="V72" s="145">
        <f t="shared" si="13"/>
        <v>0.0004085403311</v>
      </c>
      <c r="W72" s="146"/>
      <c r="X72" s="98"/>
      <c r="Y72" s="98"/>
      <c r="Z72" s="98"/>
    </row>
    <row r="73">
      <c r="A73" s="135">
        <v>280720.0</v>
      </c>
      <c r="B73" s="135" t="s">
        <v>297</v>
      </c>
      <c r="C73" s="136" t="s">
        <v>354</v>
      </c>
      <c r="D73" s="137">
        <v>30.894131165534745</v>
      </c>
      <c r="E73" s="137">
        <v>24.445718467122045</v>
      </c>
      <c r="F73" s="137">
        <f>100-'4. CÁLCULO DO IQS'!$D73</f>
        <v>69.10586883</v>
      </c>
      <c r="G73" s="137">
        <f>100-'4. CÁLCULO DO IQS'!$E73</f>
        <v>75.55428153</v>
      </c>
      <c r="H73" s="137">
        <f t="shared" si="1"/>
        <v>6.448412698</v>
      </c>
      <c r="I73" s="138">
        <f t="shared" si="2"/>
        <v>0.5895833333</v>
      </c>
      <c r="J73" s="139">
        <f t="shared" si="3"/>
        <v>0.01222691082</v>
      </c>
      <c r="K73" s="139">
        <f t="shared" si="4"/>
        <v>0.01929892842</v>
      </c>
      <c r="L73" s="139">
        <f t="shared" si="5"/>
        <v>0.01576291962</v>
      </c>
      <c r="M73" s="140">
        <v>0.7674418604651163</v>
      </c>
      <c r="N73" s="140">
        <v>0.7380952380952381</v>
      </c>
      <c r="O73" s="140">
        <f t="shared" si="6"/>
        <v>-0.02934662237</v>
      </c>
      <c r="P73" s="141">
        <f t="shared" si="7"/>
        <v>0.2799294537</v>
      </c>
      <c r="Q73" s="142">
        <f t="shared" si="8"/>
        <v>0.01259596168</v>
      </c>
      <c r="R73" s="142">
        <f t="shared" si="9"/>
        <v>0.008936387406</v>
      </c>
      <c r="S73" s="142">
        <f t="shared" si="10"/>
        <v>0.01076617454</v>
      </c>
      <c r="T73" s="143">
        <f t="shared" si="11"/>
        <v>0.01451373335</v>
      </c>
      <c r="U73" s="144">
        <f t="shared" si="12"/>
        <v>0.01451373335</v>
      </c>
      <c r="V73" s="145">
        <f t="shared" si="13"/>
        <v>0.0004354120005</v>
      </c>
      <c r="W73" s="146"/>
      <c r="X73" s="98"/>
      <c r="Y73" s="98"/>
      <c r="Z73" s="98"/>
    </row>
    <row r="74">
      <c r="A74" s="135">
        <v>280730.0</v>
      </c>
      <c r="B74" s="135" t="s">
        <v>282</v>
      </c>
      <c r="C74" s="136" t="s">
        <v>355</v>
      </c>
      <c r="D74" s="137">
        <v>34.29705215419501</v>
      </c>
      <c r="E74" s="137">
        <v>13.888888888888888</v>
      </c>
      <c r="F74" s="137">
        <f>100-'4. CÁLCULO DO IQS'!$D74</f>
        <v>65.70294785</v>
      </c>
      <c r="G74" s="137">
        <f>100-'4. CÁLCULO DO IQS'!$E74</f>
        <v>86.11111111</v>
      </c>
      <c r="H74" s="137">
        <f t="shared" si="1"/>
        <v>20.40816327</v>
      </c>
      <c r="I74" s="138">
        <f t="shared" si="2"/>
        <v>1</v>
      </c>
      <c r="J74" s="139">
        <f t="shared" si="3"/>
        <v>0.01393531716</v>
      </c>
      <c r="K74" s="139">
        <f t="shared" si="4"/>
        <v>0.03273316481</v>
      </c>
      <c r="L74" s="139">
        <f t="shared" si="5"/>
        <v>0.02333424098</v>
      </c>
      <c r="M74" s="140">
        <v>0.8958333333333334</v>
      </c>
      <c r="N74" s="140">
        <v>0.925</v>
      </c>
      <c r="O74" s="140">
        <f t="shared" si="6"/>
        <v>0.02916666667</v>
      </c>
      <c r="P74" s="141">
        <f t="shared" si="7"/>
        <v>0.4694140992</v>
      </c>
      <c r="Q74" s="142">
        <f t="shared" si="8"/>
        <v>0.01578558423</v>
      </c>
      <c r="R74" s="142">
        <f t="shared" si="9"/>
        <v>0.01498544075</v>
      </c>
      <c r="S74" s="142">
        <f t="shared" si="10"/>
        <v>0.01538551249</v>
      </c>
      <c r="T74" s="143">
        <f t="shared" si="11"/>
        <v>0.02134705886</v>
      </c>
      <c r="U74" s="144">
        <f t="shared" si="12"/>
        <v>0.02134705886</v>
      </c>
      <c r="V74" s="145">
        <f t="shared" si="13"/>
        <v>0.0006404117658</v>
      </c>
      <c r="W74" s="146"/>
      <c r="X74" s="98"/>
      <c r="Y74" s="98"/>
      <c r="Z74" s="98"/>
    </row>
    <row r="75">
      <c r="A75" s="135">
        <v>280740.0</v>
      </c>
      <c r="B75" s="135" t="s">
        <v>317</v>
      </c>
      <c r="C75" s="136" t="s">
        <v>356</v>
      </c>
      <c r="D75" s="137">
        <v>9.448189436356252</v>
      </c>
      <c r="E75" s="137">
        <v>13.761121597559614</v>
      </c>
      <c r="F75" s="137">
        <f>100-'4. CÁLCULO DO IQS'!$D75</f>
        <v>90.55181056</v>
      </c>
      <c r="G75" s="137">
        <f>100-'4. CÁLCULO DO IQS'!$E75</f>
        <v>86.2388784</v>
      </c>
      <c r="H75" s="137">
        <f t="shared" si="1"/>
        <v>-4.312932161</v>
      </c>
      <c r="I75" s="138">
        <f t="shared" si="2"/>
        <v>0.2731997945</v>
      </c>
      <c r="J75" s="139">
        <f t="shared" si="3"/>
        <v>0.01395599368</v>
      </c>
      <c r="K75" s="139">
        <f t="shared" si="4"/>
        <v>0.008942693898</v>
      </c>
      <c r="L75" s="139">
        <f t="shared" si="5"/>
        <v>0.01144934379</v>
      </c>
      <c r="M75" s="140">
        <v>0.8807947019867549</v>
      </c>
      <c r="N75" s="140">
        <v>0.84399375975039</v>
      </c>
      <c r="O75" s="140">
        <f t="shared" si="6"/>
        <v>-0.03680094224</v>
      </c>
      <c r="P75" s="141">
        <f t="shared" si="7"/>
        <v>0.2557899945</v>
      </c>
      <c r="Q75" s="142">
        <f t="shared" si="8"/>
        <v>0.01440317252</v>
      </c>
      <c r="R75" s="142">
        <f t="shared" si="9"/>
        <v>0.008165766248</v>
      </c>
      <c r="S75" s="142">
        <f t="shared" si="10"/>
        <v>0.01128446939</v>
      </c>
      <c r="T75" s="143">
        <f t="shared" si="11"/>
        <v>0.01140812519</v>
      </c>
      <c r="U75" s="144">
        <f t="shared" si="12"/>
        <v>0.01140812519</v>
      </c>
      <c r="V75" s="145">
        <f t="shared" si="13"/>
        <v>0.0003422437556</v>
      </c>
      <c r="W75" s="146"/>
      <c r="X75" s="98"/>
      <c r="Y75" s="98"/>
      <c r="Z75" s="98"/>
    </row>
    <row r="76">
      <c r="A76" s="135">
        <v>280750.0</v>
      </c>
      <c r="B76" s="135" t="s">
        <v>286</v>
      </c>
      <c r="C76" s="136" t="s">
        <v>357</v>
      </c>
      <c r="D76" s="137">
        <v>12.714940050325277</v>
      </c>
      <c r="E76" s="137">
        <v>15.886890722624093</v>
      </c>
      <c r="F76" s="137">
        <f>100-'4. CÁLCULO DO IQS'!$D76</f>
        <v>87.28505995</v>
      </c>
      <c r="G76" s="137">
        <f>100-'4. CÁLCULO DO IQS'!$E76</f>
        <v>84.11310928</v>
      </c>
      <c r="H76" s="137">
        <f t="shared" si="1"/>
        <v>-3.171950672</v>
      </c>
      <c r="I76" s="138">
        <f t="shared" si="2"/>
        <v>0.3067446502</v>
      </c>
      <c r="J76" s="139">
        <f t="shared" si="3"/>
        <v>0.01361198154</v>
      </c>
      <c r="K76" s="139">
        <f t="shared" si="4"/>
        <v>0.01004072319</v>
      </c>
      <c r="L76" s="139">
        <f t="shared" si="5"/>
        <v>0.01182635237</v>
      </c>
      <c r="M76" s="140">
        <v>0.7951807228915663</v>
      </c>
      <c r="N76" s="140">
        <v>0.8527131782945736</v>
      </c>
      <c r="O76" s="140">
        <f t="shared" si="6"/>
        <v>0.0575324554</v>
      </c>
      <c r="P76" s="141">
        <f t="shared" si="7"/>
        <v>0.5612715475</v>
      </c>
      <c r="Q76" s="142">
        <f t="shared" si="8"/>
        <v>0.01455197373</v>
      </c>
      <c r="R76" s="142">
        <f t="shared" si="9"/>
        <v>0.01791787153</v>
      </c>
      <c r="S76" s="142">
        <f t="shared" si="10"/>
        <v>0.01623492263</v>
      </c>
      <c r="T76" s="143">
        <f t="shared" si="11"/>
        <v>0.01292849493</v>
      </c>
      <c r="U76" s="144">
        <f t="shared" si="12"/>
        <v>0.01292849493</v>
      </c>
      <c r="V76" s="145">
        <f t="shared" si="13"/>
        <v>0.000387854848</v>
      </c>
      <c r="W76" s="146"/>
      <c r="X76" s="98"/>
      <c r="Y76" s="98"/>
      <c r="Z76" s="98"/>
    </row>
    <row r="77">
      <c r="A77" s="135">
        <v>280760.0</v>
      </c>
      <c r="B77" s="135" t="s">
        <v>286</v>
      </c>
      <c r="C77" s="136" t="s">
        <v>358</v>
      </c>
      <c r="D77" s="137">
        <v>11.536516451996347</v>
      </c>
      <c r="E77" s="137">
        <v>9.428105165144226</v>
      </c>
      <c r="F77" s="137">
        <f>100-'4. CÁLCULO DO IQS'!$D77</f>
        <v>88.46348355</v>
      </c>
      <c r="G77" s="137">
        <f>100-'4. CÁLCULO DO IQS'!$E77</f>
        <v>90.57189483</v>
      </c>
      <c r="H77" s="137">
        <f t="shared" si="1"/>
        <v>2.108411287</v>
      </c>
      <c r="I77" s="138">
        <f t="shared" si="2"/>
        <v>0.4619872918</v>
      </c>
      <c r="J77" s="139">
        <f t="shared" si="3"/>
        <v>0.01465720351</v>
      </c>
      <c r="K77" s="139">
        <f t="shared" si="4"/>
        <v>0.01512230616</v>
      </c>
      <c r="L77" s="139">
        <f t="shared" si="5"/>
        <v>0.01488975484</v>
      </c>
      <c r="M77" s="140">
        <v>0.7653958944281525</v>
      </c>
      <c r="N77" s="140">
        <v>0.7640117994100295</v>
      </c>
      <c r="O77" s="140">
        <f t="shared" si="6"/>
        <v>-0.001384095018</v>
      </c>
      <c r="P77" s="141">
        <f t="shared" si="7"/>
        <v>0.3704810134</v>
      </c>
      <c r="Q77" s="142">
        <f t="shared" si="8"/>
        <v>0.01303824066</v>
      </c>
      <c r="R77" s="142">
        <f t="shared" si="9"/>
        <v>0.01182712936</v>
      </c>
      <c r="S77" s="142">
        <f t="shared" si="10"/>
        <v>0.01243268501</v>
      </c>
      <c r="T77" s="143">
        <f t="shared" si="11"/>
        <v>0.01427548738</v>
      </c>
      <c r="U77" s="144">
        <f t="shared" si="12"/>
        <v>0.01427548738</v>
      </c>
      <c r="V77" s="145">
        <f t="shared" si="13"/>
        <v>0.0004282646215</v>
      </c>
      <c r="W77" s="146"/>
      <c r="X77" s="98"/>
      <c r="Y77" s="98"/>
      <c r="Z77" s="98"/>
    </row>
    <row r="78">
      <c r="A78" s="147"/>
      <c r="B78" s="147"/>
      <c r="C78" s="147"/>
      <c r="D78" s="148"/>
      <c r="E78" s="148"/>
      <c r="F78" s="149"/>
      <c r="G78" s="148"/>
      <c r="H78" s="148"/>
      <c r="I78" s="150"/>
      <c r="J78" s="151"/>
      <c r="K78" s="151"/>
      <c r="L78" s="151"/>
      <c r="M78" s="152"/>
      <c r="N78" s="152"/>
      <c r="O78" s="152"/>
      <c r="P78" s="150"/>
      <c r="Q78" s="151"/>
      <c r="R78" s="151"/>
      <c r="S78" s="151"/>
      <c r="T78" s="146"/>
      <c r="U78" s="98"/>
      <c r="V78" s="98"/>
      <c r="W78" s="98"/>
      <c r="X78" s="98"/>
      <c r="Y78" s="98"/>
      <c r="Z78" s="98"/>
    </row>
    <row r="79">
      <c r="A79" s="98"/>
      <c r="B79" s="98"/>
      <c r="C79" s="98"/>
      <c r="D79" s="98"/>
      <c r="E79" s="98"/>
      <c r="F79" s="98"/>
      <c r="G79" s="98"/>
      <c r="H79" s="98"/>
      <c r="I79" s="98"/>
      <c r="J79" s="98"/>
      <c r="K79" s="98"/>
      <c r="L79" s="98"/>
      <c r="M79" s="98"/>
      <c r="N79" s="98"/>
      <c r="O79" s="98"/>
      <c r="P79" s="98"/>
      <c r="Q79" s="98"/>
      <c r="R79" s="98"/>
      <c r="S79" s="98"/>
      <c r="T79" s="98"/>
      <c r="U79" s="98"/>
      <c r="V79" s="98"/>
      <c r="W79" s="98"/>
      <c r="X79" s="98"/>
      <c r="Y79" s="98"/>
      <c r="Z79" s="98"/>
    </row>
    <row r="80">
      <c r="A80" s="98"/>
      <c r="B80" s="98"/>
      <c r="C80" s="98"/>
      <c r="D80" s="98"/>
      <c r="E80" s="98"/>
      <c r="F80" s="98"/>
      <c r="G80" s="98"/>
      <c r="H80" s="98"/>
      <c r="I80" s="98"/>
      <c r="J80" s="98"/>
      <c r="K80" s="98"/>
      <c r="L80" s="98"/>
      <c r="M80" s="98"/>
      <c r="N80" s="98"/>
      <c r="O80" s="98"/>
      <c r="P80" s="98"/>
      <c r="Q80" s="98"/>
      <c r="R80" s="98"/>
      <c r="S80" s="98"/>
      <c r="T80" s="98"/>
      <c r="U80" s="98"/>
      <c r="V80" s="98"/>
      <c r="W80" s="98"/>
      <c r="X80" s="98"/>
      <c r="Y80" s="98"/>
      <c r="Z80" s="98"/>
    </row>
    <row r="81">
      <c r="A81" s="98"/>
      <c r="B81" s="98"/>
      <c r="C81" s="98"/>
      <c r="D81" s="98"/>
      <c r="E81" s="98"/>
      <c r="F81" s="98"/>
      <c r="G81" s="98"/>
      <c r="H81" s="98"/>
      <c r="I81" s="98"/>
      <c r="J81" s="98"/>
      <c r="K81" s="98"/>
      <c r="L81" s="98"/>
      <c r="M81" s="98"/>
      <c r="N81" s="98"/>
      <c r="O81" s="98"/>
      <c r="P81" s="98"/>
      <c r="Q81" s="98"/>
      <c r="R81" s="98"/>
      <c r="S81" s="98"/>
      <c r="T81" s="98"/>
      <c r="U81" s="98"/>
      <c r="V81" s="98"/>
      <c r="W81" s="98"/>
      <c r="X81" s="98"/>
      <c r="Y81" s="98"/>
      <c r="Z81" s="98"/>
    </row>
    <row r="82">
      <c r="A82" s="98"/>
      <c r="B82" s="98"/>
      <c r="C82" s="98"/>
      <c r="D82" s="98"/>
      <c r="E82" s="98"/>
      <c r="F82" s="98"/>
      <c r="G82" s="98"/>
      <c r="H82" s="98"/>
      <c r="I82" s="98"/>
      <c r="J82" s="98"/>
      <c r="K82" s="98"/>
      <c r="L82" s="98"/>
      <c r="M82" s="98"/>
      <c r="N82" s="98"/>
      <c r="O82" s="98"/>
      <c r="P82" s="98"/>
      <c r="Q82" s="98"/>
      <c r="R82" s="98"/>
      <c r="S82" s="98"/>
      <c r="T82" s="98"/>
      <c r="U82" s="98"/>
      <c r="V82" s="98"/>
      <c r="W82" s="98"/>
      <c r="X82" s="98"/>
      <c r="Y82" s="98"/>
      <c r="Z82" s="98"/>
    </row>
    <row r="83">
      <c r="A83" s="98"/>
      <c r="B83" s="98"/>
      <c r="C83" s="98"/>
      <c r="D83" s="98"/>
      <c r="E83" s="98"/>
      <c r="F83" s="98"/>
      <c r="G83" s="98"/>
      <c r="H83" s="98"/>
      <c r="I83" s="98"/>
      <c r="J83" s="98"/>
      <c r="K83" s="98"/>
      <c r="L83" s="98"/>
      <c r="M83" s="98"/>
      <c r="N83" s="98"/>
      <c r="O83" s="98"/>
      <c r="P83" s="98"/>
      <c r="Q83" s="98"/>
      <c r="R83" s="98"/>
      <c r="S83" s="98"/>
      <c r="T83" s="98"/>
      <c r="U83" s="98"/>
      <c r="V83" s="98"/>
      <c r="W83" s="98"/>
      <c r="X83" s="98"/>
      <c r="Y83" s="98"/>
      <c r="Z83" s="98"/>
    </row>
    <row r="84">
      <c r="A84" s="98"/>
      <c r="B84" s="98"/>
      <c r="C84" s="98"/>
      <c r="D84" s="98"/>
      <c r="E84" s="98"/>
      <c r="F84" s="98"/>
      <c r="G84" s="98"/>
      <c r="H84" s="98"/>
      <c r="I84" s="98"/>
      <c r="J84" s="98"/>
      <c r="K84" s="98"/>
      <c r="L84" s="98"/>
      <c r="M84" s="98"/>
      <c r="N84" s="98"/>
      <c r="O84" s="98"/>
      <c r="P84" s="98"/>
      <c r="Q84" s="98"/>
      <c r="R84" s="98"/>
      <c r="S84" s="98"/>
      <c r="T84" s="98"/>
      <c r="U84" s="98"/>
      <c r="V84" s="98"/>
      <c r="W84" s="98"/>
      <c r="X84" s="98"/>
      <c r="Y84" s="98"/>
      <c r="Z84" s="98"/>
    </row>
    <row r="85">
      <c r="A85" s="98"/>
      <c r="B85" s="98"/>
      <c r="C85" s="98"/>
      <c r="D85" s="98"/>
      <c r="E85" s="98"/>
      <c r="F85" s="98"/>
      <c r="G85" s="98"/>
      <c r="H85" s="98"/>
      <c r="I85" s="98"/>
      <c r="J85" s="98"/>
      <c r="K85" s="98"/>
      <c r="L85" s="98"/>
      <c r="M85" s="98"/>
      <c r="N85" s="98"/>
      <c r="O85" s="98"/>
      <c r="P85" s="98"/>
      <c r="Q85" s="98"/>
      <c r="R85" s="98"/>
      <c r="S85" s="98"/>
      <c r="T85" s="98"/>
      <c r="U85" s="98"/>
      <c r="V85" s="98"/>
      <c r="W85" s="98"/>
      <c r="X85" s="98"/>
      <c r="Y85" s="98"/>
      <c r="Z85" s="98"/>
    </row>
    <row r="86">
      <c r="A86" s="98"/>
      <c r="B86" s="98"/>
      <c r="C86" s="98"/>
      <c r="D86" s="98"/>
      <c r="E86" s="98"/>
      <c r="F86" s="98"/>
      <c r="G86" s="98"/>
      <c r="H86" s="98"/>
      <c r="I86" s="98"/>
      <c r="J86" s="98"/>
      <c r="K86" s="98"/>
      <c r="L86" s="98"/>
      <c r="M86" s="98"/>
      <c r="N86" s="98"/>
      <c r="O86" s="98"/>
      <c r="P86" s="98"/>
      <c r="Q86" s="98"/>
      <c r="R86" s="98"/>
      <c r="S86" s="98"/>
      <c r="T86" s="98"/>
      <c r="U86" s="98"/>
      <c r="V86" s="98"/>
      <c r="W86" s="98"/>
      <c r="X86" s="98"/>
      <c r="Y86" s="98"/>
      <c r="Z86" s="98"/>
    </row>
    <row r="87">
      <c r="A87" s="98"/>
      <c r="B87" s="98"/>
      <c r="C87" s="98"/>
      <c r="D87" s="98"/>
      <c r="E87" s="98"/>
      <c r="F87" s="98"/>
      <c r="G87" s="98"/>
      <c r="H87" s="98"/>
      <c r="I87" s="98"/>
      <c r="J87" s="98"/>
      <c r="K87" s="98"/>
      <c r="L87" s="98"/>
      <c r="M87" s="98"/>
      <c r="N87" s="98"/>
      <c r="O87" s="98"/>
      <c r="P87" s="98"/>
      <c r="Q87" s="98"/>
      <c r="R87" s="98"/>
      <c r="S87" s="98"/>
      <c r="T87" s="98"/>
      <c r="U87" s="98"/>
      <c r="V87" s="98"/>
      <c r="W87" s="98"/>
      <c r="X87" s="98"/>
      <c r="Y87" s="98"/>
      <c r="Z87" s="98"/>
    </row>
    <row r="88">
      <c r="A88" s="98"/>
      <c r="B88" s="98"/>
      <c r="C88" s="98"/>
      <c r="D88" s="98"/>
      <c r="E88" s="98"/>
      <c r="F88" s="98"/>
      <c r="G88" s="98"/>
      <c r="H88" s="98"/>
      <c r="I88" s="98"/>
      <c r="J88" s="98"/>
      <c r="K88" s="98"/>
      <c r="L88" s="98"/>
      <c r="M88" s="98"/>
      <c r="N88" s="98"/>
      <c r="O88" s="98"/>
      <c r="P88" s="98"/>
      <c r="Q88" s="98"/>
      <c r="R88" s="98"/>
      <c r="S88" s="98"/>
      <c r="T88" s="98"/>
      <c r="U88" s="98"/>
      <c r="V88" s="98"/>
      <c r="W88" s="98"/>
      <c r="X88" s="98"/>
      <c r="Y88" s="98"/>
      <c r="Z88" s="98"/>
    </row>
    <row r="89">
      <c r="A89" s="98"/>
      <c r="B89" s="98"/>
      <c r="C89" s="98"/>
      <c r="D89" s="98"/>
      <c r="E89" s="98"/>
      <c r="F89" s="98"/>
      <c r="G89" s="98"/>
      <c r="H89" s="98"/>
      <c r="I89" s="98"/>
      <c r="J89" s="98"/>
      <c r="K89" s="98"/>
      <c r="L89" s="98"/>
      <c r="M89" s="98"/>
      <c r="N89" s="98"/>
      <c r="O89" s="98"/>
      <c r="P89" s="98"/>
      <c r="Q89" s="98"/>
      <c r="R89" s="98"/>
      <c r="S89" s="98"/>
      <c r="T89" s="98"/>
      <c r="U89" s="98"/>
      <c r="V89" s="98"/>
      <c r="W89" s="98"/>
      <c r="X89" s="98"/>
      <c r="Y89" s="98"/>
      <c r="Z89" s="98"/>
    </row>
    <row r="90">
      <c r="A90" s="98"/>
      <c r="B90" s="98"/>
      <c r="C90" s="98"/>
      <c r="D90" s="98"/>
      <c r="E90" s="98"/>
      <c r="F90" s="98"/>
      <c r="G90" s="98"/>
      <c r="H90" s="98"/>
      <c r="I90" s="98"/>
      <c r="J90" s="98"/>
      <c r="K90" s="98"/>
      <c r="L90" s="98"/>
      <c r="M90" s="98"/>
      <c r="N90" s="98"/>
      <c r="O90" s="98"/>
      <c r="P90" s="98"/>
      <c r="Q90" s="98"/>
      <c r="R90" s="98"/>
      <c r="S90" s="98"/>
      <c r="T90" s="98"/>
      <c r="U90" s="98"/>
      <c r="V90" s="98"/>
      <c r="W90" s="98"/>
      <c r="X90" s="98"/>
      <c r="Y90" s="98"/>
      <c r="Z90" s="98"/>
    </row>
    <row r="91">
      <c r="A91" s="98"/>
      <c r="B91" s="98"/>
      <c r="C91" s="98"/>
      <c r="D91" s="98"/>
      <c r="E91" s="98"/>
      <c r="F91" s="98"/>
      <c r="G91" s="98"/>
      <c r="H91" s="98"/>
      <c r="I91" s="98"/>
      <c r="J91" s="98"/>
      <c r="K91" s="98"/>
      <c r="L91" s="98"/>
      <c r="M91" s="98"/>
      <c r="N91" s="98"/>
      <c r="O91" s="98"/>
      <c r="P91" s="98"/>
      <c r="Q91" s="98"/>
      <c r="R91" s="98"/>
      <c r="S91" s="98"/>
      <c r="T91" s="98"/>
      <c r="U91" s="98"/>
      <c r="V91" s="98"/>
      <c r="W91" s="98"/>
      <c r="X91" s="98"/>
      <c r="Y91" s="98"/>
      <c r="Z91" s="98"/>
    </row>
    <row r="92">
      <c r="A92" s="98"/>
      <c r="B92" s="98"/>
      <c r="C92" s="98"/>
      <c r="D92" s="98"/>
      <c r="E92" s="98"/>
      <c r="F92" s="98"/>
      <c r="G92" s="98"/>
      <c r="H92" s="98"/>
      <c r="I92" s="98"/>
      <c r="J92" s="98"/>
      <c r="K92" s="98"/>
      <c r="L92" s="98"/>
      <c r="M92" s="98"/>
      <c r="N92" s="98"/>
      <c r="O92" s="98"/>
      <c r="P92" s="98"/>
      <c r="Q92" s="98"/>
      <c r="R92" s="98"/>
      <c r="S92" s="98"/>
      <c r="T92" s="98"/>
      <c r="U92" s="98"/>
      <c r="V92" s="98"/>
      <c r="W92" s="98"/>
      <c r="X92" s="98"/>
      <c r="Y92" s="98"/>
      <c r="Z92" s="98"/>
    </row>
    <row r="93">
      <c r="A93" s="98"/>
      <c r="B93" s="98"/>
      <c r="C93" s="98"/>
      <c r="D93" s="98"/>
      <c r="E93" s="98"/>
      <c r="F93" s="98"/>
      <c r="G93" s="98"/>
      <c r="H93" s="98"/>
      <c r="I93" s="98"/>
      <c r="J93" s="98"/>
      <c r="K93" s="98"/>
      <c r="L93" s="98"/>
      <c r="M93" s="98"/>
      <c r="N93" s="98"/>
      <c r="O93" s="98"/>
      <c r="P93" s="98"/>
      <c r="Q93" s="98"/>
      <c r="R93" s="98"/>
      <c r="S93" s="98"/>
      <c r="T93" s="98"/>
      <c r="U93" s="98"/>
      <c r="V93" s="98"/>
      <c r="W93" s="98"/>
      <c r="X93" s="98"/>
      <c r="Y93" s="98"/>
      <c r="Z93" s="98"/>
    </row>
    <row r="94">
      <c r="A94" s="98"/>
      <c r="B94" s="98"/>
      <c r="C94" s="98"/>
      <c r="D94" s="98"/>
      <c r="E94" s="98"/>
      <c r="F94" s="98"/>
      <c r="G94" s="98"/>
      <c r="H94" s="98"/>
      <c r="I94" s="98"/>
      <c r="J94" s="98"/>
      <c r="K94" s="98"/>
      <c r="L94" s="98"/>
      <c r="M94" s="98"/>
      <c r="N94" s="98"/>
      <c r="O94" s="98"/>
      <c r="P94" s="98"/>
      <c r="Q94" s="98"/>
      <c r="R94" s="98"/>
      <c r="S94" s="98"/>
      <c r="T94" s="98"/>
      <c r="U94" s="98"/>
      <c r="V94" s="98"/>
      <c r="W94" s="98"/>
      <c r="X94" s="98"/>
      <c r="Y94" s="98"/>
      <c r="Z94" s="98"/>
    </row>
    <row r="95">
      <c r="A95" s="98"/>
      <c r="B95" s="98"/>
      <c r="C95" s="98"/>
      <c r="D95" s="98"/>
      <c r="E95" s="98"/>
      <c r="F95" s="98"/>
      <c r="G95" s="98"/>
      <c r="H95" s="98"/>
      <c r="I95" s="98"/>
      <c r="J95" s="98"/>
      <c r="K95" s="98"/>
      <c r="L95" s="98"/>
      <c r="M95" s="98"/>
      <c r="N95" s="98"/>
      <c r="O95" s="98"/>
      <c r="P95" s="98"/>
      <c r="Q95" s="98"/>
      <c r="R95" s="98"/>
      <c r="S95" s="98"/>
      <c r="T95" s="98"/>
      <c r="U95" s="98"/>
      <c r="V95" s="98"/>
      <c r="W95" s="98"/>
      <c r="X95" s="98"/>
      <c r="Y95" s="98"/>
      <c r="Z95" s="98"/>
    </row>
    <row r="96">
      <c r="A96" s="98"/>
      <c r="B96" s="98"/>
      <c r="C96" s="98"/>
      <c r="D96" s="98"/>
      <c r="E96" s="98"/>
      <c r="F96" s="98"/>
      <c r="G96" s="98"/>
      <c r="H96" s="98"/>
      <c r="I96" s="98"/>
      <c r="J96" s="98"/>
      <c r="K96" s="98"/>
      <c r="L96" s="98"/>
      <c r="M96" s="98"/>
      <c r="N96" s="98"/>
      <c r="O96" s="98"/>
      <c r="P96" s="98"/>
      <c r="Q96" s="98"/>
      <c r="R96" s="98"/>
      <c r="S96" s="98"/>
      <c r="T96" s="98"/>
      <c r="U96" s="98"/>
      <c r="V96" s="98"/>
      <c r="W96" s="98"/>
      <c r="X96" s="98"/>
      <c r="Y96" s="98"/>
      <c r="Z96" s="98"/>
    </row>
    <row r="97">
      <c r="A97" s="98"/>
      <c r="B97" s="98"/>
      <c r="C97" s="98"/>
      <c r="D97" s="98"/>
      <c r="E97" s="98"/>
      <c r="F97" s="98"/>
      <c r="G97" s="98"/>
      <c r="H97" s="98"/>
      <c r="I97" s="98"/>
      <c r="J97" s="98"/>
      <c r="K97" s="98"/>
      <c r="L97" s="98"/>
      <c r="M97" s="98"/>
      <c r="N97" s="98"/>
      <c r="O97" s="98"/>
      <c r="P97" s="98"/>
      <c r="Q97" s="98"/>
      <c r="R97" s="98"/>
      <c r="S97" s="98"/>
      <c r="T97" s="98"/>
      <c r="U97" s="98"/>
      <c r="V97" s="98"/>
      <c r="W97" s="98"/>
      <c r="X97" s="98"/>
      <c r="Y97" s="98"/>
      <c r="Z97" s="98"/>
    </row>
    <row r="98">
      <c r="A98" s="98"/>
      <c r="B98" s="98"/>
      <c r="C98" s="98"/>
      <c r="D98" s="98"/>
      <c r="E98" s="98"/>
      <c r="F98" s="98"/>
      <c r="G98" s="98"/>
      <c r="H98" s="98"/>
      <c r="I98" s="98"/>
      <c r="J98" s="98"/>
      <c r="K98" s="98"/>
      <c r="L98" s="98"/>
      <c r="M98" s="98"/>
      <c r="N98" s="98"/>
      <c r="O98" s="98"/>
      <c r="P98" s="98"/>
      <c r="Q98" s="98"/>
      <c r="R98" s="98"/>
      <c r="S98" s="98"/>
      <c r="T98" s="98"/>
      <c r="U98" s="98"/>
      <c r="V98" s="98"/>
      <c r="W98" s="98"/>
      <c r="X98" s="98"/>
      <c r="Y98" s="98"/>
      <c r="Z98" s="98"/>
    </row>
    <row r="99">
      <c r="A99" s="98"/>
      <c r="B99" s="98"/>
      <c r="C99" s="98"/>
      <c r="D99" s="98"/>
      <c r="E99" s="98"/>
      <c r="F99" s="98"/>
      <c r="G99" s="98"/>
      <c r="H99" s="98"/>
      <c r="I99" s="98"/>
      <c r="J99" s="98"/>
      <c r="K99" s="98"/>
      <c r="L99" s="98"/>
      <c r="M99" s="98"/>
      <c r="N99" s="98"/>
      <c r="O99" s="98"/>
      <c r="P99" s="98"/>
      <c r="Q99" s="98"/>
      <c r="R99" s="98"/>
      <c r="S99" s="98"/>
      <c r="T99" s="98"/>
      <c r="U99" s="98"/>
      <c r="V99" s="98"/>
      <c r="W99" s="98"/>
      <c r="X99" s="98"/>
      <c r="Y99" s="98"/>
      <c r="Z99" s="98"/>
    </row>
    <row r="100">
      <c r="A100" s="98"/>
      <c r="B100" s="98"/>
      <c r="C100" s="98"/>
      <c r="D100" s="98"/>
      <c r="E100" s="98"/>
      <c r="F100" s="98"/>
      <c r="G100" s="98"/>
      <c r="H100" s="98"/>
      <c r="I100" s="98"/>
      <c r="J100" s="98"/>
      <c r="K100" s="98"/>
      <c r="L100" s="98"/>
      <c r="M100" s="98"/>
      <c r="N100" s="98"/>
      <c r="O100" s="98"/>
      <c r="P100" s="98"/>
      <c r="Q100" s="98"/>
      <c r="R100" s="98"/>
      <c r="S100" s="98"/>
      <c r="T100" s="98"/>
      <c r="U100" s="98"/>
      <c r="V100" s="98"/>
      <c r="W100" s="98"/>
      <c r="X100" s="98"/>
      <c r="Y100" s="98"/>
      <c r="Z100" s="98"/>
    </row>
    <row r="101">
      <c r="A101" s="98"/>
      <c r="B101" s="98"/>
      <c r="C101" s="98"/>
      <c r="D101" s="98"/>
      <c r="E101" s="98"/>
      <c r="F101" s="98"/>
      <c r="G101" s="98"/>
      <c r="H101" s="98"/>
      <c r="I101" s="98"/>
      <c r="J101" s="98"/>
      <c r="K101" s="98"/>
      <c r="L101" s="98"/>
      <c r="M101" s="98"/>
      <c r="N101" s="98"/>
      <c r="O101" s="98"/>
      <c r="P101" s="98"/>
      <c r="Q101" s="98"/>
      <c r="R101" s="98"/>
      <c r="S101" s="98"/>
      <c r="T101" s="98"/>
      <c r="U101" s="98"/>
      <c r="V101" s="98"/>
      <c r="W101" s="98"/>
      <c r="X101" s="98"/>
      <c r="Y101" s="98"/>
      <c r="Z101" s="98"/>
    </row>
    <row r="102">
      <c r="A102" s="98"/>
      <c r="B102" s="98"/>
      <c r="C102" s="98"/>
      <c r="D102" s="98"/>
      <c r="E102" s="98"/>
      <c r="F102" s="98"/>
      <c r="G102" s="98"/>
      <c r="H102" s="98"/>
      <c r="I102" s="98"/>
      <c r="J102" s="98"/>
      <c r="K102" s="98"/>
      <c r="L102" s="98"/>
      <c r="M102" s="98"/>
      <c r="N102" s="98"/>
      <c r="O102" s="98"/>
      <c r="P102" s="98"/>
      <c r="Q102" s="98"/>
      <c r="R102" s="98"/>
      <c r="S102" s="98"/>
      <c r="T102" s="98"/>
      <c r="U102" s="98"/>
      <c r="V102" s="98"/>
      <c r="W102" s="98"/>
      <c r="X102" s="98"/>
      <c r="Y102" s="98"/>
      <c r="Z102" s="98"/>
    </row>
    <row r="103">
      <c r="A103" s="98"/>
      <c r="B103" s="98"/>
      <c r="C103" s="98"/>
      <c r="D103" s="98"/>
      <c r="E103" s="98"/>
      <c r="F103" s="98"/>
      <c r="G103" s="98"/>
      <c r="H103" s="98"/>
      <c r="I103" s="98"/>
      <c r="J103" s="98"/>
      <c r="K103" s="98"/>
      <c r="L103" s="98"/>
      <c r="M103" s="98"/>
      <c r="N103" s="98"/>
      <c r="O103" s="98"/>
      <c r="P103" s="98"/>
      <c r="Q103" s="98"/>
      <c r="R103" s="98"/>
      <c r="S103" s="98"/>
      <c r="T103" s="98"/>
      <c r="U103" s="98"/>
      <c r="V103" s="98"/>
      <c r="W103" s="98"/>
      <c r="X103" s="98"/>
      <c r="Y103" s="98"/>
      <c r="Z103" s="98"/>
    </row>
    <row r="104">
      <c r="A104" s="98"/>
      <c r="B104" s="98"/>
      <c r="C104" s="98"/>
      <c r="D104" s="98"/>
      <c r="E104" s="98"/>
      <c r="F104" s="98"/>
      <c r="G104" s="98"/>
      <c r="H104" s="98"/>
      <c r="I104" s="98"/>
      <c r="J104" s="98"/>
      <c r="K104" s="98"/>
      <c r="L104" s="98"/>
      <c r="M104" s="98"/>
      <c r="N104" s="98"/>
      <c r="O104" s="98"/>
      <c r="P104" s="98"/>
      <c r="Q104" s="98"/>
      <c r="R104" s="98"/>
      <c r="S104" s="98"/>
      <c r="T104" s="98"/>
      <c r="U104" s="98"/>
      <c r="V104" s="98"/>
      <c r="W104" s="98"/>
      <c r="X104" s="98"/>
      <c r="Y104" s="98"/>
      <c r="Z104" s="98"/>
    </row>
    <row r="105">
      <c r="A105" s="98"/>
      <c r="B105" s="98"/>
      <c r="C105" s="98"/>
      <c r="D105" s="98"/>
      <c r="E105" s="98"/>
      <c r="F105" s="98"/>
      <c r="G105" s="98"/>
      <c r="H105" s="98"/>
      <c r="I105" s="98"/>
      <c r="J105" s="98"/>
      <c r="K105" s="98"/>
      <c r="L105" s="98"/>
      <c r="M105" s="98"/>
      <c r="N105" s="98"/>
      <c r="O105" s="98"/>
      <c r="P105" s="98"/>
      <c r="Q105" s="98"/>
      <c r="R105" s="98"/>
      <c r="S105" s="98"/>
      <c r="T105" s="98"/>
      <c r="U105" s="98"/>
      <c r="V105" s="98"/>
      <c r="W105" s="98"/>
      <c r="X105" s="98"/>
      <c r="Y105" s="98"/>
      <c r="Z105" s="98"/>
    </row>
    <row r="106">
      <c r="A106" s="98"/>
      <c r="B106" s="98"/>
      <c r="C106" s="98"/>
      <c r="D106" s="98"/>
      <c r="E106" s="98"/>
      <c r="F106" s="98"/>
      <c r="G106" s="98"/>
      <c r="H106" s="98"/>
      <c r="I106" s="98"/>
      <c r="J106" s="98"/>
      <c r="K106" s="98"/>
      <c r="L106" s="98"/>
      <c r="M106" s="98"/>
      <c r="N106" s="98"/>
      <c r="O106" s="98"/>
      <c r="P106" s="98"/>
      <c r="Q106" s="98"/>
      <c r="R106" s="98"/>
      <c r="S106" s="98"/>
      <c r="T106" s="98"/>
      <c r="U106" s="98"/>
      <c r="V106" s="98"/>
      <c r="W106" s="98"/>
      <c r="X106" s="98"/>
      <c r="Y106" s="98"/>
      <c r="Z106" s="98"/>
    </row>
    <row r="107">
      <c r="A107" s="98"/>
      <c r="B107" s="98"/>
      <c r="C107" s="98"/>
      <c r="D107" s="98"/>
      <c r="E107" s="98"/>
      <c r="F107" s="98"/>
      <c r="G107" s="98"/>
      <c r="H107" s="98"/>
      <c r="I107" s="98"/>
      <c r="J107" s="98"/>
      <c r="K107" s="98"/>
      <c r="L107" s="98"/>
      <c r="M107" s="98"/>
      <c r="N107" s="98"/>
      <c r="O107" s="98"/>
      <c r="P107" s="98"/>
      <c r="Q107" s="98"/>
      <c r="R107" s="98"/>
      <c r="S107" s="98"/>
      <c r="T107" s="98"/>
      <c r="U107" s="98"/>
      <c r="V107" s="98"/>
      <c r="W107" s="98"/>
      <c r="X107" s="98"/>
      <c r="Y107" s="98"/>
      <c r="Z107" s="98"/>
    </row>
    <row r="108">
      <c r="A108" s="98"/>
      <c r="B108" s="98"/>
      <c r="C108" s="98"/>
      <c r="D108" s="98"/>
      <c r="E108" s="98"/>
      <c r="F108" s="98"/>
      <c r="G108" s="98"/>
      <c r="H108" s="98"/>
      <c r="I108" s="98"/>
      <c r="J108" s="98"/>
      <c r="K108" s="98"/>
      <c r="L108" s="98"/>
      <c r="M108" s="98"/>
      <c r="N108" s="98"/>
      <c r="O108" s="98"/>
      <c r="P108" s="98"/>
      <c r="Q108" s="98"/>
      <c r="R108" s="98"/>
      <c r="S108" s="98"/>
      <c r="T108" s="98"/>
      <c r="U108" s="98"/>
      <c r="V108" s="98"/>
      <c r="W108" s="98"/>
      <c r="X108" s="98"/>
      <c r="Y108" s="98"/>
      <c r="Z108" s="98"/>
    </row>
    <row r="109">
      <c r="A109" s="98"/>
      <c r="B109" s="98"/>
      <c r="C109" s="98"/>
      <c r="D109" s="98"/>
      <c r="E109" s="98"/>
      <c r="F109" s="98"/>
      <c r="G109" s="98"/>
      <c r="H109" s="98"/>
      <c r="I109" s="98"/>
      <c r="J109" s="98"/>
      <c r="K109" s="98"/>
      <c r="L109" s="98"/>
      <c r="M109" s="98"/>
      <c r="N109" s="98"/>
      <c r="O109" s="98"/>
      <c r="P109" s="98"/>
      <c r="Q109" s="98"/>
      <c r="R109" s="98"/>
      <c r="S109" s="98"/>
      <c r="T109" s="98"/>
      <c r="U109" s="98"/>
      <c r="V109" s="98"/>
      <c r="W109" s="98"/>
      <c r="X109" s="98"/>
      <c r="Y109" s="98"/>
      <c r="Z109" s="98"/>
    </row>
    <row r="110">
      <c r="A110" s="98"/>
      <c r="B110" s="98"/>
      <c r="C110" s="98"/>
      <c r="D110" s="98"/>
      <c r="E110" s="98"/>
      <c r="F110" s="98"/>
      <c r="G110" s="98"/>
      <c r="H110" s="98"/>
      <c r="I110" s="98"/>
      <c r="J110" s="98"/>
      <c r="K110" s="98"/>
      <c r="L110" s="98"/>
      <c r="M110" s="98"/>
      <c r="N110" s="98"/>
      <c r="O110" s="98"/>
      <c r="P110" s="98"/>
      <c r="Q110" s="98"/>
      <c r="R110" s="98"/>
      <c r="S110" s="98"/>
      <c r="T110" s="98"/>
      <c r="U110" s="98"/>
      <c r="V110" s="98"/>
      <c r="W110" s="98"/>
      <c r="X110" s="98"/>
      <c r="Y110" s="98"/>
      <c r="Z110" s="98"/>
    </row>
    <row r="111">
      <c r="A111" s="98"/>
      <c r="B111" s="98"/>
      <c r="C111" s="98"/>
      <c r="D111" s="98"/>
      <c r="E111" s="98"/>
      <c r="F111" s="98"/>
      <c r="G111" s="98"/>
      <c r="H111" s="98"/>
      <c r="I111" s="98"/>
      <c r="J111" s="98"/>
      <c r="K111" s="98"/>
      <c r="L111" s="98"/>
      <c r="M111" s="98"/>
      <c r="N111" s="98"/>
      <c r="O111" s="98"/>
      <c r="P111" s="98"/>
      <c r="Q111" s="98"/>
      <c r="R111" s="98"/>
      <c r="S111" s="98"/>
      <c r="T111" s="98"/>
      <c r="U111" s="98"/>
      <c r="V111" s="98"/>
      <c r="W111" s="98"/>
      <c r="X111" s="98"/>
      <c r="Y111" s="98"/>
      <c r="Z111" s="98"/>
    </row>
    <row r="112">
      <c r="A112" s="98"/>
      <c r="B112" s="98"/>
      <c r="C112" s="98"/>
      <c r="D112" s="98"/>
      <c r="E112" s="98"/>
      <c r="F112" s="98"/>
      <c r="G112" s="98"/>
      <c r="H112" s="98"/>
      <c r="I112" s="98"/>
      <c r="J112" s="98"/>
      <c r="K112" s="98"/>
      <c r="L112" s="98"/>
      <c r="M112" s="98"/>
      <c r="N112" s="98"/>
      <c r="O112" s="98"/>
      <c r="P112" s="98"/>
      <c r="Q112" s="98"/>
      <c r="R112" s="98"/>
      <c r="S112" s="98"/>
      <c r="T112" s="98"/>
      <c r="U112" s="98"/>
      <c r="V112" s="98"/>
      <c r="W112" s="98"/>
      <c r="X112" s="98"/>
      <c r="Y112" s="98"/>
      <c r="Z112" s="98"/>
    </row>
    <row r="113">
      <c r="A113" s="98"/>
      <c r="B113" s="98"/>
      <c r="C113" s="98"/>
      <c r="D113" s="98"/>
      <c r="E113" s="98"/>
      <c r="F113" s="98"/>
      <c r="G113" s="98"/>
      <c r="H113" s="98"/>
      <c r="I113" s="98"/>
      <c r="J113" s="98"/>
      <c r="K113" s="98"/>
      <c r="L113" s="98"/>
      <c r="M113" s="98"/>
      <c r="N113" s="98"/>
      <c r="O113" s="98"/>
      <c r="P113" s="98"/>
      <c r="Q113" s="98"/>
      <c r="R113" s="98"/>
      <c r="S113" s="98"/>
      <c r="T113" s="98"/>
      <c r="U113" s="98"/>
      <c r="V113" s="98"/>
      <c r="W113" s="98"/>
      <c r="X113" s="98"/>
      <c r="Y113" s="98"/>
      <c r="Z113" s="98"/>
    </row>
    <row r="114">
      <c r="A114" s="98"/>
      <c r="B114" s="98"/>
      <c r="C114" s="98"/>
      <c r="D114" s="98"/>
      <c r="E114" s="98"/>
      <c r="F114" s="98"/>
      <c r="G114" s="98"/>
      <c r="H114" s="98"/>
      <c r="I114" s="98"/>
      <c r="J114" s="98"/>
      <c r="K114" s="98"/>
      <c r="L114" s="98"/>
      <c r="M114" s="98"/>
      <c r="N114" s="98"/>
      <c r="O114" s="98"/>
      <c r="P114" s="98"/>
      <c r="Q114" s="98"/>
      <c r="R114" s="98"/>
      <c r="S114" s="98"/>
      <c r="T114" s="98"/>
      <c r="U114" s="98"/>
      <c r="V114" s="98"/>
      <c r="W114" s="98"/>
      <c r="X114" s="98"/>
      <c r="Y114" s="98"/>
      <c r="Z114" s="98"/>
    </row>
    <row r="115">
      <c r="A115" s="98"/>
      <c r="B115" s="98"/>
      <c r="C115" s="98"/>
      <c r="D115" s="98"/>
      <c r="E115" s="98"/>
      <c r="F115" s="98"/>
      <c r="G115" s="98"/>
      <c r="H115" s="98"/>
      <c r="I115" s="98"/>
      <c r="J115" s="98"/>
      <c r="K115" s="98"/>
      <c r="L115" s="98"/>
      <c r="M115" s="98"/>
      <c r="N115" s="98"/>
      <c r="O115" s="98"/>
      <c r="P115" s="98"/>
      <c r="Q115" s="98"/>
      <c r="R115" s="98"/>
      <c r="S115" s="98"/>
      <c r="T115" s="98"/>
      <c r="U115" s="98"/>
      <c r="V115" s="98"/>
      <c r="W115" s="98"/>
      <c r="X115" s="98"/>
      <c r="Y115" s="98"/>
      <c r="Z115" s="98"/>
    </row>
    <row r="116">
      <c r="A116" s="98"/>
      <c r="B116" s="98"/>
      <c r="C116" s="98"/>
      <c r="D116" s="98"/>
      <c r="E116" s="98"/>
      <c r="F116" s="98"/>
      <c r="G116" s="98"/>
      <c r="H116" s="98"/>
      <c r="I116" s="98"/>
      <c r="J116" s="98"/>
      <c r="K116" s="98"/>
      <c r="L116" s="98"/>
      <c r="M116" s="98"/>
      <c r="N116" s="98"/>
      <c r="O116" s="98"/>
      <c r="P116" s="98"/>
      <c r="Q116" s="98"/>
      <c r="R116" s="98"/>
      <c r="S116" s="98"/>
      <c r="T116" s="98"/>
      <c r="U116" s="98"/>
      <c r="V116" s="98"/>
      <c r="W116" s="98"/>
      <c r="X116" s="98"/>
      <c r="Y116" s="98"/>
      <c r="Z116" s="98"/>
    </row>
    <row r="117">
      <c r="A117" s="98"/>
      <c r="B117" s="98"/>
      <c r="C117" s="98"/>
      <c r="D117" s="98"/>
      <c r="E117" s="98"/>
      <c r="F117" s="98"/>
      <c r="G117" s="98"/>
      <c r="H117" s="98"/>
      <c r="I117" s="98"/>
      <c r="J117" s="98"/>
      <c r="K117" s="98"/>
      <c r="L117" s="98"/>
      <c r="M117" s="98"/>
      <c r="N117" s="98"/>
      <c r="O117" s="98"/>
      <c r="P117" s="98"/>
      <c r="Q117" s="98"/>
      <c r="R117" s="98"/>
      <c r="S117" s="98"/>
      <c r="T117" s="98"/>
      <c r="U117" s="98"/>
      <c r="V117" s="98"/>
      <c r="W117" s="98"/>
      <c r="X117" s="98"/>
      <c r="Y117" s="98"/>
      <c r="Z117" s="98"/>
    </row>
    <row r="118">
      <c r="A118" s="98"/>
      <c r="B118" s="98"/>
      <c r="C118" s="98"/>
      <c r="D118" s="98"/>
      <c r="E118" s="98"/>
      <c r="F118" s="98"/>
      <c r="G118" s="98"/>
      <c r="H118" s="98"/>
      <c r="I118" s="98"/>
      <c r="J118" s="98"/>
      <c r="K118" s="98"/>
      <c r="L118" s="98"/>
      <c r="M118" s="98"/>
      <c r="N118" s="98"/>
      <c r="O118" s="98"/>
      <c r="P118" s="98"/>
      <c r="Q118" s="98"/>
      <c r="R118" s="98"/>
      <c r="S118" s="98"/>
      <c r="T118" s="98"/>
      <c r="U118" s="98"/>
      <c r="V118" s="98"/>
      <c r="W118" s="98"/>
      <c r="X118" s="98"/>
      <c r="Y118" s="98"/>
      <c r="Z118" s="98"/>
    </row>
    <row r="119">
      <c r="A119" s="98"/>
      <c r="B119" s="98"/>
      <c r="C119" s="98"/>
      <c r="D119" s="98"/>
      <c r="E119" s="98"/>
      <c r="F119" s="98"/>
      <c r="G119" s="98"/>
      <c r="H119" s="98"/>
      <c r="I119" s="98"/>
      <c r="J119" s="98"/>
      <c r="K119" s="98"/>
      <c r="L119" s="98"/>
      <c r="M119" s="98"/>
      <c r="N119" s="98"/>
      <c r="O119" s="98"/>
      <c r="P119" s="98"/>
      <c r="Q119" s="98"/>
      <c r="R119" s="98"/>
      <c r="S119" s="98"/>
      <c r="T119" s="98"/>
      <c r="U119" s="98"/>
      <c r="V119" s="98"/>
      <c r="W119" s="98"/>
      <c r="X119" s="98"/>
      <c r="Y119" s="98"/>
      <c r="Z119" s="98"/>
    </row>
    <row r="120">
      <c r="A120" s="98"/>
      <c r="B120" s="98"/>
      <c r="C120" s="98"/>
      <c r="D120" s="98"/>
      <c r="E120" s="98"/>
      <c r="F120" s="98"/>
      <c r="G120" s="98"/>
      <c r="H120" s="98"/>
      <c r="I120" s="98"/>
      <c r="J120" s="98"/>
      <c r="K120" s="98"/>
      <c r="L120" s="98"/>
      <c r="M120" s="98"/>
      <c r="N120" s="98"/>
      <c r="O120" s="98"/>
      <c r="P120" s="98"/>
      <c r="Q120" s="98"/>
      <c r="R120" s="98"/>
      <c r="S120" s="98"/>
      <c r="T120" s="98"/>
      <c r="U120" s="98"/>
      <c r="V120" s="98"/>
      <c r="W120" s="98"/>
      <c r="X120" s="98"/>
      <c r="Y120" s="98"/>
      <c r="Z120" s="98"/>
    </row>
    <row r="121">
      <c r="A121" s="98"/>
      <c r="B121" s="98"/>
      <c r="C121" s="98"/>
      <c r="D121" s="98"/>
      <c r="E121" s="98"/>
      <c r="F121" s="98"/>
      <c r="G121" s="98"/>
      <c r="H121" s="98"/>
      <c r="I121" s="98"/>
      <c r="J121" s="98"/>
      <c r="K121" s="98"/>
      <c r="L121" s="98"/>
      <c r="M121" s="98"/>
      <c r="N121" s="98"/>
      <c r="O121" s="98"/>
      <c r="P121" s="98"/>
      <c r="Q121" s="98"/>
      <c r="R121" s="98"/>
      <c r="S121" s="98"/>
      <c r="T121" s="98"/>
      <c r="U121" s="98"/>
      <c r="V121" s="98"/>
      <c r="W121" s="98"/>
      <c r="X121" s="98"/>
      <c r="Y121" s="98"/>
      <c r="Z121" s="98"/>
    </row>
    <row r="122">
      <c r="A122" s="98"/>
      <c r="B122" s="98"/>
      <c r="C122" s="98"/>
      <c r="D122" s="98"/>
      <c r="E122" s="98"/>
      <c r="F122" s="98"/>
      <c r="G122" s="98"/>
      <c r="H122" s="98"/>
      <c r="I122" s="98"/>
      <c r="J122" s="98"/>
      <c r="K122" s="98"/>
      <c r="L122" s="98"/>
      <c r="M122" s="98"/>
      <c r="N122" s="98"/>
      <c r="O122" s="98"/>
      <c r="P122" s="98"/>
      <c r="Q122" s="98"/>
      <c r="R122" s="98"/>
      <c r="S122" s="98"/>
      <c r="T122" s="98"/>
      <c r="U122" s="98"/>
      <c r="V122" s="98"/>
      <c r="W122" s="98"/>
      <c r="X122" s="98"/>
      <c r="Y122" s="98"/>
      <c r="Z122" s="98"/>
    </row>
    <row r="123">
      <c r="A123" s="98"/>
      <c r="B123" s="98"/>
      <c r="C123" s="98"/>
      <c r="D123" s="98"/>
      <c r="E123" s="98"/>
      <c r="F123" s="98"/>
      <c r="G123" s="98"/>
      <c r="H123" s="98"/>
      <c r="I123" s="98"/>
      <c r="J123" s="98"/>
      <c r="K123" s="98"/>
      <c r="L123" s="98"/>
      <c r="M123" s="98"/>
      <c r="N123" s="98"/>
      <c r="O123" s="98"/>
      <c r="P123" s="98"/>
      <c r="Q123" s="98"/>
      <c r="R123" s="98"/>
      <c r="S123" s="98"/>
      <c r="T123" s="98"/>
      <c r="U123" s="98"/>
      <c r="V123" s="98"/>
      <c r="W123" s="98"/>
      <c r="X123" s="98"/>
      <c r="Y123" s="98"/>
      <c r="Z123" s="98"/>
    </row>
    <row r="124">
      <c r="A124" s="98"/>
      <c r="B124" s="98"/>
      <c r="C124" s="98"/>
      <c r="D124" s="98"/>
      <c r="E124" s="98"/>
      <c r="F124" s="98"/>
      <c r="G124" s="98"/>
      <c r="H124" s="98"/>
      <c r="I124" s="98"/>
      <c r="J124" s="98"/>
      <c r="K124" s="98"/>
      <c r="L124" s="98"/>
      <c r="M124" s="98"/>
      <c r="N124" s="98"/>
      <c r="O124" s="98"/>
      <c r="P124" s="98"/>
      <c r="Q124" s="98"/>
      <c r="R124" s="98"/>
      <c r="S124" s="98"/>
      <c r="T124" s="98"/>
      <c r="U124" s="98"/>
      <c r="V124" s="98"/>
      <c r="W124" s="98"/>
      <c r="X124" s="98"/>
      <c r="Y124" s="98"/>
      <c r="Z124" s="98"/>
    </row>
    <row r="125">
      <c r="A125" s="98"/>
      <c r="B125" s="98"/>
      <c r="C125" s="98"/>
      <c r="D125" s="98"/>
      <c r="E125" s="98"/>
      <c r="F125" s="98"/>
      <c r="G125" s="98"/>
      <c r="H125" s="98"/>
      <c r="I125" s="98"/>
      <c r="J125" s="98"/>
      <c r="K125" s="98"/>
      <c r="L125" s="98"/>
      <c r="M125" s="98"/>
      <c r="N125" s="98"/>
      <c r="O125" s="98"/>
      <c r="P125" s="98"/>
      <c r="Q125" s="98"/>
      <c r="R125" s="98"/>
      <c r="S125" s="98"/>
      <c r="T125" s="98"/>
      <c r="U125" s="98"/>
      <c r="V125" s="98"/>
      <c r="W125" s="98"/>
      <c r="X125" s="98"/>
      <c r="Y125" s="98"/>
      <c r="Z125" s="98"/>
    </row>
    <row r="126">
      <c r="A126" s="98"/>
      <c r="B126" s="98"/>
      <c r="C126" s="98"/>
      <c r="D126" s="98"/>
      <c r="E126" s="98"/>
      <c r="F126" s="98"/>
      <c r="G126" s="98"/>
      <c r="H126" s="98"/>
      <c r="I126" s="98"/>
      <c r="J126" s="98"/>
      <c r="K126" s="98"/>
      <c r="L126" s="98"/>
      <c r="M126" s="98"/>
      <c r="N126" s="98"/>
      <c r="O126" s="98"/>
      <c r="P126" s="98"/>
      <c r="Q126" s="98"/>
      <c r="R126" s="98"/>
      <c r="S126" s="98"/>
      <c r="T126" s="98"/>
      <c r="U126" s="98"/>
      <c r="V126" s="98"/>
      <c r="W126" s="98"/>
      <c r="X126" s="98"/>
      <c r="Y126" s="98"/>
      <c r="Z126" s="98"/>
    </row>
    <row r="127">
      <c r="A127" s="98"/>
      <c r="B127" s="98"/>
      <c r="C127" s="98"/>
      <c r="D127" s="98"/>
      <c r="E127" s="98"/>
      <c r="F127" s="98"/>
      <c r="G127" s="98"/>
      <c r="H127" s="98"/>
      <c r="I127" s="98"/>
      <c r="J127" s="98"/>
      <c r="K127" s="98"/>
      <c r="L127" s="98"/>
      <c r="M127" s="98"/>
      <c r="N127" s="98"/>
      <c r="O127" s="98"/>
      <c r="P127" s="98"/>
      <c r="Q127" s="98"/>
      <c r="R127" s="98"/>
      <c r="S127" s="98"/>
      <c r="T127" s="98"/>
      <c r="U127" s="98"/>
      <c r="V127" s="98"/>
      <c r="W127" s="98"/>
      <c r="X127" s="98"/>
      <c r="Y127" s="98"/>
      <c r="Z127" s="98"/>
    </row>
    <row r="128">
      <c r="A128" s="98"/>
      <c r="B128" s="98"/>
      <c r="C128" s="98"/>
      <c r="D128" s="98"/>
      <c r="E128" s="98"/>
      <c r="F128" s="98"/>
      <c r="G128" s="98"/>
      <c r="H128" s="98"/>
      <c r="I128" s="98"/>
      <c r="J128" s="98"/>
      <c r="K128" s="98"/>
      <c r="L128" s="98"/>
      <c r="M128" s="98"/>
      <c r="N128" s="98"/>
      <c r="O128" s="98"/>
      <c r="P128" s="98"/>
      <c r="Q128" s="98"/>
      <c r="R128" s="98"/>
      <c r="S128" s="98"/>
      <c r="T128" s="98"/>
      <c r="U128" s="98"/>
      <c r="V128" s="98"/>
      <c r="W128" s="98"/>
      <c r="X128" s="98"/>
      <c r="Y128" s="98"/>
      <c r="Z128" s="98"/>
    </row>
    <row r="129">
      <c r="A129" s="98"/>
      <c r="B129" s="98"/>
      <c r="C129" s="98"/>
      <c r="D129" s="98"/>
      <c r="E129" s="98"/>
      <c r="F129" s="98"/>
      <c r="G129" s="98"/>
      <c r="H129" s="98"/>
      <c r="I129" s="98"/>
      <c r="J129" s="98"/>
      <c r="K129" s="98"/>
      <c r="L129" s="98"/>
      <c r="M129" s="98"/>
      <c r="N129" s="98"/>
      <c r="O129" s="98"/>
      <c r="P129" s="98"/>
      <c r="Q129" s="98"/>
      <c r="R129" s="98"/>
      <c r="S129" s="98"/>
      <c r="T129" s="98"/>
      <c r="U129" s="98"/>
      <c r="V129" s="98"/>
      <c r="W129" s="98"/>
      <c r="X129" s="98"/>
      <c r="Y129" s="98"/>
      <c r="Z129" s="98"/>
    </row>
    <row r="130">
      <c r="A130" s="98"/>
      <c r="B130" s="98"/>
      <c r="C130" s="98"/>
      <c r="D130" s="98"/>
      <c r="E130" s="98"/>
      <c r="F130" s="98"/>
      <c r="G130" s="98"/>
      <c r="H130" s="98"/>
      <c r="I130" s="98"/>
      <c r="J130" s="98"/>
      <c r="K130" s="98"/>
      <c r="L130" s="98"/>
      <c r="M130" s="98"/>
      <c r="N130" s="98"/>
      <c r="O130" s="98"/>
      <c r="P130" s="98"/>
      <c r="Q130" s="98"/>
      <c r="R130" s="98"/>
      <c r="S130" s="98"/>
      <c r="T130" s="98"/>
      <c r="U130" s="98"/>
      <c r="V130" s="98"/>
      <c r="W130" s="98"/>
      <c r="X130" s="98"/>
      <c r="Y130" s="98"/>
      <c r="Z130" s="98"/>
    </row>
    <row r="131">
      <c r="A131" s="98"/>
      <c r="B131" s="98"/>
      <c r="C131" s="98"/>
      <c r="D131" s="98"/>
      <c r="E131" s="98"/>
      <c r="F131" s="98"/>
      <c r="G131" s="98"/>
      <c r="H131" s="98"/>
      <c r="I131" s="98"/>
      <c r="J131" s="98"/>
      <c r="K131" s="98"/>
      <c r="L131" s="98"/>
      <c r="M131" s="98"/>
      <c r="N131" s="98"/>
      <c r="O131" s="98"/>
      <c r="P131" s="98"/>
      <c r="Q131" s="98"/>
      <c r="R131" s="98"/>
      <c r="S131" s="98"/>
      <c r="T131" s="98"/>
      <c r="U131" s="98"/>
      <c r="V131" s="98"/>
      <c r="W131" s="98"/>
      <c r="X131" s="98"/>
      <c r="Y131" s="98"/>
      <c r="Z131" s="98"/>
    </row>
    <row r="132">
      <c r="A132" s="98"/>
      <c r="B132" s="98"/>
      <c r="C132" s="98"/>
      <c r="D132" s="98"/>
      <c r="E132" s="98"/>
      <c r="F132" s="98"/>
      <c r="G132" s="98"/>
      <c r="H132" s="98"/>
      <c r="I132" s="98"/>
      <c r="J132" s="98"/>
      <c r="K132" s="98"/>
      <c r="L132" s="98"/>
      <c r="M132" s="98"/>
      <c r="N132" s="98"/>
      <c r="O132" s="98"/>
      <c r="P132" s="98"/>
      <c r="Q132" s="98"/>
      <c r="R132" s="98"/>
      <c r="S132" s="98"/>
      <c r="T132" s="98"/>
      <c r="U132" s="98"/>
      <c r="V132" s="98"/>
      <c r="W132" s="98"/>
      <c r="X132" s="98"/>
      <c r="Y132" s="98"/>
      <c r="Z132" s="98"/>
    </row>
    <row r="133">
      <c r="A133" s="98"/>
      <c r="B133" s="98"/>
      <c r="C133" s="98"/>
      <c r="D133" s="98"/>
      <c r="E133" s="98"/>
      <c r="F133" s="98"/>
      <c r="G133" s="98"/>
      <c r="H133" s="98"/>
      <c r="I133" s="98"/>
      <c r="J133" s="98"/>
      <c r="K133" s="98"/>
      <c r="L133" s="98"/>
      <c r="M133" s="98"/>
      <c r="N133" s="98"/>
      <c r="O133" s="98"/>
      <c r="P133" s="98"/>
      <c r="Q133" s="98"/>
      <c r="R133" s="98"/>
      <c r="S133" s="98"/>
      <c r="T133" s="98"/>
      <c r="U133" s="98"/>
      <c r="V133" s="98"/>
      <c r="W133" s="98"/>
      <c r="X133" s="98"/>
      <c r="Y133" s="98"/>
      <c r="Z133" s="98"/>
    </row>
    <row r="134">
      <c r="A134" s="98"/>
      <c r="B134" s="98"/>
      <c r="C134" s="98"/>
      <c r="D134" s="98"/>
      <c r="E134" s="98"/>
      <c r="F134" s="98"/>
      <c r="G134" s="98"/>
      <c r="H134" s="98"/>
      <c r="I134" s="98"/>
      <c r="J134" s="98"/>
      <c r="K134" s="98"/>
      <c r="L134" s="98"/>
      <c r="M134" s="98"/>
      <c r="N134" s="98"/>
      <c r="O134" s="98"/>
      <c r="P134" s="98"/>
      <c r="Q134" s="98"/>
      <c r="R134" s="98"/>
      <c r="S134" s="98"/>
      <c r="T134" s="98"/>
      <c r="U134" s="98"/>
      <c r="V134" s="98"/>
      <c r="W134" s="98"/>
      <c r="X134" s="98"/>
      <c r="Y134" s="98"/>
      <c r="Z134" s="98"/>
    </row>
    <row r="135">
      <c r="A135" s="98"/>
      <c r="B135" s="98"/>
      <c r="C135" s="98"/>
      <c r="D135" s="98"/>
      <c r="E135" s="98"/>
      <c r="F135" s="98"/>
      <c r="G135" s="98"/>
      <c r="H135" s="98"/>
      <c r="I135" s="98"/>
      <c r="J135" s="98"/>
      <c r="K135" s="98"/>
      <c r="L135" s="98"/>
      <c r="M135" s="98"/>
      <c r="N135" s="98"/>
      <c r="O135" s="98"/>
      <c r="P135" s="98"/>
      <c r="Q135" s="98"/>
      <c r="R135" s="98"/>
      <c r="S135" s="98"/>
      <c r="T135" s="98"/>
      <c r="U135" s="98"/>
      <c r="V135" s="98"/>
      <c r="W135" s="98"/>
      <c r="X135" s="98"/>
      <c r="Y135" s="98"/>
      <c r="Z135" s="98"/>
    </row>
    <row r="136">
      <c r="A136" s="98"/>
      <c r="B136" s="98"/>
      <c r="C136" s="98"/>
      <c r="D136" s="98"/>
      <c r="E136" s="98"/>
      <c r="F136" s="98"/>
      <c r="G136" s="98"/>
      <c r="H136" s="98"/>
      <c r="I136" s="98"/>
      <c r="J136" s="98"/>
      <c r="K136" s="98"/>
      <c r="L136" s="98"/>
      <c r="M136" s="98"/>
      <c r="N136" s="98"/>
      <c r="O136" s="98"/>
      <c r="P136" s="98"/>
      <c r="Q136" s="98"/>
      <c r="R136" s="98"/>
      <c r="S136" s="98"/>
      <c r="T136" s="98"/>
      <c r="U136" s="98"/>
      <c r="V136" s="98"/>
      <c r="W136" s="98"/>
      <c r="X136" s="98"/>
      <c r="Y136" s="98"/>
      <c r="Z136" s="98"/>
    </row>
    <row r="137">
      <c r="A137" s="98"/>
      <c r="B137" s="98"/>
      <c r="C137" s="98"/>
      <c r="D137" s="98"/>
      <c r="E137" s="98"/>
      <c r="F137" s="98"/>
      <c r="G137" s="98"/>
      <c r="H137" s="98"/>
      <c r="I137" s="98"/>
      <c r="J137" s="98"/>
      <c r="K137" s="98"/>
      <c r="L137" s="98"/>
      <c r="M137" s="98"/>
      <c r="N137" s="98"/>
      <c r="O137" s="98"/>
      <c r="P137" s="98"/>
      <c r="Q137" s="98"/>
      <c r="R137" s="98"/>
      <c r="S137" s="98"/>
      <c r="T137" s="98"/>
      <c r="U137" s="98"/>
      <c r="V137" s="98"/>
      <c r="W137" s="98"/>
      <c r="X137" s="98"/>
      <c r="Y137" s="98"/>
      <c r="Z137" s="98"/>
    </row>
    <row r="138">
      <c r="A138" s="98"/>
      <c r="B138" s="98"/>
      <c r="C138" s="98"/>
      <c r="D138" s="98"/>
      <c r="E138" s="98"/>
      <c r="F138" s="98"/>
      <c r="G138" s="98"/>
      <c r="H138" s="98"/>
      <c r="I138" s="98"/>
      <c r="J138" s="98"/>
      <c r="K138" s="98"/>
      <c r="L138" s="98"/>
      <c r="M138" s="98"/>
      <c r="N138" s="98"/>
      <c r="O138" s="98"/>
      <c r="P138" s="98"/>
      <c r="Q138" s="98"/>
      <c r="R138" s="98"/>
      <c r="S138" s="98"/>
      <c r="T138" s="98"/>
      <c r="U138" s="98"/>
      <c r="V138" s="98"/>
      <c r="W138" s="98"/>
      <c r="X138" s="98"/>
      <c r="Y138" s="98"/>
      <c r="Z138" s="98"/>
    </row>
    <row r="139">
      <c r="A139" s="98"/>
      <c r="B139" s="98"/>
      <c r="C139" s="98"/>
      <c r="D139" s="98"/>
      <c r="E139" s="98"/>
      <c r="F139" s="98"/>
      <c r="G139" s="98"/>
      <c r="H139" s="98"/>
      <c r="I139" s="98"/>
      <c r="J139" s="98"/>
      <c r="K139" s="98"/>
      <c r="L139" s="98"/>
      <c r="M139" s="98"/>
      <c r="N139" s="98"/>
      <c r="O139" s="98"/>
      <c r="P139" s="98"/>
      <c r="Q139" s="98"/>
      <c r="R139" s="98"/>
      <c r="S139" s="98"/>
      <c r="T139" s="98"/>
      <c r="U139" s="98"/>
      <c r="V139" s="98"/>
      <c r="W139" s="98"/>
      <c r="X139" s="98"/>
      <c r="Y139" s="98"/>
      <c r="Z139" s="98"/>
    </row>
    <row r="140">
      <c r="A140" s="98"/>
      <c r="B140" s="98"/>
      <c r="C140" s="98"/>
      <c r="D140" s="98"/>
      <c r="E140" s="98"/>
      <c r="F140" s="98"/>
      <c r="G140" s="98"/>
      <c r="H140" s="98"/>
      <c r="I140" s="98"/>
      <c r="J140" s="98"/>
      <c r="K140" s="98"/>
      <c r="L140" s="98"/>
      <c r="M140" s="98"/>
      <c r="N140" s="98"/>
      <c r="O140" s="98"/>
      <c r="P140" s="98"/>
      <c r="Q140" s="98"/>
      <c r="R140" s="98"/>
      <c r="S140" s="98"/>
      <c r="T140" s="98"/>
      <c r="U140" s="98"/>
      <c r="V140" s="98"/>
      <c r="W140" s="98"/>
      <c r="X140" s="98"/>
      <c r="Y140" s="98"/>
      <c r="Z140" s="98"/>
    </row>
    <row r="141">
      <c r="A141" s="98"/>
      <c r="B141" s="98"/>
      <c r="C141" s="98"/>
      <c r="D141" s="98"/>
      <c r="E141" s="98"/>
      <c r="F141" s="98"/>
      <c r="G141" s="98"/>
      <c r="H141" s="98"/>
      <c r="I141" s="98"/>
      <c r="J141" s="98"/>
      <c r="K141" s="98"/>
      <c r="L141" s="98"/>
      <c r="M141" s="98"/>
      <c r="N141" s="98"/>
      <c r="O141" s="98"/>
      <c r="P141" s="98"/>
      <c r="Q141" s="98"/>
      <c r="R141" s="98"/>
      <c r="S141" s="98"/>
      <c r="T141" s="98"/>
      <c r="U141" s="98"/>
      <c r="V141" s="98"/>
      <c r="W141" s="98"/>
      <c r="X141" s="98"/>
      <c r="Y141" s="98"/>
      <c r="Z141" s="98"/>
    </row>
    <row r="142">
      <c r="A142" s="98"/>
      <c r="B142" s="98"/>
      <c r="C142" s="98"/>
      <c r="D142" s="98"/>
      <c r="E142" s="98"/>
      <c r="F142" s="98"/>
      <c r="G142" s="98"/>
      <c r="H142" s="98"/>
      <c r="I142" s="98"/>
      <c r="J142" s="98"/>
      <c r="K142" s="98"/>
      <c r="L142" s="98"/>
      <c r="M142" s="98"/>
      <c r="N142" s="98"/>
      <c r="O142" s="98"/>
      <c r="P142" s="98"/>
      <c r="Q142" s="98"/>
      <c r="R142" s="98"/>
      <c r="S142" s="98"/>
      <c r="T142" s="98"/>
      <c r="U142" s="98"/>
      <c r="V142" s="98"/>
      <c r="W142" s="98"/>
      <c r="X142" s="98"/>
      <c r="Y142" s="98"/>
      <c r="Z142" s="98"/>
    </row>
    <row r="143">
      <c r="A143" s="98"/>
      <c r="B143" s="98"/>
      <c r="C143" s="98"/>
      <c r="D143" s="98"/>
      <c r="E143" s="98"/>
      <c r="F143" s="98"/>
      <c r="G143" s="98"/>
      <c r="H143" s="98"/>
      <c r="I143" s="98"/>
      <c r="J143" s="98"/>
      <c r="K143" s="98"/>
      <c r="L143" s="98"/>
      <c r="M143" s="98"/>
      <c r="N143" s="98"/>
      <c r="O143" s="98"/>
      <c r="P143" s="98"/>
      <c r="Q143" s="98"/>
      <c r="R143" s="98"/>
      <c r="S143" s="98"/>
      <c r="T143" s="98"/>
      <c r="U143" s="98"/>
      <c r="V143" s="98"/>
      <c r="W143" s="98"/>
      <c r="X143" s="98"/>
      <c r="Y143" s="98"/>
      <c r="Z143" s="98"/>
    </row>
    <row r="144">
      <c r="A144" s="98"/>
      <c r="B144" s="98"/>
      <c r="C144" s="98"/>
      <c r="D144" s="98"/>
      <c r="E144" s="98"/>
      <c r="F144" s="98"/>
      <c r="G144" s="98"/>
      <c r="H144" s="98"/>
      <c r="I144" s="98"/>
      <c r="J144" s="98"/>
      <c r="K144" s="98"/>
      <c r="L144" s="98"/>
      <c r="M144" s="98"/>
      <c r="N144" s="98"/>
      <c r="O144" s="98"/>
      <c r="P144" s="98"/>
      <c r="Q144" s="98"/>
      <c r="R144" s="98"/>
      <c r="S144" s="98"/>
      <c r="T144" s="98"/>
      <c r="U144" s="98"/>
      <c r="V144" s="98"/>
      <c r="W144" s="98"/>
      <c r="X144" s="98"/>
      <c r="Y144" s="98"/>
      <c r="Z144" s="98"/>
    </row>
    <row r="145">
      <c r="A145" s="98"/>
      <c r="B145" s="98"/>
      <c r="C145" s="98"/>
      <c r="D145" s="98"/>
      <c r="E145" s="98"/>
      <c r="F145" s="98"/>
      <c r="G145" s="98"/>
      <c r="H145" s="98"/>
      <c r="I145" s="98"/>
      <c r="J145" s="98"/>
      <c r="K145" s="98"/>
      <c r="L145" s="98"/>
      <c r="M145" s="98"/>
      <c r="N145" s="98"/>
      <c r="O145" s="98"/>
      <c r="P145" s="98"/>
      <c r="Q145" s="98"/>
      <c r="R145" s="98"/>
      <c r="S145" s="98"/>
      <c r="T145" s="98"/>
      <c r="U145" s="98"/>
      <c r="V145" s="98"/>
      <c r="W145" s="98"/>
      <c r="X145" s="98"/>
      <c r="Y145" s="98"/>
      <c r="Z145" s="98"/>
    </row>
    <row r="146">
      <c r="A146" s="98"/>
      <c r="B146" s="98"/>
      <c r="C146" s="98"/>
      <c r="D146" s="98"/>
      <c r="E146" s="98"/>
      <c r="F146" s="98"/>
      <c r="G146" s="98"/>
      <c r="H146" s="98"/>
      <c r="I146" s="98"/>
      <c r="J146" s="98"/>
      <c r="K146" s="98"/>
      <c r="L146" s="98"/>
      <c r="M146" s="98"/>
      <c r="N146" s="98"/>
      <c r="O146" s="98"/>
      <c r="P146" s="98"/>
      <c r="Q146" s="98"/>
      <c r="R146" s="98"/>
      <c r="S146" s="98"/>
      <c r="T146" s="98"/>
      <c r="U146" s="98"/>
      <c r="V146" s="98"/>
      <c r="W146" s="98"/>
      <c r="X146" s="98"/>
      <c r="Y146" s="98"/>
      <c r="Z146" s="98"/>
    </row>
    <row r="147">
      <c r="A147" s="98"/>
      <c r="B147" s="98"/>
      <c r="C147" s="98"/>
      <c r="D147" s="98"/>
      <c r="E147" s="98"/>
      <c r="F147" s="98"/>
      <c r="G147" s="98"/>
      <c r="H147" s="98"/>
      <c r="I147" s="98"/>
      <c r="J147" s="98"/>
      <c r="K147" s="98"/>
      <c r="L147" s="98"/>
      <c r="M147" s="98"/>
      <c r="N147" s="98"/>
      <c r="O147" s="98"/>
      <c r="P147" s="98"/>
      <c r="Q147" s="98"/>
      <c r="R147" s="98"/>
      <c r="S147" s="98"/>
      <c r="T147" s="98"/>
      <c r="U147" s="98"/>
      <c r="V147" s="98"/>
      <c r="W147" s="98"/>
      <c r="X147" s="98"/>
      <c r="Y147" s="98"/>
      <c r="Z147" s="98"/>
    </row>
    <row r="148">
      <c r="A148" s="98"/>
      <c r="B148" s="98"/>
      <c r="C148" s="98"/>
      <c r="D148" s="98"/>
      <c r="E148" s="98"/>
      <c r="F148" s="98"/>
      <c r="G148" s="98"/>
      <c r="H148" s="98"/>
      <c r="I148" s="98"/>
      <c r="J148" s="98"/>
      <c r="K148" s="98"/>
      <c r="L148" s="98"/>
      <c r="M148" s="98"/>
      <c r="N148" s="98"/>
      <c r="O148" s="98"/>
      <c r="P148" s="98"/>
      <c r="Q148" s="98"/>
      <c r="R148" s="98"/>
      <c r="S148" s="98"/>
      <c r="T148" s="98"/>
      <c r="U148" s="98"/>
      <c r="V148" s="98"/>
      <c r="W148" s="98"/>
      <c r="X148" s="98"/>
      <c r="Y148" s="98"/>
      <c r="Z148" s="98"/>
    </row>
    <row r="149">
      <c r="A149" s="98"/>
      <c r="B149" s="98"/>
      <c r="C149" s="98"/>
      <c r="D149" s="98"/>
      <c r="E149" s="98"/>
      <c r="F149" s="98"/>
      <c r="G149" s="98"/>
      <c r="H149" s="98"/>
      <c r="I149" s="98"/>
      <c r="J149" s="98"/>
      <c r="K149" s="98"/>
      <c r="L149" s="98"/>
      <c r="M149" s="98"/>
      <c r="N149" s="98"/>
      <c r="O149" s="98"/>
      <c r="P149" s="98"/>
      <c r="Q149" s="98"/>
      <c r="R149" s="98"/>
      <c r="S149" s="98"/>
      <c r="T149" s="98"/>
      <c r="U149" s="98"/>
      <c r="V149" s="98"/>
      <c r="W149" s="98"/>
      <c r="X149" s="98"/>
      <c r="Y149" s="98"/>
      <c r="Z149" s="98"/>
    </row>
    <row r="150">
      <c r="A150" s="98"/>
      <c r="B150" s="98"/>
      <c r="C150" s="98"/>
      <c r="D150" s="98"/>
      <c r="E150" s="98"/>
      <c r="F150" s="98"/>
      <c r="G150" s="98"/>
      <c r="H150" s="98"/>
      <c r="I150" s="98"/>
      <c r="J150" s="98"/>
      <c r="K150" s="98"/>
      <c r="L150" s="98"/>
      <c r="M150" s="98"/>
      <c r="N150" s="98"/>
      <c r="O150" s="98"/>
      <c r="P150" s="98"/>
      <c r="Q150" s="98"/>
      <c r="R150" s="98"/>
      <c r="S150" s="98"/>
      <c r="T150" s="98"/>
      <c r="U150" s="98"/>
      <c r="V150" s="98"/>
      <c r="W150" s="98"/>
      <c r="X150" s="98"/>
      <c r="Y150" s="98"/>
      <c r="Z150" s="98"/>
    </row>
    <row r="151">
      <c r="A151" s="98"/>
      <c r="B151" s="98"/>
      <c r="C151" s="98"/>
      <c r="D151" s="98"/>
      <c r="E151" s="98"/>
      <c r="F151" s="98"/>
      <c r="G151" s="98"/>
      <c r="H151" s="98"/>
      <c r="I151" s="98"/>
      <c r="J151" s="98"/>
      <c r="K151" s="98"/>
      <c r="L151" s="98"/>
      <c r="M151" s="98"/>
      <c r="N151" s="98"/>
      <c r="O151" s="98"/>
      <c r="P151" s="98"/>
      <c r="Q151" s="98"/>
      <c r="R151" s="98"/>
      <c r="S151" s="98"/>
      <c r="T151" s="98"/>
      <c r="U151" s="98"/>
      <c r="V151" s="98"/>
      <c r="W151" s="98"/>
      <c r="X151" s="98"/>
      <c r="Y151" s="98"/>
      <c r="Z151" s="98"/>
    </row>
    <row r="152">
      <c r="A152" s="98"/>
      <c r="B152" s="98"/>
      <c r="C152" s="98"/>
      <c r="D152" s="98"/>
      <c r="E152" s="98"/>
      <c r="F152" s="98"/>
      <c r="G152" s="98"/>
      <c r="H152" s="98"/>
      <c r="I152" s="98"/>
      <c r="J152" s="98"/>
      <c r="K152" s="98"/>
      <c r="L152" s="98"/>
      <c r="M152" s="98"/>
      <c r="N152" s="98"/>
      <c r="O152" s="98"/>
      <c r="P152" s="98"/>
      <c r="Q152" s="98"/>
      <c r="R152" s="98"/>
      <c r="S152" s="98"/>
      <c r="T152" s="98"/>
      <c r="U152" s="98"/>
      <c r="V152" s="98"/>
      <c r="W152" s="98"/>
      <c r="X152" s="98"/>
      <c r="Y152" s="98"/>
      <c r="Z152" s="98"/>
    </row>
    <row r="153">
      <c r="A153" s="98"/>
      <c r="B153" s="98"/>
      <c r="C153" s="98"/>
      <c r="D153" s="98"/>
      <c r="E153" s="98"/>
      <c r="F153" s="98"/>
      <c r="G153" s="98"/>
      <c r="H153" s="98"/>
      <c r="I153" s="98"/>
      <c r="J153" s="98"/>
      <c r="K153" s="98"/>
      <c r="L153" s="98"/>
      <c r="M153" s="98"/>
      <c r="N153" s="98"/>
      <c r="O153" s="98"/>
      <c r="P153" s="98"/>
      <c r="Q153" s="98"/>
      <c r="R153" s="98"/>
      <c r="S153" s="98"/>
      <c r="T153" s="98"/>
      <c r="U153" s="98"/>
      <c r="V153" s="98"/>
      <c r="W153" s="98"/>
      <c r="X153" s="98"/>
      <c r="Y153" s="98"/>
      <c r="Z153" s="98"/>
    </row>
    <row r="154">
      <c r="A154" s="98"/>
      <c r="B154" s="98"/>
      <c r="C154" s="98"/>
      <c r="D154" s="98"/>
      <c r="E154" s="98"/>
      <c r="F154" s="98"/>
      <c r="G154" s="98"/>
      <c r="H154" s="98"/>
      <c r="I154" s="98"/>
      <c r="J154" s="98"/>
      <c r="K154" s="98"/>
      <c r="L154" s="98"/>
      <c r="M154" s="98"/>
      <c r="N154" s="98"/>
      <c r="O154" s="98"/>
      <c r="P154" s="98"/>
      <c r="Q154" s="98"/>
      <c r="R154" s="98"/>
      <c r="S154" s="98"/>
      <c r="T154" s="98"/>
      <c r="U154" s="98"/>
      <c r="V154" s="98"/>
      <c r="W154" s="98"/>
      <c r="X154" s="98"/>
      <c r="Y154" s="98"/>
      <c r="Z154" s="98"/>
    </row>
    <row r="155">
      <c r="A155" s="98"/>
      <c r="B155" s="98"/>
      <c r="C155" s="98"/>
      <c r="D155" s="98"/>
      <c r="E155" s="98"/>
      <c r="F155" s="98"/>
      <c r="G155" s="98"/>
      <c r="H155" s="98"/>
      <c r="I155" s="98"/>
      <c r="J155" s="98"/>
      <c r="K155" s="98"/>
      <c r="L155" s="98"/>
      <c r="M155" s="98"/>
      <c r="N155" s="98"/>
      <c r="O155" s="98"/>
      <c r="P155" s="98"/>
      <c r="Q155" s="98"/>
      <c r="R155" s="98"/>
      <c r="S155" s="98"/>
      <c r="T155" s="98"/>
      <c r="U155" s="98"/>
      <c r="V155" s="98"/>
      <c r="W155" s="98"/>
      <c r="X155" s="98"/>
      <c r="Y155" s="98"/>
      <c r="Z155" s="98"/>
    </row>
    <row r="156">
      <c r="A156" s="98"/>
      <c r="B156" s="98"/>
      <c r="C156" s="98"/>
      <c r="D156" s="98"/>
      <c r="E156" s="98"/>
      <c r="F156" s="98"/>
      <c r="G156" s="98"/>
      <c r="H156" s="98"/>
      <c r="I156" s="98"/>
      <c r="J156" s="98"/>
      <c r="K156" s="98"/>
      <c r="L156" s="98"/>
      <c r="M156" s="98"/>
      <c r="N156" s="98"/>
      <c r="O156" s="98"/>
      <c r="P156" s="98"/>
      <c r="Q156" s="98"/>
      <c r="R156" s="98"/>
      <c r="S156" s="98"/>
      <c r="T156" s="98"/>
      <c r="U156" s="98"/>
      <c r="V156" s="98"/>
      <c r="W156" s="98"/>
      <c r="X156" s="98"/>
      <c r="Y156" s="98"/>
      <c r="Z156" s="98"/>
    </row>
    <row r="157">
      <c r="A157" s="98"/>
      <c r="B157" s="98"/>
      <c r="C157" s="98"/>
      <c r="D157" s="98"/>
      <c r="E157" s="98"/>
      <c r="F157" s="98"/>
      <c r="G157" s="98"/>
      <c r="H157" s="98"/>
      <c r="I157" s="98"/>
      <c r="J157" s="98"/>
      <c r="K157" s="98"/>
      <c r="L157" s="98"/>
      <c r="M157" s="98"/>
      <c r="N157" s="98"/>
      <c r="O157" s="98"/>
      <c r="P157" s="98"/>
      <c r="Q157" s="98"/>
      <c r="R157" s="98"/>
      <c r="S157" s="98"/>
      <c r="T157" s="98"/>
      <c r="U157" s="98"/>
      <c r="V157" s="98"/>
      <c r="W157" s="98"/>
      <c r="X157" s="98"/>
      <c r="Y157" s="98"/>
      <c r="Z157" s="98"/>
    </row>
    <row r="158">
      <c r="A158" s="98"/>
      <c r="B158" s="98"/>
      <c r="C158" s="98"/>
      <c r="D158" s="98"/>
      <c r="E158" s="98"/>
      <c r="F158" s="98"/>
      <c r="G158" s="98"/>
      <c r="H158" s="98"/>
      <c r="I158" s="98"/>
      <c r="J158" s="98"/>
      <c r="K158" s="98"/>
      <c r="L158" s="98"/>
      <c r="M158" s="98"/>
      <c r="N158" s="98"/>
      <c r="O158" s="98"/>
      <c r="P158" s="98"/>
      <c r="Q158" s="98"/>
      <c r="R158" s="98"/>
      <c r="S158" s="98"/>
      <c r="T158" s="98"/>
      <c r="U158" s="98"/>
      <c r="V158" s="98"/>
      <c r="W158" s="98"/>
      <c r="X158" s="98"/>
      <c r="Y158" s="98"/>
      <c r="Z158" s="98"/>
    </row>
    <row r="159">
      <c r="A159" s="98"/>
      <c r="B159" s="98"/>
      <c r="C159" s="98"/>
      <c r="D159" s="98"/>
      <c r="E159" s="98"/>
      <c r="F159" s="98"/>
      <c r="G159" s="98"/>
      <c r="H159" s="98"/>
      <c r="I159" s="98"/>
      <c r="J159" s="98"/>
      <c r="K159" s="98"/>
      <c r="L159" s="98"/>
      <c r="M159" s="98"/>
      <c r="N159" s="98"/>
      <c r="O159" s="98"/>
      <c r="P159" s="98"/>
      <c r="Q159" s="98"/>
      <c r="R159" s="98"/>
      <c r="S159" s="98"/>
      <c r="T159" s="98"/>
      <c r="U159" s="98"/>
      <c r="V159" s="98"/>
      <c r="W159" s="98"/>
      <c r="X159" s="98"/>
      <c r="Y159" s="98"/>
      <c r="Z159" s="98"/>
    </row>
    <row r="160">
      <c r="A160" s="98"/>
      <c r="B160" s="98"/>
      <c r="C160" s="98"/>
      <c r="D160" s="98"/>
      <c r="E160" s="98"/>
      <c r="F160" s="98"/>
      <c r="G160" s="98"/>
      <c r="H160" s="98"/>
      <c r="I160" s="98"/>
      <c r="J160" s="98"/>
      <c r="K160" s="98"/>
      <c r="L160" s="98"/>
      <c r="M160" s="98"/>
      <c r="N160" s="98"/>
      <c r="O160" s="98"/>
      <c r="P160" s="98"/>
      <c r="Q160" s="98"/>
      <c r="R160" s="98"/>
      <c r="S160" s="98"/>
      <c r="T160" s="98"/>
      <c r="U160" s="98"/>
      <c r="V160" s="98"/>
      <c r="W160" s="98"/>
      <c r="X160" s="98"/>
      <c r="Y160" s="98"/>
      <c r="Z160" s="98"/>
    </row>
    <row r="161">
      <c r="A161" s="98"/>
      <c r="B161" s="98"/>
      <c r="C161" s="98"/>
      <c r="D161" s="98"/>
      <c r="E161" s="98"/>
      <c r="F161" s="98"/>
      <c r="G161" s="98"/>
      <c r="H161" s="98"/>
      <c r="I161" s="98"/>
      <c r="J161" s="98"/>
      <c r="K161" s="98"/>
      <c r="L161" s="98"/>
      <c r="M161" s="98"/>
      <c r="N161" s="98"/>
      <c r="O161" s="98"/>
      <c r="P161" s="98"/>
      <c r="Q161" s="98"/>
      <c r="R161" s="98"/>
      <c r="S161" s="98"/>
      <c r="T161" s="98"/>
      <c r="U161" s="98"/>
      <c r="V161" s="98"/>
      <c r="W161" s="98"/>
      <c r="X161" s="98"/>
      <c r="Y161" s="98"/>
      <c r="Z161" s="98"/>
    </row>
    <row r="162">
      <c r="A162" s="98"/>
      <c r="B162" s="98"/>
      <c r="C162" s="98"/>
      <c r="D162" s="98"/>
      <c r="E162" s="98"/>
      <c r="F162" s="98"/>
      <c r="G162" s="98"/>
      <c r="H162" s="98"/>
      <c r="I162" s="98"/>
      <c r="J162" s="98"/>
      <c r="K162" s="98"/>
      <c r="L162" s="98"/>
      <c r="M162" s="98"/>
      <c r="N162" s="98"/>
      <c r="O162" s="98"/>
      <c r="P162" s="98"/>
      <c r="Q162" s="98"/>
      <c r="R162" s="98"/>
      <c r="S162" s="98"/>
      <c r="T162" s="98"/>
      <c r="U162" s="98"/>
      <c r="V162" s="98"/>
      <c r="W162" s="98"/>
      <c r="X162" s="98"/>
      <c r="Y162" s="98"/>
      <c r="Z162" s="98"/>
    </row>
    <row r="163">
      <c r="A163" s="98"/>
      <c r="B163" s="98"/>
      <c r="C163" s="98"/>
      <c r="D163" s="98"/>
      <c r="E163" s="98"/>
      <c r="F163" s="98"/>
      <c r="G163" s="98"/>
      <c r="H163" s="98"/>
      <c r="I163" s="98"/>
      <c r="J163" s="98"/>
      <c r="K163" s="98"/>
      <c r="L163" s="98"/>
      <c r="M163" s="98"/>
      <c r="N163" s="98"/>
      <c r="O163" s="98"/>
      <c r="P163" s="98"/>
      <c r="Q163" s="98"/>
      <c r="R163" s="98"/>
      <c r="S163" s="98"/>
      <c r="T163" s="98"/>
      <c r="U163" s="98"/>
      <c r="V163" s="98"/>
      <c r="W163" s="98"/>
      <c r="X163" s="98"/>
      <c r="Y163" s="98"/>
      <c r="Z163" s="98"/>
    </row>
    <row r="164">
      <c r="A164" s="98"/>
      <c r="B164" s="98"/>
      <c r="C164" s="98"/>
      <c r="D164" s="98"/>
      <c r="E164" s="98"/>
      <c r="F164" s="98"/>
      <c r="G164" s="98"/>
      <c r="H164" s="98"/>
      <c r="I164" s="98"/>
      <c r="J164" s="98"/>
      <c r="K164" s="98"/>
      <c r="L164" s="98"/>
      <c r="M164" s="98"/>
      <c r="N164" s="98"/>
      <c r="O164" s="98"/>
      <c r="P164" s="98"/>
      <c r="Q164" s="98"/>
      <c r="R164" s="98"/>
      <c r="S164" s="98"/>
      <c r="T164" s="98"/>
      <c r="U164" s="98"/>
      <c r="V164" s="98"/>
      <c r="W164" s="98"/>
      <c r="X164" s="98"/>
      <c r="Y164" s="98"/>
      <c r="Z164" s="98"/>
    </row>
    <row r="165">
      <c r="A165" s="98"/>
      <c r="B165" s="98"/>
      <c r="C165" s="98"/>
      <c r="D165" s="98"/>
      <c r="E165" s="98"/>
      <c r="F165" s="98"/>
      <c r="G165" s="98"/>
      <c r="H165" s="98"/>
      <c r="I165" s="98"/>
      <c r="J165" s="98"/>
      <c r="K165" s="98"/>
      <c r="L165" s="98"/>
      <c r="M165" s="98"/>
      <c r="N165" s="98"/>
      <c r="O165" s="98"/>
      <c r="P165" s="98"/>
      <c r="Q165" s="98"/>
      <c r="R165" s="98"/>
      <c r="S165" s="98"/>
      <c r="T165" s="98"/>
      <c r="U165" s="98"/>
      <c r="V165" s="98"/>
      <c r="W165" s="98"/>
      <c r="X165" s="98"/>
      <c r="Y165" s="98"/>
      <c r="Z165" s="98"/>
    </row>
    <row r="166">
      <c r="A166" s="98"/>
      <c r="B166" s="98"/>
      <c r="C166" s="98"/>
      <c r="D166" s="98"/>
      <c r="E166" s="98"/>
      <c r="F166" s="98"/>
      <c r="G166" s="98"/>
      <c r="H166" s="98"/>
      <c r="I166" s="98"/>
      <c r="J166" s="98"/>
      <c r="K166" s="98"/>
      <c r="L166" s="98"/>
      <c r="M166" s="98"/>
      <c r="N166" s="98"/>
      <c r="O166" s="98"/>
      <c r="P166" s="98"/>
      <c r="Q166" s="98"/>
      <c r="R166" s="98"/>
      <c r="S166" s="98"/>
      <c r="T166" s="98"/>
      <c r="U166" s="98"/>
      <c r="V166" s="98"/>
      <c r="W166" s="98"/>
      <c r="X166" s="98"/>
      <c r="Y166" s="98"/>
      <c r="Z166" s="98"/>
    </row>
    <row r="167">
      <c r="A167" s="98"/>
      <c r="B167" s="98"/>
      <c r="C167" s="98"/>
      <c r="D167" s="98"/>
      <c r="E167" s="98"/>
      <c r="F167" s="98"/>
      <c r="G167" s="98"/>
      <c r="H167" s="98"/>
      <c r="I167" s="98"/>
      <c r="J167" s="98"/>
      <c r="K167" s="98"/>
      <c r="L167" s="98"/>
      <c r="M167" s="98"/>
      <c r="N167" s="98"/>
      <c r="O167" s="98"/>
      <c r="P167" s="98"/>
      <c r="Q167" s="98"/>
      <c r="R167" s="98"/>
      <c r="S167" s="98"/>
      <c r="T167" s="98"/>
      <c r="U167" s="98"/>
      <c r="V167" s="98"/>
      <c r="W167" s="98"/>
      <c r="X167" s="98"/>
      <c r="Y167" s="98"/>
      <c r="Z167" s="98"/>
    </row>
    <row r="168">
      <c r="A168" s="98"/>
      <c r="B168" s="98"/>
      <c r="C168" s="98"/>
      <c r="D168" s="98"/>
      <c r="E168" s="98"/>
      <c r="F168" s="98"/>
      <c r="G168" s="98"/>
      <c r="H168" s="98"/>
      <c r="I168" s="98"/>
      <c r="J168" s="98"/>
      <c r="K168" s="98"/>
      <c r="L168" s="98"/>
      <c r="M168" s="98"/>
      <c r="N168" s="98"/>
      <c r="O168" s="98"/>
      <c r="P168" s="98"/>
      <c r="Q168" s="98"/>
      <c r="R168" s="98"/>
      <c r="S168" s="98"/>
      <c r="T168" s="98"/>
      <c r="U168" s="98"/>
      <c r="V168" s="98"/>
      <c r="W168" s="98"/>
      <c r="X168" s="98"/>
      <c r="Y168" s="98"/>
      <c r="Z168" s="98"/>
    </row>
    <row r="169">
      <c r="A169" s="98"/>
      <c r="B169" s="98"/>
      <c r="C169" s="98"/>
      <c r="D169" s="98"/>
      <c r="E169" s="98"/>
      <c r="F169" s="98"/>
      <c r="G169" s="98"/>
      <c r="H169" s="98"/>
      <c r="I169" s="98"/>
      <c r="J169" s="98"/>
      <c r="K169" s="98"/>
      <c r="L169" s="98"/>
      <c r="M169" s="98"/>
      <c r="N169" s="98"/>
      <c r="O169" s="98"/>
      <c r="P169" s="98"/>
      <c r="Q169" s="98"/>
      <c r="R169" s="98"/>
      <c r="S169" s="98"/>
      <c r="T169" s="98"/>
      <c r="U169" s="98"/>
      <c r="V169" s="98"/>
      <c r="W169" s="98"/>
      <c r="X169" s="98"/>
      <c r="Y169" s="98"/>
      <c r="Z169" s="98"/>
    </row>
    <row r="170">
      <c r="A170" s="98"/>
      <c r="B170" s="98"/>
      <c r="C170" s="98"/>
      <c r="D170" s="98"/>
      <c r="E170" s="98"/>
      <c r="F170" s="98"/>
      <c r="G170" s="98"/>
      <c r="H170" s="98"/>
      <c r="I170" s="98"/>
      <c r="J170" s="98"/>
      <c r="K170" s="98"/>
      <c r="L170" s="98"/>
      <c r="M170" s="98"/>
      <c r="N170" s="98"/>
      <c r="O170" s="98"/>
      <c r="P170" s="98"/>
      <c r="Q170" s="98"/>
      <c r="R170" s="98"/>
      <c r="S170" s="98"/>
      <c r="T170" s="98"/>
      <c r="U170" s="98"/>
      <c r="V170" s="98"/>
      <c r="W170" s="98"/>
      <c r="X170" s="98"/>
      <c r="Y170" s="98"/>
      <c r="Z170" s="98"/>
    </row>
    <row r="171">
      <c r="A171" s="98"/>
      <c r="B171" s="98"/>
      <c r="C171" s="98"/>
      <c r="D171" s="98"/>
      <c r="E171" s="98"/>
      <c r="F171" s="98"/>
      <c r="G171" s="98"/>
      <c r="H171" s="98"/>
      <c r="I171" s="98"/>
      <c r="J171" s="98"/>
      <c r="K171" s="98"/>
      <c r="L171" s="98"/>
      <c r="M171" s="98"/>
      <c r="N171" s="98"/>
      <c r="O171" s="98"/>
      <c r="P171" s="98"/>
      <c r="Q171" s="98"/>
      <c r="R171" s="98"/>
      <c r="S171" s="98"/>
      <c r="T171" s="98"/>
      <c r="U171" s="98"/>
      <c r="V171" s="98"/>
      <c r="W171" s="98"/>
      <c r="X171" s="98"/>
      <c r="Y171" s="98"/>
      <c r="Z171" s="98"/>
    </row>
    <row r="172">
      <c r="A172" s="98"/>
      <c r="B172" s="98"/>
      <c r="C172" s="98"/>
      <c r="D172" s="98"/>
      <c r="E172" s="98"/>
      <c r="F172" s="98"/>
      <c r="G172" s="98"/>
      <c r="H172" s="98"/>
      <c r="I172" s="98"/>
      <c r="J172" s="98"/>
      <c r="K172" s="98"/>
      <c r="L172" s="98"/>
      <c r="M172" s="98"/>
      <c r="N172" s="98"/>
      <c r="O172" s="98"/>
      <c r="P172" s="98"/>
      <c r="Q172" s="98"/>
      <c r="R172" s="98"/>
      <c r="S172" s="98"/>
      <c r="T172" s="98"/>
      <c r="U172" s="98"/>
      <c r="V172" s="98"/>
      <c r="W172" s="98"/>
      <c r="X172" s="98"/>
      <c r="Y172" s="98"/>
      <c r="Z172" s="98"/>
    </row>
    <row r="173">
      <c r="A173" s="98"/>
      <c r="B173" s="98"/>
      <c r="C173" s="98"/>
      <c r="D173" s="98"/>
      <c r="E173" s="98"/>
      <c r="F173" s="98"/>
      <c r="G173" s="98"/>
      <c r="H173" s="98"/>
      <c r="I173" s="98"/>
      <c r="J173" s="98"/>
      <c r="K173" s="98"/>
      <c r="L173" s="98"/>
      <c r="M173" s="98"/>
      <c r="N173" s="98"/>
      <c r="O173" s="98"/>
      <c r="P173" s="98"/>
      <c r="Q173" s="98"/>
      <c r="R173" s="98"/>
      <c r="S173" s="98"/>
      <c r="T173" s="98"/>
      <c r="U173" s="98"/>
      <c r="V173" s="98"/>
      <c r="W173" s="98"/>
      <c r="X173" s="98"/>
      <c r="Y173" s="98"/>
      <c r="Z173" s="98"/>
    </row>
    <row r="174">
      <c r="A174" s="98"/>
      <c r="B174" s="98"/>
      <c r="C174" s="98"/>
      <c r="D174" s="98"/>
      <c r="E174" s="98"/>
      <c r="F174" s="98"/>
      <c r="G174" s="98"/>
      <c r="H174" s="98"/>
      <c r="I174" s="98"/>
      <c r="J174" s="98"/>
      <c r="K174" s="98"/>
      <c r="L174" s="98"/>
      <c r="M174" s="98"/>
      <c r="N174" s="98"/>
      <c r="O174" s="98"/>
      <c r="P174" s="98"/>
      <c r="Q174" s="98"/>
      <c r="R174" s="98"/>
      <c r="S174" s="98"/>
      <c r="T174" s="98"/>
      <c r="U174" s="98"/>
      <c r="V174" s="98"/>
      <c r="W174" s="98"/>
      <c r="X174" s="98"/>
      <c r="Y174" s="98"/>
      <c r="Z174" s="98"/>
    </row>
    <row r="175">
      <c r="A175" s="98"/>
      <c r="B175" s="98"/>
      <c r="C175" s="98"/>
      <c r="D175" s="98"/>
      <c r="E175" s="98"/>
      <c r="F175" s="98"/>
      <c r="G175" s="98"/>
      <c r="H175" s="98"/>
      <c r="I175" s="98"/>
      <c r="J175" s="98"/>
      <c r="K175" s="98"/>
      <c r="L175" s="98"/>
      <c r="M175" s="98"/>
      <c r="N175" s="98"/>
      <c r="O175" s="98"/>
      <c r="P175" s="98"/>
      <c r="Q175" s="98"/>
      <c r="R175" s="98"/>
      <c r="S175" s="98"/>
      <c r="T175" s="98"/>
      <c r="U175" s="98"/>
      <c r="V175" s="98"/>
      <c r="W175" s="98"/>
      <c r="X175" s="98"/>
      <c r="Y175" s="98"/>
      <c r="Z175" s="98"/>
    </row>
    <row r="176">
      <c r="A176" s="98"/>
      <c r="B176" s="98"/>
      <c r="C176" s="98"/>
      <c r="D176" s="98"/>
      <c r="E176" s="98"/>
      <c r="F176" s="98"/>
      <c r="G176" s="98"/>
      <c r="H176" s="98"/>
      <c r="I176" s="98"/>
      <c r="J176" s="98"/>
      <c r="K176" s="98"/>
      <c r="L176" s="98"/>
      <c r="M176" s="98"/>
      <c r="N176" s="98"/>
      <c r="O176" s="98"/>
      <c r="P176" s="98"/>
      <c r="Q176" s="98"/>
      <c r="R176" s="98"/>
      <c r="S176" s="98"/>
      <c r="T176" s="98"/>
      <c r="U176" s="98"/>
      <c r="V176" s="98"/>
      <c r="W176" s="98"/>
      <c r="X176" s="98"/>
      <c r="Y176" s="98"/>
      <c r="Z176" s="98"/>
    </row>
    <row r="177">
      <c r="A177" s="98"/>
      <c r="B177" s="98"/>
      <c r="C177" s="98"/>
      <c r="D177" s="98"/>
      <c r="E177" s="98"/>
      <c r="F177" s="98"/>
      <c r="G177" s="98"/>
      <c r="H177" s="98"/>
      <c r="I177" s="98"/>
      <c r="J177" s="98"/>
      <c r="K177" s="98"/>
      <c r="L177" s="98"/>
      <c r="M177" s="98"/>
      <c r="N177" s="98"/>
      <c r="O177" s="98"/>
      <c r="P177" s="98"/>
      <c r="Q177" s="98"/>
      <c r="R177" s="98"/>
      <c r="S177" s="98"/>
      <c r="T177" s="98"/>
      <c r="U177" s="98"/>
      <c r="V177" s="98"/>
      <c r="W177" s="98"/>
      <c r="X177" s="98"/>
      <c r="Y177" s="98"/>
      <c r="Z177" s="98"/>
    </row>
    <row r="178">
      <c r="A178" s="98"/>
      <c r="B178" s="98"/>
      <c r="C178" s="98"/>
      <c r="D178" s="98"/>
      <c r="E178" s="98"/>
      <c r="F178" s="98"/>
      <c r="G178" s="98"/>
      <c r="H178" s="98"/>
      <c r="I178" s="98"/>
      <c r="J178" s="98"/>
      <c r="K178" s="98"/>
      <c r="L178" s="98"/>
      <c r="M178" s="98"/>
      <c r="N178" s="98"/>
      <c r="O178" s="98"/>
      <c r="P178" s="98"/>
      <c r="Q178" s="98"/>
      <c r="R178" s="98"/>
      <c r="S178" s="98"/>
      <c r="T178" s="98"/>
      <c r="U178" s="98"/>
      <c r="V178" s="98"/>
      <c r="W178" s="98"/>
      <c r="X178" s="98"/>
      <c r="Y178" s="98"/>
      <c r="Z178" s="98"/>
    </row>
    <row r="179">
      <c r="A179" s="98"/>
      <c r="B179" s="98"/>
      <c r="C179" s="98"/>
      <c r="D179" s="98"/>
      <c r="E179" s="98"/>
      <c r="F179" s="98"/>
      <c r="G179" s="98"/>
      <c r="H179" s="98"/>
      <c r="I179" s="98"/>
      <c r="J179" s="98"/>
      <c r="K179" s="98"/>
      <c r="L179" s="98"/>
      <c r="M179" s="98"/>
      <c r="N179" s="98"/>
      <c r="O179" s="98"/>
      <c r="P179" s="98"/>
      <c r="Q179" s="98"/>
      <c r="R179" s="98"/>
      <c r="S179" s="98"/>
      <c r="T179" s="98"/>
      <c r="U179" s="98"/>
      <c r="V179" s="98"/>
      <c r="W179" s="98"/>
      <c r="X179" s="98"/>
      <c r="Y179" s="98"/>
      <c r="Z179" s="98"/>
    </row>
    <row r="180">
      <c r="A180" s="98"/>
      <c r="B180" s="98"/>
      <c r="C180" s="98"/>
      <c r="D180" s="98"/>
      <c r="E180" s="98"/>
      <c r="F180" s="98"/>
      <c r="G180" s="98"/>
      <c r="H180" s="98"/>
      <c r="I180" s="98"/>
      <c r="J180" s="98"/>
      <c r="K180" s="98"/>
      <c r="L180" s="98"/>
      <c r="M180" s="98"/>
      <c r="N180" s="98"/>
      <c r="O180" s="98"/>
      <c r="P180" s="98"/>
      <c r="Q180" s="98"/>
      <c r="R180" s="98"/>
      <c r="S180" s="98"/>
      <c r="T180" s="98"/>
      <c r="U180" s="98"/>
      <c r="V180" s="98"/>
      <c r="W180" s="98"/>
      <c r="X180" s="98"/>
      <c r="Y180" s="98"/>
      <c r="Z180" s="98"/>
    </row>
    <row r="181">
      <c r="A181" s="98"/>
      <c r="B181" s="98"/>
      <c r="C181" s="98"/>
      <c r="D181" s="98"/>
      <c r="E181" s="98"/>
      <c r="F181" s="98"/>
      <c r="G181" s="98"/>
      <c r="H181" s="98"/>
      <c r="I181" s="98"/>
      <c r="J181" s="98"/>
      <c r="K181" s="98"/>
      <c r="L181" s="98"/>
      <c r="M181" s="98"/>
      <c r="N181" s="98"/>
      <c r="O181" s="98"/>
      <c r="P181" s="98"/>
      <c r="Q181" s="98"/>
      <c r="R181" s="98"/>
      <c r="S181" s="98"/>
      <c r="T181" s="98"/>
      <c r="U181" s="98"/>
      <c r="V181" s="98"/>
      <c r="W181" s="98"/>
      <c r="X181" s="98"/>
      <c r="Y181" s="98"/>
      <c r="Z181" s="98"/>
    </row>
    <row r="182">
      <c r="A182" s="98"/>
      <c r="B182" s="98"/>
      <c r="C182" s="98"/>
      <c r="D182" s="98"/>
      <c r="E182" s="98"/>
      <c r="F182" s="98"/>
      <c r="G182" s="98"/>
      <c r="H182" s="98"/>
      <c r="I182" s="98"/>
      <c r="J182" s="98"/>
      <c r="K182" s="98"/>
      <c r="L182" s="98"/>
      <c r="M182" s="98"/>
      <c r="N182" s="98"/>
      <c r="O182" s="98"/>
      <c r="P182" s="98"/>
      <c r="Q182" s="98"/>
      <c r="R182" s="98"/>
      <c r="S182" s="98"/>
      <c r="T182" s="98"/>
      <c r="U182" s="98"/>
      <c r="V182" s="98"/>
      <c r="W182" s="98"/>
      <c r="X182" s="98"/>
      <c r="Y182" s="98"/>
      <c r="Z182" s="98"/>
    </row>
    <row r="183">
      <c r="A183" s="98"/>
      <c r="B183" s="98"/>
      <c r="C183" s="98"/>
      <c r="D183" s="98"/>
      <c r="E183" s="98"/>
      <c r="F183" s="98"/>
      <c r="G183" s="98"/>
      <c r="H183" s="98"/>
      <c r="I183" s="98"/>
      <c r="J183" s="98"/>
      <c r="K183" s="98"/>
      <c r="L183" s="98"/>
      <c r="M183" s="98"/>
      <c r="N183" s="98"/>
      <c r="O183" s="98"/>
      <c r="P183" s="98"/>
      <c r="Q183" s="98"/>
      <c r="R183" s="98"/>
      <c r="S183" s="98"/>
      <c r="T183" s="98"/>
      <c r="U183" s="98"/>
      <c r="V183" s="98"/>
      <c r="W183" s="98"/>
      <c r="X183" s="98"/>
      <c r="Y183" s="98"/>
      <c r="Z183" s="98"/>
    </row>
    <row r="184">
      <c r="A184" s="98"/>
      <c r="B184" s="98"/>
      <c r="C184" s="98"/>
      <c r="D184" s="98"/>
      <c r="E184" s="98"/>
      <c r="F184" s="98"/>
      <c r="G184" s="98"/>
      <c r="H184" s="98"/>
      <c r="I184" s="98"/>
      <c r="J184" s="98"/>
      <c r="K184" s="98"/>
      <c r="L184" s="98"/>
      <c r="M184" s="98"/>
      <c r="N184" s="98"/>
      <c r="O184" s="98"/>
      <c r="P184" s="98"/>
      <c r="Q184" s="98"/>
      <c r="R184" s="98"/>
      <c r="S184" s="98"/>
      <c r="T184" s="98"/>
      <c r="U184" s="98"/>
      <c r="V184" s="98"/>
      <c r="W184" s="98"/>
      <c r="X184" s="98"/>
      <c r="Y184" s="98"/>
      <c r="Z184" s="98"/>
    </row>
    <row r="185">
      <c r="A185" s="98"/>
      <c r="B185" s="98"/>
      <c r="C185" s="98"/>
      <c r="D185" s="98"/>
      <c r="E185" s="98"/>
      <c r="F185" s="98"/>
      <c r="G185" s="98"/>
      <c r="H185" s="98"/>
      <c r="I185" s="98"/>
      <c r="J185" s="98"/>
      <c r="K185" s="98"/>
      <c r="L185" s="98"/>
      <c r="M185" s="98"/>
      <c r="N185" s="98"/>
      <c r="O185" s="98"/>
      <c r="P185" s="98"/>
      <c r="Q185" s="98"/>
      <c r="R185" s="98"/>
      <c r="S185" s="98"/>
      <c r="T185" s="98"/>
      <c r="U185" s="98"/>
      <c r="V185" s="98"/>
      <c r="W185" s="98"/>
      <c r="X185" s="98"/>
      <c r="Y185" s="98"/>
      <c r="Z185" s="98"/>
    </row>
    <row r="186">
      <c r="A186" s="98"/>
      <c r="B186" s="98"/>
      <c r="C186" s="98"/>
      <c r="D186" s="98"/>
      <c r="E186" s="98"/>
      <c r="F186" s="98"/>
      <c r="G186" s="98"/>
      <c r="H186" s="98"/>
      <c r="I186" s="98"/>
      <c r="J186" s="98"/>
      <c r="K186" s="98"/>
      <c r="L186" s="98"/>
      <c r="M186" s="98"/>
      <c r="N186" s="98"/>
      <c r="O186" s="98"/>
      <c r="P186" s="98"/>
      <c r="Q186" s="98"/>
      <c r="R186" s="98"/>
      <c r="S186" s="98"/>
      <c r="T186" s="98"/>
      <c r="U186" s="98"/>
      <c r="V186" s="98"/>
      <c r="W186" s="98"/>
      <c r="X186" s="98"/>
      <c r="Y186" s="98"/>
      <c r="Z186" s="98"/>
    </row>
    <row r="187">
      <c r="A187" s="98"/>
      <c r="B187" s="98"/>
      <c r="C187" s="98"/>
      <c r="D187" s="98"/>
      <c r="E187" s="98"/>
      <c r="F187" s="98"/>
      <c r="G187" s="98"/>
      <c r="H187" s="98"/>
      <c r="I187" s="98"/>
      <c r="J187" s="98"/>
      <c r="K187" s="98"/>
      <c r="L187" s="98"/>
      <c r="M187" s="98"/>
      <c r="N187" s="98"/>
      <c r="O187" s="98"/>
      <c r="P187" s="98"/>
      <c r="Q187" s="98"/>
      <c r="R187" s="98"/>
      <c r="S187" s="98"/>
      <c r="T187" s="98"/>
      <c r="U187" s="98"/>
      <c r="V187" s="98"/>
      <c r="W187" s="98"/>
      <c r="X187" s="98"/>
      <c r="Y187" s="98"/>
      <c r="Z187" s="98"/>
    </row>
    <row r="188">
      <c r="A188" s="98"/>
      <c r="B188" s="98"/>
      <c r="C188" s="98"/>
      <c r="D188" s="98"/>
      <c r="E188" s="98"/>
      <c r="F188" s="98"/>
      <c r="G188" s="98"/>
      <c r="H188" s="98"/>
      <c r="I188" s="98"/>
      <c r="J188" s="98"/>
      <c r="K188" s="98"/>
      <c r="L188" s="98"/>
      <c r="M188" s="98"/>
      <c r="N188" s="98"/>
      <c r="O188" s="98"/>
      <c r="P188" s="98"/>
      <c r="Q188" s="98"/>
      <c r="R188" s="98"/>
      <c r="S188" s="98"/>
      <c r="T188" s="98"/>
      <c r="U188" s="98"/>
      <c r="V188" s="98"/>
      <c r="W188" s="98"/>
      <c r="X188" s="98"/>
      <c r="Y188" s="98"/>
      <c r="Z188" s="98"/>
    </row>
    <row r="189">
      <c r="A189" s="98"/>
      <c r="B189" s="98"/>
      <c r="C189" s="98"/>
      <c r="D189" s="98"/>
      <c r="E189" s="98"/>
      <c r="F189" s="98"/>
      <c r="G189" s="98"/>
      <c r="H189" s="98"/>
      <c r="I189" s="98"/>
      <c r="J189" s="98"/>
      <c r="K189" s="98"/>
      <c r="L189" s="98"/>
      <c r="M189" s="98"/>
      <c r="N189" s="98"/>
      <c r="O189" s="98"/>
      <c r="P189" s="98"/>
      <c r="Q189" s="98"/>
      <c r="R189" s="98"/>
      <c r="S189" s="98"/>
      <c r="T189" s="98"/>
      <c r="U189" s="98"/>
      <c r="V189" s="98"/>
      <c r="W189" s="98"/>
      <c r="X189" s="98"/>
      <c r="Y189" s="98"/>
      <c r="Z189" s="98"/>
    </row>
    <row r="190">
      <c r="A190" s="98"/>
      <c r="B190" s="98"/>
      <c r="C190" s="98"/>
      <c r="D190" s="98"/>
      <c r="E190" s="98"/>
      <c r="F190" s="98"/>
      <c r="G190" s="98"/>
      <c r="H190" s="98"/>
      <c r="I190" s="98"/>
      <c r="J190" s="98"/>
      <c r="K190" s="98"/>
      <c r="L190" s="98"/>
      <c r="M190" s="98"/>
      <c r="N190" s="98"/>
      <c r="O190" s="98"/>
      <c r="P190" s="98"/>
      <c r="Q190" s="98"/>
      <c r="R190" s="98"/>
      <c r="S190" s="98"/>
      <c r="T190" s="98"/>
      <c r="U190" s="98"/>
      <c r="V190" s="98"/>
      <c r="W190" s="98"/>
      <c r="X190" s="98"/>
      <c r="Y190" s="98"/>
      <c r="Z190" s="98"/>
    </row>
    <row r="191">
      <c r="A191" s="98"/>
      <c r="B191" s="98"/>
      <c r="C191" s="98"/>
      <c r="D191" s="98"/>
      <c r="E191" s="98"/>
      <c r="F191" s="98"/>
      <c r="G191" s="98"/>
      <c r="H191" s="98"/>
      <c r="I191" s="98"/>
      <c r="J191" s="98"/>
      <c r="K191" s="98"/>
      <c r="L191" s="98"/>
      <c r="M191" s="98"/>
      <c r="N191" s="98"/>
      <c r="O191" s="98"/>
      <c r="P191" s="98"/>
      <c r="Q191" s="98"/>
      <c r="R191" s="98"/>
      <c r="S191" s="98"/>
      <c r="T191" s="98"/>
      <c r="U191" s="98"/>
      <c r="V191" s="98"/>
      <c r="W191" s="98"/>
      <c r="X191" s="98"/>
      <c r="Y191" s="98"/>
      <c r="Z191" s="98"/>
    </row>
    <row r="192">
      <c r="A192" s="98"/>
      <c r="B192" s="98"/>
      <c r="C192" s="98"/>
      <c r="D192" s="98"/>
      <c r="E192" s="98"/>
      <c r="F192" s="98"/>
      <c r="G192" s="98"/>
      <c r="H192" s="98"/>
      <c r="I192" s="98"/>
      <c r="J192" s="98"/>
      <c r="K192" s="98"/>
      <c r="L192" s="98"/>
      <c r="M192" s="98"/>
      <c r="N192" s="98"/>
      <c r="O192" s="98"/>
      <c r="P192" s="98"/>
      <c r="Q192" s="98"/>
      <c r="R192" s="98"/>
      <c r="S192" s="98"/>
      <c r="T192" s="98"/>
      <c r="U192" s="98"/>
      <c r="V192" s="98"/>
      <c r="W192" s="98"/>
      <c r="X192" s="98"/>
      <c r="Y192" s="98"/>
      <c r="Z192" s="98"/>
    </row>
    <row r="193">
      <c r="A193" s="98"/>
      <c r="B193" s="98"/>
      <c r="C193" s="98"/>
      <c r="D193" s="98"/>
      <c r="E193" s="98"/>
      <c r="F193" s="98"/>
      <c r="G193" s="98"/>
      <c r="H193" s="98"/>
      <c r="I193" s="98"/>
      <c r="J193" s="98"/>
      <c r="K193" s="98"/>
      <c r="L193" s="98"/>
      <c r="M193" s="98"/>
      <c r="N193" s="98"/>
      <c r="O193" s="98"/>
      <c r="P193" s="98"/>
      <c r="Q193" s="98"/>
      <c r="R193" s="98"/>
      <c r="S193" s="98"/>
      <c r="T193" s="98"/>
      <c r="U193" s="98"/>
      <c r="V193" s="98"/>
      <c r="W193" s="98"/>
      <c r="X193" s="98"/>
      <c r="Y193" s="98"/>
      <c r="Z193" s="98"/>
    </row>
    <row r="194">
      <c r="A194" s="98"/>
      <c r="B194" s="98"/>
      <c r="C194" s="98"/>
      <c r="D194" s="98"/>
      <c r="E194" s="98"/>
      <c r="F194" s="98"/>
      <c r="G194" s="98"/>
      <c r="H194" s="98"/>
      <c r="I194" s="98"/>
      <c r="J194" s="98"/>
      <c r="K194" s="98"/>
      <c r="L194" s="98"/>
      <c r="M194" s="98"/>
      <c r="N194" s="98"/>
      <c r="O194" s="98"/>
      <c r="P194" s="98"/>
      <c r="Q194" s="98"/>
      <c r="R194" s="98"/>
      <c r="S194" s="98"/>
      <c r="T194" s="98"/>
      <c r="U194" s="98"/>
      <c r="V194" s="98"/>
      <c r="W194" s="98"/>
      <c r="X194" s="98"/>
      <c r="Y194" s="98"/>
      <c r="Z194" s="98"/>
    </row>
    <row r="195">
      <c r="A195" s="98"/>
      <c r="B195" s="98"/>
      <c r="C195" s="98"/>
      <c r="D195" s="98"/>
      <c r="E195" s="98"/>
      <c r="F195" s="98"/>
      <c r="G195" s="98"/>
      <c r="H195" s="98"/>
      <c r="I195" s="98"/>
      <c r="J195" s="98"/>
      <c r="K195" s="98"/>
      <c r="L195" s="98"/>
      <c r="M195" s="98"/>
      <c r="N195" s="98"/>
      <c r="O195" s="98"/>
      <c r="P195" s="98"/>
      <c r="Q195" s="98"/>
      <c r="R195" s="98"/>
      <c r="S195" s="98"/>
      <c r="T195" s="98"/>
      <c r="U195" s="98"/>
      <c r="V195" s="98"/>
      <c r="W195" s="98"/>
      <c r="X195" s="98"/>
      <c r="Y195" s="98"/>
      <c r="Z195" s="98"/>
    </row>
    <row r="196">
      <c r="A196" s="98"/>
      <c r="B196" s="98"/>
      <c r="C196" s="98"/>
      <c r="D196" s="98"/>
      <c r="E196" s="98"/>
      <c r="F196" s="98"/>
      <c r="G196" s="98"/>
      <c r="H196" s="98"/>
      <c r="I196" s="98"/>
      <c r="J196" s="98"/>
      <c r="K196" s="98"/>
      <c r="L196" s="98"/>
      <c r="M196" s="98"/>
      <c r="N196" s="98"/>
      <c r="O196" s="98"/>
      <c r="P196" s="98"/>
      <c r="Q196" s="98"/>
      <c r="R196" s="98"/>
      <c r="S196" s="98"/>
      <c r="T196" s="98"/>
      <c r="U196" s="98"/>
      <c r="V196" s="98"/>
      <c r="W196" s="98"/>
      <c r="X196" s="98"/>
      <c r="Y196" s="98"/>
      <c r="Z196" s="98"/>
    </row>
    <row r="197">
      <c r="A197" s="98"/>
      <c r="B197" s="98"/>
      <c r="C197" s="98"/>
      <c r="D197" s="98"/>
      <c r="E197" s="98"/>
      <c r="F197" s="98"/>
      <c r="G197" s="98"/>
      <c r="H197" s="98"/>
      <c r="I197" s="98"/>
      <c r="J197" s="98"/>
      <c r="K197" s="98"/>
      <c r="L197" s="98"/>
      <c r="M197" s="98"/>
      <c r="N197" s="98"/>
      <c r="O197" s="98"/>
      <c r="P197" s="98"/>
      <c r="Q197" s="98"/>
      <c r="R197" s="98"/>
      <c r="S197" s="98"/>
      <c r="T197" s="98"/>
      <c r="U197" s="98"/>
      <c r="V197" s="98"/>
      <c r="W197" s="98"/>
      <c r="X197" s="98"/>
      <c r="Y197" s="98"/>
      <c r="Z197" s="98"/>
    </row>
    <row r="198">
      <c r="A198" s="98"/>
      <c r="B198" s="98"/>
      <c r="C198" s="98"/>
      <c r="D198" s="98"/>
      <c r="E198" s="98"/>
      <c r="F198" s="98"/>
      <c r="G198" s="98"/>
      <c r="H198" s="98"/>
      <c r="I198" s="98"/>
      <c r="J198" s="98"/>
      <c r="K198" s="98"/>
      <c r="L198" s="98"/>
      <c r="M198" s="98"/>
      <c r="N198" s="98"/>
      <c r="O198" s="98"/>
      <c r="P198" s="98"/>
      <c r="Q198" s="98"/>
      <c r="R198" s="98"/>
      <c r="S198" s="98"/>
      <c r="T198" s="98"/>
      <c r="U198" s="98"/>
      <c r="V198" s="98"/>
      <c r="W198" s="98"/>
      <c r="X198" s="98"/>
      <c r="Y198" s="98"/>
      <c r="Z198" s="98"/>
    </row>
    <row r="199">
      <c r="A199" s="98"/>
      <c r="B199" s="98"/>
      <c r="C199" s="98"/>
      <c r="D199" s="98"/>
      <c r="E199" s="98"/>
      <c r="F199" s="98"/>
      <c r="G199" s="98"/>
      <c r="H199" s="98"/>
      <c r="I199" s="98"/>
      <c r="J199" s="98"/>
      <c r="K199" s="98"/>
      <c r="L199" s="98"/>
      <c r="M199" s="98"/>
      <c r="N199" s="98"/>
      <c r="O199" s="98"/>
      <c r="P199" s="98"/>
      <c r="Q199" s="98"/>
      <c r="R199" s="98"/>
      <c r="S199" s="98"/>
      <c r="T199" s="98"/>
      <c r="U199" s="98"/>
      <c r="V199" s="98"/>
      <c r="W199" s="98"/>
      <c r="X199" s="98"/>
      <c r="Y199" s="98"/>
      <c r="Z199" s="98"/>
    </row>
    <row r="200">
      <c r="A200" s="98"/>
      <c r="B200" s="98"/>
      <c r="C200" s="98"/>
      <c r="D200" s="98"/>
      <c r="E200" s="98"/>
      <c r="F200" s="98"/>
      <c r="G200" s="98"/>
      <c r="H200" s="98"/>
      <c r="I200" s="98"/>
      <c r="J200" s="98"/>
      <c r="K200" s="98"/>
      <c r="L200" s="98"/>
      <c r="M200" s="98"/>
      <c r="N200" s="98"/>
      <c r="O200" s="98"/>
      <c r="P200" s="98"/>
      <c r="Q200" s="98"/>
      <c r="R200" s="98"/>
      <c r="S200" s="98"/>
      <c r="T200" s="98"/>
      <c r="U200" s="98"/>
      <c r="V200" s="98"/>
      <c r="W200" s="98"/>
      <c r="X200" s="98"/>
      <c r="Y200" s="98"/>
      <c r="Z200" s="98"/>
    </row>
    <row r="201">
      <c r="A201" s="98"/>
      <c r="B201" s="98"/>
      <c r="C201" s="98"/>
      <c r="D201" s="98"/>
      <c r="E201" s="98"/>
      <c r="F201" s="98"/>
      <c r="G201" s="98"/>
      <c r="H201" s="98"/>
      <c r="I201" s="98"/>
      <c r="J201" s="98"/>
      <c r="K201" s="98"/>
      <c r="L201" s="98"/>
      <c r="M201" s="98"/>
      <c r="N201" s="98"/>
      <c r="O201" s="98"/>
      <c r="P201" s="98"/>
      <c r="Q201" s="98"/>
      <c r="R201" s="98"/>
      <c r="S201" s="98"/>
      <c r="T201" s="98"/>
      <c r="U201" s="98"/>
      <c r="V201" s="98"/>
      <c r="W201" s="98"/>
      <c r="X201" s="98"/>
      <c r="Y201" s="98"/>
      <c r="Z201" s="98"/>
    </row>
    <row r="202">
      <c r="A202" s="98"/>
      <c r="B202" s="98"/>
      <c r="C202" s="98"/>
      <c r="D202" s="98"/>
      <c r="E202" s="98"/>
      <c r="F202" s="98"/>
      <c r="G202" s="98"/>
      <c r="H202" s="98"/>
      <c r="I202" s="98"/>
      <c r="J202" s="98"/>
      <c r="K202" s="98"/>
      <c r="L202" s="98"/>
      <c r="M202" s="98"/>
      <c r="N202" s="98"/>
      <c r="O202" s="98"/>
      <c r="P202" s="98"/>
      <c r="Q202" s="98"/>
      <c r="R202" s="98"/>
      <c r="S202" s="98"/>
      <c r="T202" s="98"/>
      <c r="U202" s="98"/>
      <c r="V202" s="98"/>
      <c r="W202" s="98"/>
      <c r="X202" s="98"/>
      <c r="Y202" s="98"/>
      <c r="Z202" s="98"/>
    </row>
    <row r="203">
      <c r="A203" s="98"/>
      <c r="B203" s="98"/>
      <c r="C203" s="98"/>
      <c r="D203" s="98"/>
      <c r="E203" s="98"/>
      <c r="F203" s="98"/>
      <c r="G203" s="98"/>
      <c r="H203" s="98"/>
      <c r="I203" s="98"/>
      <c r="J203" s="98"/>
      <c r="K203" s="98"/>
      <c r="L203" s="98"/>
      <c r="M203" s="98"/>
      <c r="N203" s="98"/>
      <c r="O203" s="98"/>
      <c r="P203" s="98"/>
      <c r="Q203" s="98"/>
      <c r="R203" s="98"/>
      <c r="S203" s="98"/>
      <c r="T203" s="98"/>
      <c r="U203" s="98"/>
      <c r="V203" s="98"/>
      <c r="W203" s="98"/>
      <c r="X203" s="98"/>
      <c r="Y203" s="98"/>
      <c r="Z203" s="98"/>
    </row>
    <row r="204">
      <c r="A204" s="98"/>
      <c r="B204" s="98"/>
      <c r="C204" s="98"/>
      <c r="D204" s="98"/>
      <c r="E204" s="98"/>
      <c r="F204" s="98"/>
      <c r="G204" s="98"/>
      <c r="H204" s="98"/>
      <c r="I204" s="98"/>
      <c r="J204" s="98"/>
      <c r="K204" s="98"/>
      <c r="L204" s="98"/>
      <c r="M204" s="98"/>
      <c r="N204" s="98"/>
      <c r="O204" s="98"/>
      <c r="P204" s="98"/>
      <c r="Q204" s="98"/>
      <c r="R204" s="98"/>
      <c r="S204" s="98"/>
      <c r="T204" s="98"/>
      <c r="U204" s="98"/>
      <c r="V204" s="98"/>
      <c r="W204" s="98"/>
      <c r="X204" s="98"/>
      <c r="Y204" s="98"/>
      <c r="Z204" s="98"/>
    </row>
    <row r="205">
      <c r="A205" s="98"/>
      <c r="B205" s="98"/>
      <c r="C205" s="98"/>
      <c r="D205" s="98"/>
      <c r="E205" s="98"/>
      <c r="F205" s="98"/>
      <c r="G205" s="98"/>
      <c r="H205" s="98"/>
      <c r="I205" s="98"/>
      <c r="J205" s="98"/>
      <c r="K205" s="98"/>
      <c r="L205" s="98"/>
      <c r="M205" s="98"/>
      <c r="N205" s="98"/>
      <c r="O205" s="98"/>
      <c r="P205" s="98"/>
      <c r="Q205" s="98"/>
      <c r="R205" s="98"/>
      <c r="S205" s="98"/>
      <c r="T205" s="98"/>
      <c r="U205" s="98"/>
      <c r="V205" s="98"/>
      <c r="W205" s="98"/>
      <c r="X205" s="98"/>
      <c r="Y205" s="98"/>
      <c r="Z205" s="98"/>
    </row>
    <row r="206">
      <c r="A206" s="98"/>
      <c r="B206" s="98"/>
      <c r="C206" s="98"/>
      <c r="D206" s="98"/>
      <c r="E206" s="98"/>
      <c r="F206" s="98"/>
      <c r="G206" s="98"/>
      <c r="H206" s="98"/>
      <c r="I206" s="98"/>
      <c r="J206" s="98"/>
      <c r="K206" s="98"/>
      <c r="L206" s="98"/>
      <c r="M206" s="98"/>
      <c r="N206" s="98"/>
      <c r="O206" s="98"/>
      <c r="P206" s="98"/>
      <c r="Q206" s="98"/>
      <c r="R206" s="98"/>
      <c r="S206" s="98"/>
      <c r="T206" s="98"/>
      <c r="U206" s="98"/>
      <c r="V206" s="98"/>
      <c r="W206" s="98"/>
      <c r="X206" s="98"/>
      <c r="Y206" s="98"/>
      <c r="Z206" s="98"/>
    </row>
    <row r="207">
      <c r="A207" s="98"/>
      <c r="B207" s="98"/>
      <c r="C207" s="98"/>
      <c r="D207" s="98"/>
      <c r="E207" s="98"/>
      <c r="F207" s="98"/>
      <c r="G207" s="98"/>
      <c r="H207" s="98"/>
      <c r="I207" s="98"/>
      <c r="J207" s="98"/>
      <c r="K207" s="98"/>
      <c r="L207" s="98"/>
      <c r="M207" s="98"/>
      <c r="N207" s="98"/>
      <c r="O207" s="98"/>
      <c r="P207" s="98"/>
      <c r="Q207" s="98"/>
      <c r="R207" s="98"/>
      <c r="S207" s="98"/>
      <c r="T207" s="98"/>
      <c r="U207" s="98"/>
      <c r="V207" s="98"/>
      <c r="W207" s="98"/>
      <c r="X207" s="98"/>
      <c r="Y207" s="98"/>
      <c r="Z207" s="98"/>
    </row>
    <row r="208">
      <c r="A208" s="98"/>
      <c r="B208" s="98"/>
      <c r="C208" s="98"/>
      <c r="D208" s="98"/>
      <c r="E208" s="98"/>
      <c r="F208" s="98"/>
      <c r="G208" s="98"/>
      <c r="H208" s="98"/>
      <c r="I208" s="98"/>
      <c r="J208" s="98"/>
      <c r="K208" s="98"/>
      <c r="L208" s="98"/>
      <c r="M208" s="98"/>
      <c r="N208" s="98"/>
      <c r="O208" s="98"/>
      <c r="P208" s="98"/>
      <c r="Q208" s="98"/>
      <c r="R208" s="98"/>
      <c r="S208" s="98"/>
      <c r="T208" s="98"/>
      <c r="U208" s="98"/>
      <c r="V208" s="98"/>
      <c r="W208" s="98"/>
      <c r="X208" s="98"/>
      <c r="Y208" s="98"/>
      <c r="Z208" s="98"/>
    </row>
    <row r="209">
      <c r="A209" s="98"/>
      <c r="B209" s="98"/>
      <c r="C209" s="98"/>
      <c r="D209" s="98"/>
      <c r="E209" s="98"/>
      <c r="F209" s="98"/>
      <c r="G209" s="98"/>
      <c r="H209" s="98"/>
      <c r="I209" s="98"/>
      <c r="J209" s="98"/>
      <c r="K209" s="98"/>
      <c r="L209" s="98"/>
      <c r="M209" s="98"/>
      <c r="N209" s="98"/>
      <c r="O209" s="98"/>
      <c r="P209" s="98"/>
      <c r="Q209" s="98"/>
      <c r="R209" s="98"/>
      <c r="S209" s="98"/>
      <c r="T209" s="98"/>
      <c r="U209" s="98"/>
      <c r="V209" s="98"/>
      <c r="W209" s="98"/>
      <c r="X209" s="98"/>
      <c r="Y209" s="98"/>
      <c r="Z209" s="98"/>
    </row>
    <row r="210">
      <c r="A210" s="98"/>
      <c r="B210" s="98"/>
      <c r="C210" s="98"/>
      <c r="D210" s="98"/>
      <c r="E210" s="98"/>
      <c r="F210" s="98"/>
      <c r="G210" s="98"/>
      <c r="H210" s="98"/>
      <c r="I210" s="98"/>
      <c r="J210" s="98"/>
      <c r="K210" s="98"/>
      <c r="L210" s="98"/>
      <c r="M210" s="98"/>
      <c r="N210" s="98"/>
      <c r="O210" s="98"/>
      <c r="P210" s="98"/>
      <c r="Q210" s="98"/>
      <c r="R210" s="98"/>
      <c r="S210" s="98"/>
      <c r="T210" s="98"/>
      <c r="U210" s="98"/>
      <c r="V210" s="98"/>
      <c r="W210" s="98"/>
      <c r="X210" s="98"/>
      <c r="Y210" s="98"/>
      <c r="Z210" s="98"/>
    </row>
    <row r="211">
      <c r="A211" s="98"/>
      <c r="B211" s="98"/>
      <c r="C211" s="98"/>
      <c r="D211" s="98"/>
      <c r="E211" s="98"/>
      <c r="F211" s="98"/>
      <c r="G211" s="98"/>
      <c r="H211" s="98"/>
      <c r="I211" s="98"/>
      <c r="J211" s="98"/>
      <c r="K211" s="98"/>
      <c r="L211" s="98"/>
      <c r="M211" s="98"/>
      <c r="N211" s="98"/>
      <c r="O211" s="98"/>
      <c r="P211" s="98"/>
      <c r="Q211" s="98"/>
      <c r="R211" s="98"/>
      <c r="S211" s="98"/>
      <c r="T211" s="98"/>
      <c r="U211" s="98"/>
      <c r="V211" s="98"/>
      <c r="W211" s="98"/>
      <c r="X211" s="98"/>
      <c r="Y211" s="98"/>
      <c r="Z211" s="98"/>
    </row>
    <row r="212">
      <c r="A212" s="98"/>
      <c r="B212" s="98"/>
      <c r="C212" s="98"/>
      <c r="D212" s="98"/>
      <c r="E212" s="98"/>
      <c r="F212" s="98"/>
      <c r="G212" s="98"/>
      <c r="H212" s="98"/>
      <c r="I212" s="98"/>
      <c r="J212" s="98"/>
      <c r="K212" s="98"/>
      <c r="L212" s="98"/>
      <c r="M212" s="98"/>
      <c r="N212" s="98"/>
      <c r="O212" s="98"/>
      <c r="P212" s="98"/>
      <c r="Q212" s="98"/>
      <c r="R212" s="98"/>
      <c r="S212" s="98"/>
      <c r="T212" s="98"/>
      <c r="U212" s="98"/>
      <c r="V212" s="98"/>
      <c r="W212" s="98"/>
      <c r="X212" s="98"/>
      <c r="Y212" s="98"/>
      <c r="Z212" s="98"/>
    </row>
    <row r="213">
      <c r="A213" s="98"/>
      <c r="B213" s="98"/>
      <c r="C213" s="98"/>
      <c r="D213" s="98"/>
      <c r="E213" s="98"/>
      <c r="F213" s="98"/>
      <c r="G213" s="98"/>
      <c r="H213" s="98"/>
      <c r="I213" s="98"/>
      <c r="J213" s="98"/>
      <c r="K213" s="98"/>
      <c r="L213" s="98"/>
      <c r="M213" s="98"/>
      <c r="N213" s="98"/>
      <c r="O213" s="98"/>
      <c r="P213" s="98"/>
      <c r="Q213" s="98"/>
      <c r="R213" s="98"/>
      <c r="S213" s="98"/>
      <c r="T213" s="98"/>
      <c r="U213" s="98"/>
      <c r="V213" s="98"/>
      <c r="W213" s="98"/>
      <c r="X213" s="98"/>
      <c r="Y213" s="98"/>
      <c r="Z213" s="98"/>
    </row>
    <row r="214">
      <c r="A214" s="98"/>
      <c r="B214" s="98"/>
      <c r="C214" s="98"/>
      <c r="D214" s="98"/>
      <c r="E214" s="98"/>
      <c r="F214" s="98"/>
      <c r="G214" s="98"/>
      <c r="H214" s="98"/>
      <c r="I214" s="98"/>
      <c r="J214" s="98"/>
      <c r="K214" s="98"/>
      <c r="L214" s="98"/>
      <c r="M214" s="98"/>
      <c r="N214" s="98"/>
      <c r="O214" s="98"/>
      <c r="P214" s="98"/>
      <c r="Q214" s="98"/>
      <c r="R214" s="98"/>
      <c r="S214" s="98"/>
      <c r="T214" s="98"/>
      <c r="U214" s="98"/>
      <c r="V214" s="98"/>
      <c r="W214" s="98"/>
      <c r="X214" s="98"/>
      <c r="Y214" s="98"/>
      <c r="Z214" s="98"/>
    </row>
    <row r="215">
      <c r="A215" s="98"/>
      <c r="B215" s="98"/>
      <c r="C215" s="98"/>
      <c r="D215" s="98"/>
      <c r="E215" s="98"/>
      <c r="F215" s="98"/>
      <c r="G215" s="98"/>
      <c r="H215" s="98"/>
      <c r="I215" s="98"/>
      <c r="J215" s="98"/>
      <c r="K215" s="98"/>
      <c r="L215" s="98"/>
      <c r="M215" s="98"/>
      <c r="N215" s="98"/>
      <c r="O215" s="98"/>
      <c r="P215" s="98"/>
      <c r="Q215" s="98"/>
      <c r="R215" s="98"/>
      <c r="S215" s="98"/>
      <c r="T215" s="98"/>
      <c r="U215" s="98"/>
      <c r="V215" s="98"/>
      <c r="W215" s="98"/>
      <c r="X215" s="98"/>
      <c r="Y215" s="98"/>
      <c r="Z215" s="98"/>
    </row>
    <row r="216">
      <c r="A216" s="98"/>
      <c r="B216" s="98"/>
      <c r="C216" s="98"/>
      <c r="D216" s="98"/>
      <c r="E216" s="98"/>
      <c r="F216" s="98"/>
      <c r="G216" s="98"/>
      <c r="H216" s="98"/>
      <c r="I216" s="98"/>
      <c r="J216" s="98"/>
      <c r="K216" s="98"/>
      <c r="L216" s="98"/>
      <c r="M216" s="98"/>
      <c r="N216" s="98"/>
      <c r="O216" s="98"/>
      <c r="P216" s="98"/>
      <c r="Q216" s="98"/>
      <c r="R216" s="98"/>
      <c r="S216" s="98"/>
      <c r="T216" s="98"/>
      <c r="U216" s="98"/>
      <c r="V216" s="98"/>
      <c r="W216" s="98"/>
      <c r="X216" s="98"/>
      <c r="Y216" s="98"/>
      <c r="Z216" s="98"/>
    </row>
    <row r="217">
      <c r="A217" s="98"/>
      <c r="B217" s="98"/>
      <c r="C217" s="98"/>
      <c r="D217" s="98"/>
      <c r="E217" s="98"/>
      <c r="F217" s="98"/>
      <c r="G217" s="98"/>
      <c r="H217" s="98"/>
      <c r="I217" s="98"/>
      <c r="J217" s="98"/>
      <c r="K217" s="98"/>
      <c r="L217" s="98"/>
      <c r="M217" s="98"/>
      <c r="N217" s="98"/>
      <c r="O217" s="98"/>
      <c r="P217" s="98"/>
      <c r="Q217" s="98"/>
      <c r="R217" s="98"/>
      <c r="S217" s="98"/>
      <c r="T217" s="98"/>
      <c r="U217" s="98"/>
      <c r="V217" s="98"/>
      <c r="W217" s="98"/>
      <c r="X217" s="98"/>
      <c r="Y217" s="98"/>
      <c r="Z217" s="98"/>
    </row>
    <row r="218">
      <c r="A218" s="98"/>
      <c r="B218" s="98"/>
      <c r="C218" s="98"/>
      <c r="D218" s="98"/>
      <c r="E218" s="98"/>
      <c r="F218" s="98"/>
      <c r="G218" s="98"/>
      <c r="H218" s="98"/>
      <c r="I218" s="98"/>
      <c r="J218" s="98"/>
      <c r="K218" s="98"/>
      <c r="L218" s="98"/>
      <c r="M218" s="98"/>
      <c r="N218" s="98"/>
      <c r="O218" s="98"/>
      <c r="P218" s="98"/>
      <c r="Q218" s="98"/>
      <c r="R218" s="98"/>
      <c r="S218" s="98"/>
      <c r="T218" s="98"/>
      <c r="U218" s="98"/>
      <c r="V218" s="98"/>
      <c r="W218" s="98"/>
      <c r="X218" s="98"/>
      <c r="Y218" s="98"/>
      <c r="Z218" s="98"/>
    </row>
    <row r="219">
      <c r="A219" s="98"/>
      <c r="B219" s="98"/>
      <c r="C219" s="98"/>
      <c r="D219" s="98"/>
      <c r="E219" s="98"/>
      <c r="F219" s="98"/>
      <c r="G219" s="98"/>
      <c r="H219" s="98"/>
      <c r="I219" s="98"/>
      <c r="J219" s="98"/>
      <c r="K219" s="98"/>
      <c r="L219" s="98"/>
      <c r="M219" s="98"/>
      <c r="N219" s="98"/>
      <c r="O219" s="98"/>
      <c r="P219" s="98"/>
      <c r="Q219" s="98"/>
      <c r="R219" s="98"/>
      <c r="S219" s="98"/>
      <c r="T219" s="98"/>
      <c r="U219" s="98"/>
      <c r="V219" s="98"/>
      <c r="W219" s="98"/>
      <c r="X219" s="98"/>
      <c r="Y219" s="98"/>
      <c r="Z219" s="98"/>
    </row>
    <row r="220">
      <c r="A220" s="98"/>
      <c r="B220" s="98"/>
      <c r="C220" s="98"/>
      <c r="D220" s="98"/>
      <c r="E220" s="98"/>
      <c r="F220" s="98"/>
      <c r="G220" s="98"/>
      <c r="H220" s="98"/>
      <c r="I220" s="98"/>
      <c r="J220" s="98"/>
      <c r="K220" s="98"/>
      <c r="L220" s="98"/>
      <c r="M220" s="98"/>
      <c r="N220" s="98"/>
      <c r="O220" s="98"/>
      <c r="P220" s="98"/>
      <c r="Q220" s="98"/>
      <c r="R220" s="98"/>
      <c r="S220" s="98"/>
      <c r="T220" s="98"/>
      <c r="U220" s="98"/>
      <c r="V220" s="98"/>
      <c r="W220" s="98"/>
      <c r="X220" s="98"/>
      <c r="Y220" s="98"/>
      <c r="Z220" s="98"/>
    </row>
    <row r="221">
      <c r="A221" s="98"/>
      <c r="B221" s="98"/>
      <c r="C221" s="98"/>
      <c r="D221" s="98"/>
      <c r="E221" s="98"/>
      <c r="F221" s="98"/>
      <c r="G221" s="98"/>
      <c r="H221" s="98"/>
      <c r="I221" s="98"/>
      <c r="J221" s="98"/>
      <c r="K221" s="98"/>
      <c r="L221" s="98"/>
      <c r="M221" s="98"/>
      <c r="N221" s="98"/>
      <c r="O221" s="98"/>
      <c r="P221" s="98"/>
      <c r="Q221" s="98"/>
      <c r="R221" s="98"/>
      <c r="S221" s="98"/>
      <c r="T221" s="98"/>
      <c r="U221" s="98"/>
      <c r="V221" s="98"/>
      <c r="W221" s="98"/>
      <c r="X221" s="98"/>
      <c r="Y221" s="98"/>
      <c r="Z221" s="98"/>
    </row>
    <row r="222">
      <c r="A222" s="98"/>
      <c r="B222" s="98"/>
      <c r="C222" s="98"/>
      <c r="D222" s="98"/>
      <c r="E222" s="98"/>
      <c r="F222" s="98"/>
      <c r="G222" s="98"/>
      <c r="H222" s="98"/>
      <c r="I222" s="98"/>
      <c r="J222" s="98"/>
      <c r="K222" s="98"/>
      <c r="L222" s="98"/>
      <c r="M222" s="98"/>
      <c r="N222" s="98"/>
      <c r="O222" s="98"/>
      <c r="P222" s="98"/>
      <c r="Q222" s="98"/>
      <c r="R222" s="98"/>
      <c r="S222" s="98"/>
      <c r="T222" s="98"/>
      <c r="U222" s="98"/>
      <c r="V222" s="98"/>
      <c r="W222" s="98"/>
      <c r="X222" s="98"/>
      <c r="Y222" s="98"/>
      <c r="Z222" s="98"/>
    </row>
    <row r="223">
      <c r="A223" s="98"/>
      <c r="B223" s="98"/>
      <c r="C223" s="98"/>
      <c r="D223" s="98"/>
      <c r="E223" s="98"/>
      <c r="F223" s="98"/>
      <c r="G223" s="98"/>
      <c r="H223" s="98"/>
      <c r="I223" s="98"/>
      <c r="J223" s="98"/>
      <c r="K223" s="98"/>
      <c r="L223" s="98"/>
      <c r="M223" s="98"/>
      <c r="N223" s="98"/>
      <c r="O223" s="98"/>
      <c r="P223" s="98"/>
      <c r="Q223" s="98"/>
      <c r="R223" s="98"/>
      <c r="S223" s="98"/>
      <c r="T223" s="98"/>
      <c r="U223" s="98"/>
      <c r="V223" s="98"/>
      <c r="W223" s="98"/>
      <c r="X223" s="98"/>
      <c r="Y223" s="98"/>
      <c r="Z223" s="98"/>
    </row>
    <row r="224">
      <c r="A224" s="98"/>
      <c r="B224" s="98"/>
      <c r="C224" s="98"/>
      <c r="D224" s="98"/>
      <c r="E224" s="98"/>
      <c r="F224" s="98"/>
      <c r="G224" s="98"/>
      <c r="H224" s="98"/>
      <c r="I224" s="98"/>
      <c r="J224" s="98"/>
      <c r="K224" s="98"/>
      <c r="L224" s="98"/>
      <c r="M224" s="98"/>
      <c r="N224" s="98"/>
      <c r="O224" s="98"/>
      <c r="P224" s="98"/>
      <c r="Q224" s="98"/>
      <c r="R224" s="98"/>
      <c r="S224" s="98"/>
      <c r="T224" s="98"/>
      <c r="U224" s="98"/>
      <c r="V224" s="98"/>
      <c r="W224" s="98"/>
      <c r="X224" s="98"/>
      <c r="Y224" s="98"/>
      <c r="Z224" s="98"/>
    </row>
    <row r="225">
      <c r="A225" s="98"/>
      <c r="B225" s="98"/>
      <c r="C225" s="98"/>
      <c r="D225" s="98"/>
      <c r="E225" s="98"/>
      <c r="F225" s="98"/>
      <c r="G225" s="98"/>
      <c r="H225" s="98"/>
      <c r="I225" s="98"/>
      <c r="J225" s="98"/>
      <c r="K225" s="98"/>
      <c r="L225" s="98"/>
      <c r="M225" s="98"/>
      <c r="N225" s="98"/>
      <c r="O225" s="98"/>
      <c r="P225" s="98"/>
      <c r="Q225" s="98"/>
      <c r="R225" s="98"/>
      <c r="S225" s="98"/>
      <c r="T225" s="98"/>
      <c r="U225" s="98"/>
      <c r="V225" s="98"/>
      <c r="W225" s="98"/>
      <c r="X225" s="98"/>
      <c r="Y225" s="98"/>
      <c r="Z225" s="98"/>
    </row>
    <row r="226">
      <c r="A226" s="98"/>
      <c r="B226" s="98"/>
      <c r="C226" s="98"/>
      <c r="D226" s="98"/>
      <c r="E226" s="98"/>
      <c r="F226" s="98"/>
      <c r="G226" s="98"/>
      <c r="H226" s="98"/>
      <c r="I226" s="98"/>
      <c r="J226" s="98"/>
      <c r="K226" s="98"/>
      <c r="L226" s="98"/>
      <c r="M226" s="98"/>
      <c r="N226" s="98"/>
      <c r="O226" s="98"/>
      <c r="P226" s="98"/>
      <c r="Q226" s="98"/>
      <c r="R226" s="98"/>
      <c r="S226" s="98"/>
      <c r="T226" s="98"/>
      <c r="U226" s="98"/>
      <c r="V226" s="98"/>
      <c r="W226" s="98"/>
      <c r="X226" s="98"/>
      <c r="Y226" s="98"/>
      <c r="Z226" s="98"/>
    </row>
    <row r="227">
      <c r="A227" s="98"/>
      <c r="B227" s="98"/>
      <c r="C227" s="98"/>
      <c r="D227" s="98"/>
      <c r="E227" s="98"/>
      <c r="F227" s="98"/>
      <c r="G227" s="98"/>
      <c r="H227" s="98"/>
      <c r="I227" s="98"/>
      <c r="J227" s="98"/>
      <c r="K227" s="98"/>
      <c r="L227" s="98"/>
      <c r="M227" s="98"/>
      <c r="N227" s="98"/>
      <c r="O227" s="98"/>
      <c r="P227" s="98"/>
      <c r="Q227" s="98"/>
      <c r="R227" s="98"/>
      <c r="S227" s="98"/>
      <c r="T227" s="98"/>
      <c r="U227" s="98"/>
      <c r="V227" s="98"/>
      <c r="W227" s="98"/>
      <c r="X227" s="98"/>
      <c r="Y227" s="98"/>
      <c r="Z227" s="98"/>
    </row>
    <row r="228">
      <c r="A228" s="98"/>
      <c r="B228" s="98"/>
      <c r="C228" s="98"/>
      <c r="D228" s="98"/>
      <c r="E228" s="98"/>
      <c r="F228" s="98"/>
      <c r="G228" s="98"/>
      <c r="H228" s="98"/>
      <c r="I228" s="98"/>
      <c r="J228" s="98"/>
      <c r="K228" s="98"/>
      <c r="L228" s="98"/>
      <c r="M228" s="98"/>
      <c r="N228" s="98"/>
      <c r="O228" s="98"/>
      <c r="P228" s="98"/>
      <c r="Q228" s="98"/>
      <c r="R228" s="98"/>
      <c r="S228" s="98"/>
      <c r="T228" s="98"/>
      <c r="U228" s="98"/>
      <c r="V228" s="98"/>
      <c r="W228" s="98"/>
      <c r="X228" s="98"/>
      <c r="Y228" s="98"/>
      <c r="Z228" s="98"/>
    </row>
    <row r="229">
      <c r="A229" s="98"/>
      <c r="B229" s="98"/>
      <c r="C229" s="98"/>
      <c r="D229" s="98"/>
      <c r="E229" s="98"/>
      <c r="F229" s="98"/>
      <c r="G229" s="98"/>
      <c r="H229" s="98"/>
      <c r="I229" s="98"/>
      <c r="J229" s="98"/>
      <c r="K229" s="98"/>
      <c r="L229" s="98"/>
      <c r="M229" s="98"/>
      <c r="N229" s="98"/>
      <c r="O229" s="98"/>
      <c r="P229" s="98"/>
      <c r="Q229" s="98"/>
      <c r="R229" s="98"/>
      <c r="S229" s="98"/>
      <c r="T229" s="98"/>
      <c r="U229" s="98"/>
      <c r="V229" s="98"/>
      <c r="W229" s="98"/>
      <c r="X229" s="98"/>
      <c r="Y229" s="98"/>
      <c r="Z229" s="98"/>
    </row>
    <row r="230">
      <c r="A230" s="98"/>
      <c r="B230" s="98"/>
      <c r="C230" s="98"/>
      <c r="D230" s="98"/>
      <c r="E230" s="98"/>
      <c r="F230" s="98"/>
      <c r="G230" s="98"/>
      <c r="H230" s="98"/>
      <c r="I230" s="98"/>
      <c r="J230" s="98"/>
      <c r="K230" s="98"/>
      <c r="L230" s="98"/>
      <c r="M230" s="98"/>
      <c r="N230" s="98"/>
      <c r="O230" s="98"/>
      <c r="P230" s="98"/>
      <c r="Q230" s="98"/>
      <c r="R230" s="98"/>
      <c r="S230" s="98"/>
      <c r="T230" s="98"/>
      <c r="U230" s="98"/>
      <c r="V230" s="98"/>
      <c r="W230" s="98"/>
      <c r="X230" s="98"/>
      <c r="Y230" s="98"/>
      <c r="Z230" s="98"/>
    </row>
    <row r="231">
      <c r="A231" s="98"/>
      <c r="B231" s="98"/>
      <c r="C231" s="98"/>
      <c r="D231" s="98"/>
      <c r="E231" s="98"/>
      <c r="F231" s="98"/>
      <c r="G231" s="98"/>
      <c r="H231" s="98"/>
      <c r="I231" s="98"/>
      <c r="J231" s="98"/>
      <c r="K231" s="98"/>
      <c r="L231" s="98"/>
      <c r="M231" s="98"/>
      <c r="N231" s="98"/>
      <c r="O231" s="98"/>
      <c r="P231" s="98"/>
      <c r="Q231" s="98"/>
      <c r="R231" s="98"/>
      <c r="S231" s="98"/>
      <c r="T231" s="98"/>
      <c r="U231" s="98"/>
      <c r="V231" s="98"/>
      <c r="W231" s="98"/>
      <c r="X231" s="98"/>
      <c r="Y231" s="98"/>
      <c r="Z231" s="98"/>
    </row>
    <row r="232">
      <c r="A232" s="98"/>
      <c r="B232" s="98"/>
      <c r="C232" s="98"/>
      <c r="D232" s="98"/>
      <c r="E232" s="98"/>
      <c r="F232" s="98"/>
      <c r="G232" s="98"/>
      <c r="H232" s="98"/>
      <c r="I232" s="98"/>
      <c r="J232" s="98"/>
      <c r="K232" s="98"/>
      <c r="L232" s="98"/>
      <c r="M232" s="98"/>
      <c r="N232" s="98"/>
      <c r="O232" s="98"/>
      <c r="P232" s="98"/>
      <c r="Q232" s="98"/>
      <c r="R232" s="98"/>
      <c r="S232" s="98"/>
      <c r="T232" s="98"/>
      <c r="U232" s="98"/>
      <c r="V232" s="98"/>
      <c r="W232" s="98"/>
      <c r="X232" s="98"/>
      <c r="Y232" s="98"/>
      <c r="Z232" s="98"/>
    </row>
    <row r="233">
      <c r="A233" s="98"/>
      <c r="B233" s="98"/>
      <c r="C233" s="98"/>
      <c r="D233" s="98"/>
      <c r="E233" s="98"/>
      <c r="F233" s="98"/>
      <c r="G233" s="98"/>
      <c r="H233" s="98"/>
      <c r="I233" s="98"/>
      <c r="J233" s="98"/>
      <c r="K233" s="98"/>
      <c r="L233" s="98"/>
      <c r="M233" s="98"/>
      <c r="N233" s="98"/>
      <c r="O233" s="98"/>
      <c r="P233" s="98"/>
      <c r="Q233" s="98"/>
      <c r="R233" s="98"/>
      <c r="S233" s="98"/>
      <c r="T233" s="98"/>
      <c r="U233" s="98"/>
      <c r="V233" s="98"/>
      <c r="W233" s="98"/>
      <c r="X233" s="98"/>
      <c r="Y233" s="98"/>
      <c r="Z233" s="98"/>
    </row>
    <row r="234">
      <c r="A234" s="98"/>
      <c r="B234" s="98"/>
      <c r="C234" s="98"/>
      <c r="D234" s="98"/>
      <c r="E234" s="98"/>
      <c r="F234" s="98"/>
      <c r="G234" s="98"/>
      <c r="H234" s="98"/>
      <c r="I234" s="98"/>
      <c r="J234" s="98"/>
      <c r="K234" s="98"/>
      <c r="L234" s="98"/>
      <c r="M234" s="98"/>
      <c r="N234" s="98"/>
      <c r="O234" s="98"/>
      <c r="P234" s="98"/>
      <c r="Q234" s="98"/>
      <c r="R234" s="98"/>
      <c r="S234" s="98"/>
      <c r="T234" s="98"/>
      <c r="U234" s="98"/>
      <c r="V234" s="98"/>
      <c r="W234" s="98"/>
      <c r="X234" s="98"/>
      <c r="Y234" s="98"/>
      <c r="Z234" s="98"/>
    </row>
    <row r="235">
      <c r="A235" s="98"/>
      <c r="B235" s="98"/>
      <c r="C235" s="98"/>
      <c r="D235" s="98"/>
      <c r="E235" s="98"/>
      <c r="F235" s="98"/>
      <c r="G235" s="98"/>
      <c r="H235" s="98"/>
      <c r="I235" s="98"/>
      <c r="J235" s="98"/>
      <c r="K235" s="98"/>
      <c r="L235" s="98"/>
      <c r="M235" s="98"/>
      <c r="N235" s="98"/>
      <c r="O235" s="98"/>
      <c r="P235" s="98"/>
      <c r="Q235" s="98"/>
      <c r="R235" s="98"/>
      <c r="S235" s="98"/>
      <c r="T235" s="98"/>
      <c r="U235" s="98"/>
      <c r="V235" s="98"/>
      <c r="W235" s="98"/>
      <c r="X235" s="98"/>
      <c r="Y235" s="98"/>
      <c r="Z235" s="98"/>
    </row>
    <row r="236">
      <c r="A236" s="98"/>
      <c r="B236" s="98"/>
      <c r="C236" s="98"/>
      <c r="D236" s="98"/>
      <c r="E236" s="98"/>
      <c r="F236" s="98"/>
      <c r="G236" s="98"/>
      <c r="H236" s="98"/>
      <c r="I236" s="98"/>
      <c r="J236" s="98"/>
      <c r="K236" s="98"/>
      <c r="L236" s="98"/>
      <c r="M236" s="98"/>
      <c r="N236" s="98"/>
      <c r="O236" s="98"/>
      <c r="P236" s="98"/>
      <c r="Q236" s="98"/>
      <c r="R236" s="98"/>
      <c r="S236" s="98"/>
      <c r="T236" s="98"/>
      <c r="U236" s="98"/>
      <c r="V236" s="98"/>
      <c r="W236" s="98"/>
      <c r="X236" s="98"/>
      <c r="Y236" s="98"/>
      <c r="Z236" s="98"/>
    </row>
    <row r="237">
      <c r="A237" s="98"/>
      <c r="B237" s="98"/>
      <c r="C237" s="98"/>
      <c r="D237" s="98"/>
      <c r="E237" s="98"/>
      <c r="F237" s="98"/>
      <c r="G237" s="98"/>
      <c r="H237" s="98"/>
      <c r="I237" s="98"/>
      <c r="J237" s="98"/>
      <c r="K237" s="98"/>
      <c r="L237" s="98"/>
      <c r="M237" s="98"/>
      <c r="N237" s="98"/>
      <c r="O237" s="98"/>
      <c r="P237" s="98"/>
      <c r="Q237" s="98"/>
      <c r="R237" s="98"/>
      <c r="S237" s="98"/>
      <c r="T237" s="98"/>
      <c r="U237" s="98"/>
      <c r="V237" s="98"/>
      <c r="W237" s="98"/>
      <c r="X237" s="98"/>
      <c r="Y237" s="98"/>
      <c r="Z237" s="98"/>
    </row>
    <row r="238">
      <c r="A238" s="98"/>
      <c r="B238" s="98"/>
      <c r="C238" s="98"/>
      <c r="D238" s="98"/>
      <c r="E238" s="98"/>
      <c r="F238" s="98"/>
      <c r="G238" s="98"/>
      <c r="H238" s="98"/>
      <c r="I238" s="98"/>
      <c r="J238" s="98"/>
      <c r="K238" s="98"/>
      <c r="L238" s="98"/>
      <c r="M238" s="98"/>
      <c r="N238" s="98"/>
      <c r="O238" s="98"/>
      <c r="P238" s="98"/>
      <c r="Q238" s="98"/>
      <c r="R238" s="98"/>
      <c r="S238" s="98"/>
      <c r="T238" s="98"/>
      <c r="U238" s="98"/>
      <c r="V238" s="98"/>
      <c r="W238" s="98"/>
      <c r="X238" s="98"/>
      <c r="Y238" s="98"/>
      <c r="Z238" s="98"/>
    </row>
    <row r="239">
      <c r="A239" s="98"/>
      <c r="B239" s="98"/>
      <c r="C239" s="98"/>
      <c r="D239" s="98"/>
      <c r="E239" s="98"/>
      <c r="F239" s="98"/>
      <c r="G239" s="98"/>
      <c r="H239" s="98"/>
      <c r="I239" s="98"/>
      <c r="J239" s="98"/>
      <c r="K239" s="98"/>
      <c r="L239" s="98"/>
      <c r="M239" s="98"/>
      <c r="N239" s="98"/>
      <c r="O239" s="98"/>
      <c r="P239" s="98"/>
      <c r="Q239" s="98"/>
      <c r="R239" s="98"/>
      <c r="S239" s="98"/>
      <c r="T239" s="98"/>
      <c r="U239" s="98"/>
      <c r="V239" s="98"/>
      <c r="W239" s="98"/>
      <c r="X239" s="98"/>
      <c r="Y239" s="98"/>
      <c r="Z239" s="98"/>
    </row>
    <row r="240">
      <c r="A240" s="98"/>
      <c r="B240" s="98"/>
      <c r="C240" s="98"/>
      <c r="D240" s="98"/>
      <c r="E240" s="98"/>
      <c r="F240" s="98"/>
      <c r="G240" s="98"/>
      <c r="H240" s="98"/>
      <c r="I240" s="98"/>
      <c r="J240" s="98"/>
      <c r="K240" s="98"/>
      <c r="L240" s="98"/>
      <c r="M240" s="98"/>
      <c r="N240" s="98"/>
      <c r="O240" s="98"/>
      <c r="P240" s="98"/>
      <c r="Q240" s="98"/>
      <c r="R240" s="98"/>
      <c r="S240" s="98"/>
      <c r="T240" s="98"/>
      <c r="U240" s="98"/>
      <c r="V240" s="98"/>
      <c r="W240" s="98"/>
      <c r="X240" s="98"/>
      <c r="Y240" s="98"/>
      <c r="Z240" s="98"/>
    </row>
    <row r="241">
      <c r="A241" s="98"/>
      <c r="B241" s="98"/>
      <c r="C241" s="98"/>
      <c r="D241" s="98"/>
      <c r="E241" s="98"/>
      <c r="F241" s="98"/>
      <c r="G241" s="98"/>
      <c r="H241" s="98"/>
      <c r="I241" s="98"/>
      <c r="J241" s="98"/>
      <c r="K241" s="98"/>
      <c r="L241" s="98"/>
      <c r="M241" s="98"/>
      <c r="N241" s="98"/>
      <c r="O241" s="98"/>
      <c r="P241" s="98"/>
      <c r="Q241" s="98"/>
      <c r="R241" s="98"/>
      <c r="S241" s="98"/>
      <c r="T241" s="98"/>
      <c r="U241" s="98"/>
      <c r="V241" s="98"/>
      <c r="W241" s="98"/>
      <c r="X241" s="98"/>
      <c r="Y241" s="98"/>
      <c r="Z241" s="98"/>
    </row>
    <row r="242">
      <c r="A242" s="98"/>
      <c r="B242" s="98"/>
      <c r="C242" s="98"/>
      <c r="D242" s="98"/>
      <c r="E242" s="98"/>
      <c r="F242" s="98"/>
      <c r="G242" s="98"/>
      <c r="H242" s="98"/>
      <c r="I242" s="98"/>
      <c r="J242" s="98"/>
      <c r="K242" s="98"/>
      <c r="L242" s="98"/>
      <c r="M242" s="98"/>
      <c r="N242" s="98"/>
      <c r="O242" s="98"/>
      <c r="P242" s="98"/>
      <c r="Q242" s="98"/>
      <c r="R242" s="98"/>
      <c r="S242" s="98"/>
      <c r="T242" s="98"/>
      <c r="U242" s="98"/>
      <c r="V242" s="98"/>
      <c r="W242" s="98"/>
      <c r="X242" s="98"/>
      <c r="Y242" s="98"/>
      <c r="Z242" s="98"/>
    </row>
    <row r="243">
      <c r="A243" s="98"/>
      <c r="B243" s="98"/>
      <c r="C243" s="98"/>
      <c r="D243" s="98"/>
      <c r="E243" s="98"/>
      <c r="F243" s="98"/>
      <c r="G243" s="98"/>
      <c r="H243" s="98"/>
      <c r="I243" s="98"/>
      <c r="J243" s="98"/>
      <c r="K243" s="98"/>
      <c r="L243" s="98"/>
      <c r="M243" s="98"/>
      <c r="N243" s="98"/>
      <c r="O243" s="98"/>
      <c r="P243" s="98"/>
      <c r="Q243" s="98"/>
      <c r="R243" s="98"/>
      <c r="S243" s="98"/>
      <c r="T243" s="98"/>
      <c r="U243" s="98"/>
      <c r="V243" s="98"/>
      <c r="W243" s="98"/>
      <c r="X243" s="98"/>
      <c r="Y243" s="98"/>
      <c r="Z243" s="98"/>
    </row>
    <row r="244">
      <c r="A244" s="98"/>
      <c r="B244" s="98"/>
      <c r="C244" s="98"/>
      <c r="D244" s="98"/>
      <c r="E244" s="98"/>
      <c r="F244" s="98"/>
      <c r="G244" s="98"/>
      <c r="H244" s="98"/>
      <c r="I244" s="98"/>
      <c r="J244" s="98"/>
      <c r="K244" s="98"/>
      <c r="L244" s="98"/>
      <c r="M244" s="98"/>
      <c r="N244" s="98"/>
      <c r="O244" s="98"/>
      <c r="P244" s="98"/>
      <c r="Q244" s="98"/>
      <c r="R244" s="98"/>
      <c r="S244" s="98"/>
      <c r="T244" s="98"/>
      <c r="U244" s="98"/>
      <c r="V244" s="98"/>
      <c r="W244" s="98"/>
      <c r="X244" s="98"/>
      <c r="Y244" s="98"/>
      <c r="Z244" s="98"/>
    </row>
    <row r="245">
      <c r="A245" s="98"/>
      <c r="B245" s="98"/>
      <c r="C245" s="98"/>
      <c r="D245" s="98"/>
      <c r="E245" s="98"/>
      <c r="F245" s="98"/>
      <c r="G245" s="98"/>
      <c r="H245" s="98"/>
      <c r="I245" s="98"/>
      <c r="J245" s="98"/>
      <c r="K245" s="98"/>
      <c r="L245" s="98"/>
      <c r="M245" s="98"/>
      <c r="N245" s="98"/>
      <c r="O245" s="98"/>
      <c r="P245" s="98"/>
      <c r="Q245" s="98"/>
      <c r="R245" s="98"/>
      <c r="S245" s="98"/>
      <c r="T245" s="98"/>
      <c r="U245" s="98"/>
      <c r="V245" s="98"/>
      <c r="W245" s="98"/>
      <c r="X245" s="98"/>
      <c r="Y245" s="98"/>
      <c r="Z245" s="98"/>
    </row>
    <row r="246">
      <c r="A246" s="98"/>
      <c r="B246" s="98"/>
      <c r="C246" s="98"/>
      <c r="D246" s="98"/>
      <c r="E246" s="98"/>
      <c r="F246" s="98"/>
      <c r="G246" s="98"/>
      <c r="H246" s="98"/>
      <c r="I246" s="98"/>
      <c r="J246" s="98"/>
      <c r="K246" s="98"/>
      <c r="L246" s="98"/>
      <c r="M246" s="98"/>
      <c r="N246" s="98"/>
      <c r="O246" s="98"/>
      <c r="P246" s="98"/>
      <c r="Q246" s="98"/>
      <c r="R246" s="98"/>
      <c r="S246" s="98"/>
      <c r="T246" s="98"/>
      <c r="U246" s="98"/>
      <c r="V246" s="98"/>
      <c r="W246" s="98"/>
      <c r="X246" s="98"/>
      <c r="Y246" s="98"/>
      <c r="Z246" s="98"/>
    </row>
    <row r="247">
      <c r="A247" s="98"/>
      <c r="B247" s="98"/>
      <c r="C247" s="98"/>
      <c r="D247" s="98"/>
      <c r="E247" s="98"/>
      <c r="F247" s="98"/>
      <c r="G247" s="98"/>
      <c r="H247" s="98"/>
      <c r="I247" s="98"/>
      <c r="J247" s="98"/>
      <c r="K247" s="98"/>
      <c r="L247" s="98"/>
      <c r="M247" s="98"/>
      <c r="N247" s="98"/>
      <c r="O247" s="98"/>
      <c r="P247" s="98"/>
      <c r="Q247" s="98"/>
      <c r="R247" s="98"/>
      <c r="S247" s="98"/>
      <c r="T247" s="98"/>
      <c r="U247" s="98"/>
      <c r="V247" s="98"/>
      <c r="W247" s="98"/>
      <c r="X247" s="98"/>
      <c r="Y247" s="98"/>
      <c r="Z247" s="98"/>
    </row>
    <row r="248">
      <c r="A248" s="98"/>
      <c r="B248" s="98"/>
      <c r="C248" s="98"/>
      <c r="D248" s="98"/>
      <c r="E248" s="98"/>
      <c r="F248" s="98"/>
      <c r="G248" s="98"/>
      <c r="H248" s="98"/>
      <c r="I248" s="98"/>
      <c r="J248" s="98"/>
      <c r="K248" s="98"/>
      <c r="L248" s="98"/>
      <c r="M248" s="98"/>
      <c r="N248" s="98"/>
      <c r="O248" s="98"/>
      <c r="P248" s="98"/>
      <c r="Q248" s="98"/>
      <c r="R248" s="98"/>
      <c r="S248" s="98"/>
      <c r="T248" s="98"/>
      <c r="U248" s="98"/>
      <c r="V248" s="98"/>
      <c r="W248" s="98"/>
      <c r="X248" s="98"/>
      <c r="Y248" s="98"/>
      <c r="Z248" s="98"/>
    </row>
    <row r="249">
      <c r="A249" s="98"/>
      <c r="B249" s="98"/>
      <c r="C249" s="98"/>
      <c r="D249" s="98"/>
      <c r="E249" s="98"/>
      <c r="F249" s="98"/>
      <c r="G249" s="98"/>
      <c r="H249" s="98"/>
      <c r="I249" s="98"/>
      <c r="J249" s="98"/>
      <c r="K249" s="98"/>
      <c r="L249" s="98"/>
      <c r="M249" s="98"/>
      <c r="N249" s="98"/>
      <c r="O249" s="98"/>
      <c r="P249" s="98"/>
      <c r="Q249" s="98"/>
      <c r="R249" s="98"/>
      <c r="S249" s="98"/>
      <c r="T249" s="98"/>
      <c r="U249" s="98"/>
      <c r="V249" s="98"/>
      <c r="W249" s="98"/>
      <c r="X249" s="98"/>
      <c r="Y249" s="98"/>
      <c r="Z249" s="98"/>
    </row>
    <row r="250">
      <c r="A250" s="98"/>
      <c r="B250" s="98"/>
      <c r="C250" s="98"/>
      <c r="D250" s="98"/>
      <c r="E250" s="98"/>
      <c r="F250" s="98"/>
      <c r="G250" s="98"/>
      <c r="H250" s="98"/>
      <c r="I250" s="98"/>
      <c r="J250" s="98"/>
      <c r="K250" s="98"/>
      <c r="L250" s="98"/>
      <c r="M250" s="98"/>
      <c r="N250" s="98"/>
      <c r="O250" s="98"/>
      <c r="P250" s="98"/>
      <c r="Q250" s="98"/>
      <c r="R250" s="98"/>
      <c r="S250" s="98"/>
      <c r="T250" s="98"/>
      <c r="U250" s="98"/>
      <c r="V250" s="98"/>
      <c r="W250" s="98"/>
      <c r="X250" s="98"/>
      <c r="Y250" s="98"/>
      <c r="Z250" s="98"/>
    </row>
    <row r="251">
      <c r="A251" s="98"/>
      <c r="B251" s="98"/>
      <c r="C251" s="98"/>
      <c r="D251" s="98"/>
      <c r="E251" s="98"/>
      <c r="F251" s="98"/>
      <c r="G251" s="98"/>
      <c r="H251" s="98"/>
      <c r="I251" s="98"/>
      <c r="J251" s="98"/>
      <c r="K251" s="98"/>
      <c r="L251" s="98"/>
      <c r="M251" s="98"/>
      <c r="N251" s="98"/>
      <c r="O251" s="98"/>
      <c r="P251" s="98"/>
      <c r="Q251" s="98"/>
      <c r="R251" s="98"/>
      <c r="S251" s="98"/>
      <c r="T251" s="98"/>
      <c r="U251" s="98"/>
      <c r="V251" s="98"/>
      <c r="W251" s="98"/>
      <c r="X251" s="98"/>
      <c r="Y251" s="98"/>
      <c r="Z251" s="98"/>
    </row>
    <row r="252">
      <c r="A252" s="98"/>
      <c r="B252" s="98"/>
      <c r="C252" s="98"/>
      <c r="D252" s="98"/>
      <c r="E252" s="98"/>
      <c r="F252" s="98"/>
      <c r="G252" s="98"/>
      <c r="H252" s="98"/>
      <c r="I252" s="98"/>
      <c r="J252" s="98"/>
      <c r="K252" s="98"/>
      <c r="L252" s="98"/>
      <c r="M252" s="98"/>
      <c r="N252" s="98"/>
      <c r="O252" s="98"/>
      <c r="P252" s="98"/>
      <c r="Q252" s="98"/>
      <c r="R252" s="98"/>
      <c r="S252" s="98"/>
      <c r="T252" s="98"/>
      <c r="U252" s="98"/>
      <c r="V252" s="98"/>
      <c r="W252" s="98"/>
      <c r="X252" s="98"/>
      <c r="Y252" s="98"/>
      <c r="Z252" s="98"/>
    </row>
    <row r="253">
      <c r="A253" s="98"/>
      <c r="B253" s="98"/>
      <c r="C253" s="98"/>
      <c r="D253" s="98"/>
      <c r="E253" s="98"/>
      <c r="F253" s="98"/>
      <c r="G253" s="98"/>
      <c r="H253" s="98"/>
      <c r="I253" s="98"/>
      <c r="J253" s="98"/>
      <c r="K253" s="98"/>
      <c r="L253" s="98"/>
      <c r="M253" s="98"/>
      <c r="N253" s="98"/>
      <c r="O253" s="98"/>
      <c r="P253" s="98"/>
      <c r="Q253" s="98"/>
      <c r="R253" s="98"/>
      <c r="S253" s="98"/>
      <c r="T253" s="98"/>
      <c r="U253" s="98"/>
      <c r="V253" s="98"/>
      <c r="W253" s="98"/>
      <c r="X253" s="98"/>
      <c r="Y253" s="98"/>
      <c r="Z253" s="98"/>
    </row>
    <row r="254">
      <c r="A254" s="98"/>
      <c r="B254" s="98"/>
      <c r="C254" s="98"/>
      <c r="D254" s="98"/>
      <c r="E254" s="98"/>
      <c r="F254" s="98"/>
      <c r="G254" s="98"/>
      <c r="H254" s="98"/>
      <c r="I254" s="98"/>
      <c r="J254" s="98"/>
      <c r="K254" s="98"/>
      <c r="L254" s="98"/>
      <c r="M254" s="98"/>
      <c r="N254" s="98"/>
      <c r="O254" s="98"/>
      <c r="P254" s="98"/>
      <c r="Q254" s="98"/>
      <c r="R254" s="98"/>
      <c r="S254" s="98"/>
      <c r="T254" s="98"/>
      <c r="U254" s="98"/>
      <c r="V254" s="98"/>
      <c r="W254" s="98"/>
      <c r="X254" s="98"/>
      <c r="Y254" s="98"/>
      <c r="Z254" s="98"/>
    </row>
    <row r="255">
      <c r="A255" s="98"/>
      <c r="B255" s="98"/>
      <c r="C255" s="98"/>
      <c r="D255" s="98"/>
      <c r="E255" s="98"/>
      <c r="F255" s="98"/>
      <c r="G255" s="98"/>
      <c r="H255" s="98"/>
      <c r="I255" s="98"/>
      <c r="J255" s="98"/>
      <c r="K255" s="98"/>
      <c r="L255" s="98"/>
      <c r="M255" s="98"/>
      <c r="N255" s="98"/>
      <c r="O255" s="98"/>
      <c r="P255" s="98"/>
      <c r="Q255" s="98"/>
      <c r="R255" s="98"/>
      <c r="S255" s="98"/>
      <c r="T255" s="98"/>
      <c r="U255" s="98"/>
      <c r="V255" s="98"/>
      <c r="W255" s="98"/>
      <c r="X255" s="98"/>
      <c r="Y255" s="98"/>
      <c r="Z255" s="98"/>
    </row>
    <row r="256">
      <c r="A256" s="98"/>
      <c r="B256" s="98"/>
      <c r="C256" s="98"/>
      <c r="D256" s="98"/>
      <c r="E256" s="98"/>
      <c r="F256" s="98"/>
      <c r="G256" s="98"/>
      <c r="H256" s="98"/>
      <c r="I256" s="98"/>
      <c r="J256" s="98"/>
      <c r="K256" s="98"/>
      <c r="L256" s="98"/>
      <c r="M256" s="98"/>
      <c r="N256" s="98"/>
      <c r="O256" s="98"/>
      <c r="P256" s="98"/>
      <c r="Q256" s="98"/>
      <c r="R256" s="98"/>
      <c r="S256" s="98"/>
      <c r="T256" s="98"/>
      <c r="U256" s="98"/>
      <c r="V256" s="98"/>
      <c r="W256" s="98"/>
      <c r="X256" s="98"/>
      <c r="Y256" s="98"/>
      <c r="Z256" s="98"/>
    </row>
    <row r="257">
      <c r="A257" s="98"/>
      <c r="B257" s="98"/>
      <c r="C257" s="98"/>
      <c r="D257" s="98"/>
      <c r="E257" s="98"/>
      <c r="F257" s="98"/>
      <c r="G257" s="98"/>
      <c r="H257" s="98"/>
      <c r="I257" s="98"/>
      <c r="J257" s="98"/>
      <c r="K257" s="98"/>
      <c r="L257" s="98"/>
      <c r="M257" s="98"/>
      <c r="N257" s="98"/>
      <c r="O257" s="98"/>
      <c r="P257" s="98"/>
      <c r="Q257" s="98"/>
      <c r="R257" s="98"/>
      <c r="S257" s="98"/>
      <c r="T257" s="98"/>
      <c r="U257" s="98"/>
      <c r="V257" s="98"/>
      <c r="W257" s="98"/>
      <c r="X257" s="98"/>
      <c r="Y257" s="98"/>
      <c r="Z257" s="98"/>
    </row>
    <row r="258">
      <c r="A258" s="98"/>
      <c r="B258" s="98"/>
      <c r="C258" s="98"/>
      <c r="D258" s="98"/>
      <c r="E258" s="98"/>
      <c r="F258" s="98"/>
      <c r="G258" s="98"/>
      <c r="H258" s="98"/>
      <c r="I258" s="98"/>
      <c r="J258" s="98"/>
      <c r="K258" s="98"/>
      <c r="L258" s="98"/>
      <c r="M258" s="98"/>
      <c r="N258" s="98"/>
      <c r="O258" s="98"/>
      <c r="P258" s="98"/>
      <c r="Q258" s="98"/>
      <c r="R258" s="98"/>
      <c r="S258" s="98"/>
      <c r="T258" s="98"/>
      <c r="U258" s="98"/>
      <c r="V258" s="98"/>
      <c r="W258" s="98"/>
      <c r="X258" s="98"/>
      <c r="Y258" s="98"/>
      <c r="Z258" s="98"/>
    </row>
    <row r="259">
      <c r="A259" s="98"/>
      <c r="B259" s="98"/>
      <c r="C259" s="98"/>
      <c r="D259" s="98"/>
      <c r="E259" s="98"/>
      <c r="F259" s="98"/>
      <c r="G259" s="98"/>
      <c r="H259" s="98"/>
      <c r="I259" s="98"/>
      <c r="J259" s="98"/>
      <c r="K259" s="98"/>
      <c r="L259" s="98"/>
      <c r="M259" s="98"/>
      <c r="N259" s="98"/>
      <c r="O259" s="98"/>
      <c r="P259" s="98"/>
      <c r="Q259" s="98"/>
      <c r="R259" s="98"/>
      <c r="S259" s="98"/>
      <c r="T259" s="98"/>
      <c r="U259" s="98"/>
      <c r="V259" s="98"/>
      <c r="W259" s="98"/>
      <c r="X259" s="98"/>
      <c r="Y259" s="98"/>
      <c r="Z259" s="98"/>
    </row>
    <row r="260">
      <c r="A260" s="98"/>
      <c r="B260" s="98"/>
      <c r="C260" s="98"/>
      <c r="D260" s="98"/>
      <c r="E260" s="98"/>
      <c r="F260" s="98"/>
      <c r="G260" s="98"/>
      <c r="H260" s="98"/>
      <c r="I260" s="98"/>
      <c r="J260" s="98"/>
      <c r="K260" s="98"/>
      <c r="L260" s="98"/>
      <c r="M260" s="98"/>
      <c r="N260" s="98"/>
      <c r="O260" s="98"/>
      <c r="P260" s="98"/>
      <c r="Q260" s="98"/>
      <c r="R260" s="98"/>
      <c r="S260" s="98"/>
      <c r="T260" s="98"/>
      <c r="U260" s="98"/>
      <c r="V260" s="98"/>
      <c r="W260" s="98"/>
      <c r="X260" s="98"/>
      <c r="Y260" s="98"/>
      <c r="Z260" s="98"/>
    </row>
    <row r="261">
      <c r="A261" s="98"/>
      <c r="B261" s="98"/>
      <c r="C261" s="98"/>
      <c r="D261" s="98"/>
      <c r="E261" s="98"/>
      <c r="F261" s="98"/>
      <c r="G261" s="98"/>
      <c r="H261" s="98"/>
      <c r="I261" s="98"/>
      <c r="J261" s="98"/>
      <c r="K261" s="98"/>
      <c r="L261" s="98"/>
      <c r="M261" s="98"/>
      <c r="N261" s="98"/>
      <c r="O261" s="98"/>
      <c r="P261" s="98"/>
      <c r="Q261" s="98"/>
      <c r="R261" s="98"/>
      <c r="S261" s="98"/>
      <c r="T261" s="98"/>
      <c r="U261" s="98"/>
      <c r="V261" s="98"/>
      <c r="W261" s="98"/>
      <c r="X261" s="98"/>
      <c r="Y261" s="98"/>
      <c r="Z261" s="98"/>
    </row>
    <row r="262">
      <c r="A262" s="98"/>
      <c r="B262" s="98"/>
      <c r="C262" s="98"/>
      <c r="D262" s="98"/>
      <c r="E262" s="98"/>
      <c r="F262" s="98"/>
      <c r="G262" s="98"/>
      <c r="H262" s="98"/>
      <c r="I262" s="98"/>
      <c r="J262" s="98"/>
      <c r="K262" s="98"/>
      <c r="L262" s="98"/>
      <c r="M262" s="98"/>
      <c r="N262" s="98"/>
      <c r="O262" s="98"/>
      <c r="P262" s="98"/>
      <c r="Q262" s="98"/>
      <c r="R262" s="98"/>
      <c r="S262" s="98"/>
      <c r="T262" s="98"/>
      <c r="U262" s="98"/>
      <c r="V262" s="98"/>
      <c r="W262" s="98"/>
      <c r="X262" s="98"/>
      <c r="Y262" s="98"/>
      <c r="Z262" s="98"/>
    </row>
    <row r="263">
      <c r="A263" s="98"/>
      <c r="B263" s="98"/>
      <c r="C263" s="98"/>
      <c r="D263" s="98"/>
      <c r="E263" s="98"/>
      <c r="F263" s="98"/>
      <c r="G263" s="98"/>
      <c r="H263" s="98"/>
      <c r="I263" s="98"/>
      <c r="J263" s="98"/>
      <c r="K263" s="98"/>
      <c r="L263" s="98"/>
      <c r="M263" s="98"/>
      <c r="N263" s="98"/>
      <c r="O263" s="98"/>
      <c r="P263" s="98"/>
      <c r="Q263" s="98"/>
      <c r="R263" s="98"/>
      <c r="S263" s="98"/>
      <c r="T263" s="98"/>
      <c r="U263" s="98"/>
      <c r="V263" s="98"/>
      <c r="W263" s="98"/>
      <c r="X263" s="98"/>
      <c r="Y263" s="98"/>
      <c r="Z263" s="98"/>
    </row>
    <row r="264">
      <c r="A264" s="98"/>
      <c r="B264" s="98"/>
      <c r="C264" s="98"/>
      <c r="D264" s="98"/>
      <c r="E264" s="98"/>
      <c r="F264" s="98"/>
      <c r="G264" s="98"/>
      <c r="H264" s="98"/>
      <c r="I264" s="98"/>
      <c r="J264" s="98"/>
      <c r="K264" s="98"/>
      <c r="L264" s="98"/>
      <c r="M264" s="98"/>
      <c r="N264" s="98"/>
      <c r="O264" s="98"/>
      <c r="P264" s="98"/>
      <c r="Q264" s="98"/>
      <c r="R264" s="98"/>
      <c r="S264" s="98"/>
      <c r="T264" s="98"/>
      <c r="U264" s="98"/>
      <c r="V264" s="98"/>
      <c r="W264" s="98"/>
      <c r="X264" s="98"/>
      <c r="Y264" s="98"/>
      <c r="Z264" s="98"/>
    </row>
    <row r="265">
      <c r="A265" s="98"/>
      <c r="B265" s="98"/>
      <c r="C265" s="98"/>
      <c r="D265" s="98"/>
      <c r="E265" s="98"/>
      <c r="F265" s="98"/>
      <c r="G265" s="98"/>
      <c r="H265" s="98"/>
      <c r="I265" s="98"/>
      <c r="J265" s="98"/>
      <c r="K265" s="98"/>
      <c r="L265" s="98"/>
      <c r="M265" s="98"/>
      <c r="N265" s="98"/>
      <c r="O265" s="98"/>
      <c r="P265" s="98"/>
      <c r="Q265" s="98"/>
      <c r="R265" s="98"/>
      <c r="S265" s="98"/>
      <c r="T265" s="98"/>
      <c r="U265" s="98"/>
      <c r="V265" s="98"/>
      <c r="W265" s="98"/>
      <c r="X265" s="98"/>
      <c r="Y265" s="98"/>
      <c r="Z265" s="98"/>
    </row>
    <row r="266">
      <c r="A266" s="98"/>
      <c r="B266" s="98"/>
      <c r="C266" s="98"/>
      <c r="D266" s="98"/>
      <c r="E266" s="98"/>
      <c r="F266" s="98"/>
      <c r="G266" s="98"/>
      <c r="H266" s="98"/>
      <c r="I266" s="98"/>
      <c r="J266" s="98"/>
      <c r="K266" s="98"/>
      <c r="L266" s="98"/>
      <c r="M266" s="98"/>
      <c r="N266" s="98"/>
      <c r="O266" s="98"/>
      <c r="P266" s="98"/>
      <c r="Q266" s="98"/>
      <c r="R266" s="98"/>
      <c r="S266" s="98"/>
      <c r="T266" s="98"/>
      <c r="U266" s="98"/>
      <c r="V266" s="98"/>
      <c r="W266" s="98"/>
      <c r="X266" s="98"/>
      <c r="Y266" s="98"/>
      <c r="Z266" s="98"/>
    </row>
    <row r="267">
      <c r="A267" s="98"/>
      <c r="B267" s="98"/>
      <c r="C267" s="98"/>
      <c r="D267" s="98"/>
      <c r="E267" s="98"/>
      <c r="F267" s="98"/>
      <c r="G267" s="98"/>
      <c r="H267" s="98"/>
      <c r="I267" s="98"/>
      <c r="J267" s="98"/>
      <c r="K267" s="98"/>
      <c r="L267" s="98"/>
      <c r="M267" s="98"/>
      <c r="N267" s="98"/>
      <c r="O267" s="98"/>
      <c r="P267" s="98"/>
      <c r="Q267" s="98"/>
      <c r="R267" s="98"/>
      <c r="S267" s="98"/>
      <c r="T267" s="98"/>
      <c r="U267" s="98"/>
      <c r="V267" s="98"/>
      <c r="W267" s="98"/>
      <c r="X267" s="98"/>
      <c r="Y267" s="98"/>
      <c r="Z267" s="98"/>
    </row>
    <row r="268">
      <c r="A268" s="98"/>
      <c r="B268" s="98"/>
      <c r="C268" s="98"/>
      <c r="D268" s="98"/>
      <c r="E268" s="98"/>
      <c r="F268" s="98"/>
      <c r="G268" s="98"/>
      <c r="H268" s="98"/>
      <c r="I268" s="98"/>
      <c r="J268" s="98"/>
      <c r="K268" s="98"/>
      <c r="L268" s="98"/>
      <c r="M268" s="98"/>
      <c r="N268" s="98"/>
      <c r="O268" s="98"/>
      <c r="P268" s="98"/>
      <c r="Q268" s="98"/>
      <c r="R268" s="98"/>
      <c r="S268" s="98"/>
      <c r="T268" s="98"/>
      <c r="U268" s="98"/>
      <c r="V268" s="98"/>
      <c r="W268" s="98"/>
      <c r="X268" s="98"/>
      <c r="Y268" s="98"/>
      <c r="Z268" s="98"/>
    </row>
    <row r="269">
      <c r="A269" s="98"/>
      <c r="B269" s="98"/>
      <c r="C269" s="98"/>
      <c r="D269" s="98"/>
      <c r="E269" s="98"/>
      <c r="F269" s="98"/>
      <c r="G269" s="98"/>
      <c r="H269" s="98"/>
      <c r="I269" s="98"/>
      <c r="J269" s="98"/>
      <c r="K269" s="98"/>
      <c r="L269" s="98"/>
      <c r="M269" s="98"/>
      <c r="N269" s="98"/>
      <c r="O269" s="98"/>
      <c r="P269" s="98"/>
      <c r="Q269" s="98"/>
      <c r="R269" s="98"/>
      <c r="S269" s="98"/>
      <c r="T269" s="98"/>
      <c r="U269" s="98"/>
      <c r="V269" s="98"/>
      <c r="W269" s="98"/>
      <c r="X269" s="98"/>
      <c r="Y269" s="98"/>
      <c r="Z269" s="98"/>
    </row>
    <row r="270">
      <c r="A270" s="98"/>
      <c r="B270" s="98"/>
      <c r="C270" s="98"/>
      <c r="D270" s="98"/>
      <c r="E270" s="98"/>
      <c r="F270" s="98"/>
      <c r="G270" s="98"/>
      <c r="H270" s="98"/>
      <c r="I270" s="98"/>
      <c r="J270" s="98"/>
      <c r="K270" s="98"/>
      <c r="L270" s="98"/>
      <c r="M270" s="98"/>
      <c r="N270" s="98"/>
      <c r="O270" s="98"/>
      <c r="P270" s="98"/>
      <c r="Q270" s="98"/>
      <c r="R270" s="98"/>
      <c r="S270" s="98"/>
      <c r="T270" s="98"/>
      <c r="U270" s="98"/>
      <c r="V270" s="98"/>
      <c r="W270" s="98"/>
      <c r="X270" s="98"/>
      <c r="Y270" s="98"/>
      <c r="Z270" s="98"/>
    </row>
    <row r="271">
      <c r="A271" s="98"/>
      <c r="B271" s="98"/>
      <c r="C271" s="98"/>
      <c r="D271" s="98"/>
      <c r="E271" s="98"/>
      <c r="F271" s="98"/>
      <c r="G271" s="98"/>
      <c r="H271" s="98"/>
      <c r="I271" s="98"/>
      <c r="J271" s="98"/>
      <c r="K271" s="98"/>
      <c r="L271" s="98"/>
      <c r="M271" s="98"/>
      <c r="N271" s="98"/>
      <c r="O271" s="98"/>
      <c r="P271" s="98"/>
      <c r="Q271" s="98"/>
      <c r="R271" s="98"/>
      <c r="S271" s="98"/>
      <c r="T271" s="98"/>
      <c r="U271" s="98"/>
      <c r="V271" s="98"/>
      <c r="W271" s="98"/>
      <c r="X271" s="98"/>
      <c r="Y271" s="98"/>
      <c r="Z271" s="98"/>
    </row>
    <row r="272">
      <c r="A272" s="98"/>
      <c r="B272" s="98"/>
      <c r="C272" s="98"/>
      <c r="D272" s="98"/>
      <c r="E272" s="98"/>
      <c r="F272" s="98"/>
      <c r="G272" s="98"/>
      <c r="H272" s="98"/>
      <c r="I272" s="98"/>
      <c r="J272" s="98"/>
      <c r="K272" s="98"/>
      <c r="L272" s="98"/>
      <c r="M272" s="98"/>
      <c r="N272" s="98"/>
      <c r="O272" s="98"/>
      <c r="P272" s="98"/>
      <c r="Q272" s="98"/>
      <c r="R272" s="98"/>
      <c r="S272" s="98"/>
      <c r="T272" s="98"/>
      <c r="U272" s="98"/>
      <c r="V272" s="98"/>
      <c r="W272" s="98"/>
      <c r="X272" s="98"/>
      <c r="Y272" s="98"/>
      <c r="Z272" s="98"/>
    </row>
    <row r="273">
      <c r="A273" s="98"/>
      <c r="B273" s="98"/>
      <c r="C273" s="98"/>
      <c r="D273" s="98"/>
      <c r="E273" s="98"/>
      <c r="F273" s="98"/>
      <c r="G273" s="98"/>
      <c r="H273" s="98"/>
      <c r="I273" s="98"/>
      <c r="J273" s="98"/>
      <c r="K273" s="98"/>
      <c r="L273" s="98"/>
      <c r="M273" s="98"/>
      <c r="N273" s="98"/>
      <c r="O273" s="98"/>
      <c r="P273" s="98"/>
      <c r="Q273" s="98"/>
      <c r="R273" s="98"/>
      <c r="S273" s="98"/>
      <c r="T273" s="98"/>
      <c r="U273" s="98"/>
      <c r="V273" s="98"/>
      <c r="W273" s="98"/>
      <c r="X273" s="98"/>
      <c r="Y273" s="98"/>
      <c r="Z273" s="98"/>
    </row>
    <row r="274">
      <c r="A274" s="98"/>
      <c r="B274" s="98"/>
      <c r="C274" s="98"/>
      <c r="D274" s="98"/>
      <c r="E274" s="98"/>
      <c r="F274" s="98"/>
      <c r="G274" s="98"/>
      <c r="H274" s="98"/>
      <c r="I274" s="98"/>
      <c r="J274" s="98"/>
      <c r="K274" s="98"/>
      <c r="L274" s="98"/>
      <c r="M274" s="98"/>
      <c r="N274" s="98"/>
      <c r="O274" s="98"/>
      <c r="P274" s="98"/>
      <c r="Q274" s="98"/>
      <c r="R274" s="98"/>
      <c r="S274" s="98"/>
      <c r="T274" s="98"/>
      <c r="U274" s="98"/>
      <c r="V274" s="98"/>
      <c r="W274" s="98"/>
      <c r="X274" s="98"/>
      <c r="Y274" s="98"/>
      <c r="Z274" s="98"/>
    </row>
    <row r="275">
      <c r="A275" s="98"/>
      <c r="B275" s="98"/>
      <c r="C275" s="98"/>
      <c r="D275" s="98"/>
      <c r="E275" s="98"/>
      <c r="F275" s="98"/>
      <c r="G275" s="98"/>
      <c r="H275" s="98"/>
      <c r="I275" s="98"/>
      <c r="J275" s="98"/>
      <c r="K275" s="98"/>
      <c r="L275" s="98"/>
      <c r="M275" s="98"/>
      <c r="N275" s="98"/>
      <c r="O275" s="98"/>
      <c r="P275" s="98"/>
      <c r="Q275" s="98"/>
      <c r="R275" s="98"/>
      <c r="S275" s="98"/>
      <c r="T275" s="98"/>
      <c r="U275" s="98"/>
      <c r="V275" s="98"/>
      <c r="W275" s="98"/>
      <c r="X275" s="98"/>
      <c r="Y275" s="98"/>
      <c r="Z275" s="98"/>
    </row>
    <row r="276">
      <c r="A276" s="98"/>
      <c r="B276" s="98"/>
      <c r="C276" s="98"/>
      <c r="D276" s="98"/>
      <c r="E276" s="98"/>
      <c r="F276" s="98"/>
      <c r="G276" s="98"/>
      <c r="H276" s="98"/>
      <c r="I276" s="98"/>
      <c r="J276" s="98"/>
      <c r="K276" s="98"/>
      <c r="L276" s="98"/>
      <c r="M276" s="98"/>
      <c r="N276" s="98"/>
      <c r="O276" s="98"/>
      <c r="P276" s="98"/>
      <c r="Q276" s="98"/>
      <c r="R276" s="98"/>
      <c r="S276" s="98"/>
      <c r="T276" s="98"/>
      <c r="U276" s="98"/>
      <c r="V276" s="98"/>
      <c r="W276" s="98"/>
      <c r="X276" s="98"/>
      <c r="Y276" s="98"/>
      <c r="Z276" s="98"/>
    </row>
    <row r="277">
      <c r="A277" s="98"/>
      <c r="B277" s="98"/>
      <c r="C277" s="98"/>
      <c r="D277" s="98"/>
      <c r="E277" s="98"/>
      <c r="F277" s="98"/>
      <c r="G277" s="98"/>
      <c r="H277" s="98"/>
      <c r="I277" s="98"/>
      <c r="J277" s="98"/>
      <c r="K277" s="98"/>
      <c r="L277" s="98"/>
      <c r="M277" s="98"/>
      <c r="N277" s="98"/>
      <c r="O277" s="98"/>
      <c r="P277" s="98"/>
      <c r="Q277" s="98"/>
      <c r="R277" s="98"/>
      <c r="S277" s="98"/>
      <c r="T277" s="98"/>
      <c r="U277" s="98"/>
      <c r="V277" s="98"/>
      <c r="W277" s="98"/>
      <c r="X277" s="98"/>
      <c r="Y277" s="98"/>
      <c r="Z277" s="98"/>
    </row>
    <row r="278">
      <c r="A278" s="98"/>
      <c r="B278" s="98"/>
      <c r="C278" s="98"/>
      <c r="D278" s="98"/>
      <c r="E278" s="98"/>
      <c r="F278" s="98"/>
      <c r="G278" s="98"/>
      <c r="H278" s="98"/>
      <c r="I278" s="98"/>
      <c r="J278" s="98"/>
      <c r="K278" s="98"/>
      <c r="L278" s="98"/>
      <c r="M278" s="98"/>
      <c r="N278" s="98"/>
      <c r="O278" s="98"/>
      <c r="P278" s="98"/>
      <c r="Q278" s="98"/>
      <c r="R278" s="98"/>
      <c r="S278" s="98"/>
      <c r="T278" s="98"/>
      <c r="U278" s="98"/>
      <c r="V278" s="98"/>
      <c r="W278" s="98"/>
      <c r="X278" s="98"/>
      <c r="Y278" s="98"/>
      <c r="Z278" s="98"/>
    </row>
    <row r="279">
      <c r="A279" s="98"/>
      <c r="B279" s="98"/>
      <c r="C279" s="98"/>
      <c r="D279" s="98"/>
      <c r="E279" s="98"/>
      <c r="F279" s="98"/>
      <c r="G279" s="98"/>
      <c r="H279" s="98"/>
      <c r="I279" s="98"/>
      <c r="J279" s="98"/>
      <c r="K279" s="98"/>
      <c r="L279" s="98"/>
      <c r="M279" s="98"/>
      <c r="N279" s="98"/>
      <c r="O279" s="98"/>
      <c r="P279" s="98"/>
      <c r="Q279" s="98"/>
      <c r="R279" s="98"/>
      <c r="S279" s="98"/>
      <c r="T279" s="98"/>
      <c r="U279" s="98"/>
      <c r="V279" s="98"/>
      <c r="W279" s="98"/>
      <c r="X279" s="98"/>
      <c r="Y279" s="98"/>
      <c r="Z279" s="98"/>
    </row>
    <row r="280">
      <c r="A280" s="98"/>
      <c r="B280" s="98"/>
      <c r="C280" s="98"/>
      <c r="D280" s="98"/>
      <c r="E280" s="98"/>
      <c r="F280" s="98"/>
      <c r="G280" s="98"/>
      <c r="H280" s="98"/>
      <c r="I280" s="98"/>
      <c r="J280" s="98"/>
      <c r="K280" s="98"/>
      <c r="L280" s="98"/>
      <c r="M280" s="98"/>
      <c r="N280" s="98"/>
      <c r="O280" s="98"/>
      <c r="P280" s="98"/>
      <c r="Q280" s="98"/>
      <c r="R280" s="98"/>
      <c r="S280" s="98"/>
      <c r="T280" s="98"/>
      <c r="U280" s="98"/>
      <c r="V280" s="98"/>
      <c r="W280" s="98"/>
      <c r="X280" s="98"/>
      <c r="Y280" s="98"/>
      <c r="Z280" s="98"/>
    </row>
    <row r="281">
      <c r="A281" s="98"/>
      <c r="B281" s="98"/>
      <c r="C281" s="98"/>
      <c r="D281" s="98"/>
      <c r="E281" s="98"/>
      <c r="F281" s="98"/>
      <c r="G281" s="98"/>
      <c r="H281" s="98"/>
      <c r="I281" s="98"/>
      <c r="J281" s="98"/>
      <c r="K281" s="98"/>
      <c r="L281" s="98"/>
      <c r="M281" s="98"/>
      <c r="N281" s="98"/>
      <c r="O281" s="98"/>
      <c r="P281" s="98"/>
      <c r="Q281" s="98"/>
      <c r="R281" s="98"/>
      <c r="S281" s="98"/>
      <c r="T281" s="98"/>
      <c r="U281" s="98"/>
      <c r="V281" s="98"/>
      <c r="W281" s="98"/>
      <c r="X281" s="98"/>
      <c r="Y281" s="98"/>
      <c r="Z281" s="98"/>
    </row>
    <row r="282">
      <c r="A282" s="98"/>
      <c r="B282" s="98"/>
      <c r="C282" s="98"/>
      <c r="D282" s="98"/>
      <c r="E282" s="98"/>
      <c r="F282" s="98"/>
      <c r="G282" s="98"/>
      <c r="H282" s="98"/>
      <c r="I282" s="98"/>
      <c r="J282" s="98"/>
      <c r="K282" s="98"/>
      <c r="L282" s="98"/>
      <c r="M282" s="98"/>
      <c r="N282" s="98"/>
      <c r="O282" s="98"/>
      <c r="P282" s="98"/>
      <c r="Q282" s="98"/>
      <c r="R282" s="98"/>
      <c r="S282" s="98"/>
      <c r="T282" s="98"/>
      <c r="U282" s="98"/>
      <c r="V282" s="98"/>
      <c r="W282" s="98"/>
      <c r="X282" s="98"/>
      <c r="Y282" s="98"/>
      <c r="Z282" s="98"/>
    </row>
    <row r="283">
      <c r="A283" s="98"/>
      <c r="B283" s="98"/>
      <c r="C283" s="98"/>
      <c r="D283" s="98"/>
      <c r="E283" s="98"/>
      <c r="F283" s="98"/>
      <c r="G283" s="98"/>
      <c r="H283" s="98"/>
      <c r="I283" s="98"/>
      <c r="J283" s="98"/>
      <c r="K283" s="98"/>
      <c r="L283" s="98"/>
      <c r="M283" s="98"/>
      <c r="N283" s="98"/>
      <c r="O283" s="98"/>
      <c r="P283" s="98"/>
      <c r="Q283" s="98"/>
      <c r="R283" s="98"/>
      <c r="S283" s="98"/>
      <c r="T283" s="98"/>
      <c r="U283" s="98"/>
      <c r="V283" s="98"/>
      <c r="W283" s="98"/>
      <c r="X283" s="98"/>
      <c r="Y283" s="98"/>
      <c r="Z283" s="98"/>
    </row>
    <row r="284">
      <c r="A284" s="98"/>
      <c r="B284" s="98"/>
      <c r="C284" s="98"/>
      <c r="D284" s="98"/>
      <c r="E284" s="98"/>
      <c r="F284" s="98"/>
      <c r="G284" s="98"/>
      <c r="H284" s="98"/>
      <c r="I284" s="98"/>
      <c r="J284" s="98"/>
      <c r="K284" s="98"/>
      <c r="L284" s="98"/>
      <c r="M284" s="98"/>
      <c r="N284" s="98"/>
      <c r="O284" s="98"/>
      <c r="P284" s="98"/>
      <c r="Q284" s="98"/>
      <c r="R284" s="98"/>
      <c r="S284" s="98"/>
      <c r="T284" s="98"/>
      <c r="U284" s="98"/>
      <c r="V284" s="98"/>
      <c r="W284" s="98"/>
      <c r="X284" s="98"/>
      <c r="Y284" s="98"/>
      <c r="Z284" s="98"/>
    </row>
    <row r="285">
      <c r="A285" s="98"/>
      <c r="B285" s="98"/>
      <c r="C285" s="98"/>
      <c r="D285" s="98"/>
      <c r="E285" s="98"/>
      <c r="F285" s="98"/>
      <c r="G285" s="98"/>
      <c r="H285" s="98"/>
      <c r="I285" s="98"/>
      <c r="J285" s="98"/>
      <c r="K285" s="98"/>
      <c r="L285" s="98"/>
      <c r="M285" s="98"/>
      <c r="N285" s="98"/>
      <c r="O285" s="98"/>
      <c r="P285" s="98"/>
      <c r="Q285" s="98"/>
      <c r="R285" s="98"/>
      <c r="S285" s="98"/>
      <c r="T285" s="98"/>
      <c r="U285" s="98"/>
      <c r="V285" s="98"/>
      <c r="W285" s="98"/>
      <c r="X285" s="98"/>
      <c r="Y285" s="98"/>
      <c r="Z285" s="98"/>
    </row>
    <row r="286">
      <c r="A286" s="98"/>
      <c r="B286" s="98"/>
      <c r="C286" s="98"/>
      <c r="D286" s="98"/>
      <c r="E286" s="98"/>
      <c r="F286" s="98"/>
      <c r="G286" s="98"/>
      <c r="H286" s="98"/>
      <c r="I286" s="98"/>
      <c r="J286" s="98"/>
      <c r="K286" s="98"/>
      <c r="L286" s="98"/>
      <c r="M286" s="98"/>
      <c r="N286" s="98"/>
      <c r="O286" s="98"/>
      <c r="P286" s="98"/>
      <c r="Q286" s="98"/>
      <c r="R286" s="98"/>
      <c r="S286" s="98"/>
      <c r="T286" s="98"/>
      <c r="U286" s="98"/>
      <c r="V286" s="98"/>
      <c r="W286" s="98"/>
      <c r="X286" s="98"/>
      <c r="Y286" s="98"/>
      <c r="Z286" s="98"/>
    </row>
    <row r="287">
      <c r="A287" s="98"/>
      <c r="B287" s="98"/>
      <c r="C287" s="98"/>
      <c r="D287" s="98"/>
      <c r="E287" s="98"/>
      <c r="F287" s="98"/>
      <c r="G287" s="98"/>
      <c r="H287" s="98"/>
      <c r="I287" s="98"/>
      <c r="J287" s="98"/>
      <c r="K287" s="98"/>
      <c r="L287" s="98"/>
      <c r="M287" s="98"/>
      <c r="N287" s="98"/>
      <c r="O287" s="98"/>
      <c r="P287" s="98"/>
      <c r="Q287" s="98"/>
      <c r="R287" s="98"/>
      <c r="S287" s="98"/>
      <c r="T287" s="98"/>
      <c r="U287" s="98"/>
      <c r="V287" s="98"/>
      <c r="W287" s="98"/>
      <c r="X287" s="98"/>
      <c r="Y287" s="98"/>
      <c r="Z287" s="98"/>
    </row>
    <row r="288">
      <c r="A288" s="98"/>
      <c r="B288" s="98"/>
      <c r="C288" s="98"/>
      <c r="D288" s="98"/>
      <c r="E288" s="98"/>
      <c r="F288" s="98"/>
      <c r="G288" s="98"/>
      <c r="H288" s="98"/>
      <c r="I288" s="98"/>
      <c r="J288" s="98"/>
      <c r="K288" s="98"/>
      <c r="L288" s="98"/>
      <c r="M288" s="98"/>
      <c r="N288" s="98"/>
      <c r="O288" s="98"/>
      <c r="P288" s="98"/>
      <c r="Q288" s="98"/>
      <c r="R288" s="98"/>
      <c r="S288" s="98"/>
      <c r="T288" s="98"/>
      <c r="U288" s="98"/>
      <c r="V288" s="98"/>
      <c r="W288" s="98"/>
      <c r="X288" s="98"/>
      <c r="Y288" s="98"/>
      <c r="Z288" s="98"/>
    </row>
    <row r="289">
      <c r="A289" s="98"/>
      <c r="B289" s="98"/>
      <c r="C289" s="98"/>
      <c r="D289" s="98"/>
      <c r="E289" s="98"/>
      <c r="F289" s="98"/>
      <c r="G289" s="98"/>
      <c r="H289" s="98"/>
      <c r="I289" s="98"/>
      <c r="J289" s="98"/>
      <c r="K289" s="98"/>
      <c r="L289" s="98"/>
      <c r="M289" s="98"/>
      <c r="N289" s="98"/>
      <c r="O289" s="98"/>
      <c r="P289" s="98"/>
      <c r="Q289" s="98"/>
      <c r="R289" s="98"/>
      <c r="S289" s="98"/>
      <c r="T289" s="98"/>
      <c r="U289" s="98"/>
      <c r="V289" s="98"/>
      <c r="W289" s="98"/>
      <c r="X289" s="98"/>
      <c r="Y289" s="98"/>
      <c r="Z289" s="98"/>
    </row>
    <row r="290">
      <c r="A290" s="98"/>
      <c r="B290" s="98"/>
      <c r="C290" s="98"/>
      <c r="D290" s="98"/>
      <c r="E290" s="98"/>
      <c r="F290" s="98"/>
      <c r="G290" s="98"/>
      <c r="H290" s="98"/>
      <c r="I290" s="98"/>
      <c r="J290" s="98"/>
      <c r="K290" s="98"/>
      <c r="L290" s="98"/>
      <c r="M290" s="98"/>
      <c r="N290" s="98"/>
      <c r="O290" s="98"/>
      <c r="P290" s="98"/>
      <c r="Q290" s="98"/>
      <c r="R290" s="98"/>
      <c r="S290" s="98"/>
      <c r="T290" s="98"/>
      <c r="U290" s="98"/>
      <c r="V290" s="98"/>
      <c r="W290" s="98"/>
      <c r="X290" s="98"/>
      <c r="Y290" s="98"/>
      <c r="Z290" s="98"/>
    </row>
    <row r="291">
      <c r="A291" s="98"/>
      <c r="B291" s="98"/>
      <c r="C291" s="98"/>
      <c r="D291" s="98"/>
      <c r="E291" s="98"/>
      <c r="F291" s="98"/>
      <c r="G291" s="98"/>
      <c r="H291" s="98"/>
      <c r="I291" s="98"/>
      <c r="J291" s="98"/>
      <c r="K291" s="98"/>
      <c r="L291" s="98"/>
      <c r="M291" s="98"/>
      <c r="N291" s="98"/>
      <c r="O291" s="98"/>
      <c r="P291" s="98"/>
      <c r="Q291" s="98"/>
      <c r="R291" s="98"/>
      <c r="S291" s="98"/>
      <c r="T291" s="98"/>
      <c r="U291" s="98"/>
      <c r="V291" s="98"/>
      <c r="W291" s="98"/>
      <c r="X291" s="98"/>
      <c r="Y291" s="98"/>
      <c r="Z291" s="98"/>
    </row>
    <row r="292">
      <c r="A292" s="98"/>
      <c r="B292" s="98"/>
      <c r="C292" s="98"/>
      <c r="D292" s="98"/>
      <c r="E292" s="98"/>
      <c r="F292" s="98"/>
      <c r="G292" s="98"/>
      <c r="H292" s="98"/>
      <c r="I292" s="98"/>
      <c r="J292" s="98"/>
      <c r="K292" s="98"/>
      <c r="L292" s="98"/>
      <c r="M292" s="98"/>
      <c r="N292" s="98"/>
      <c r="O292" s="98"/>
      <c r="P292" s="98"/>
      <c r="Q292" s="98"/>
      <c r="R292" s="98"/>
      <c r="S292" s="98"/>
      <c r="T292" s="98"/>
      <c r="U292" s="98"/>
      <c r="V292" s="98"/>
      <c r="W292" s="98"/>
      <c r="X292" s="98"/>
      <c r="Y292" s="98"/>
      <c r="Z292" s="98"/>
    </row>
    <row r="293">
      <c r="A293" s="98"/>
      <c r="B293" s="98"/>
      <c r="C293" s="98"/>
      <c r="D293" s="98"/>
      <c r="E293" s="98"/>
      <c r="F293" s="98"/>
      <c r="G293" s="98"/>
      <c r="H293" s="98"/>
      <c r="I293" s="98"/>
      <c r="J293" s="98"/>
      <c r="K293" s="98"/>
      <c r="L293" s="98"/>
      <c r="M293" s="98"/>
      <c r="N293" s="98"/>
      <c r="O293" s="98"/>
      <c r="P293" s="98"/>
      <c r="Q293" s="98"/>
      <c r="R293" s="98"/>
      <c r="S293" s="98"/>
      <c r="T293" s="98"/>
      <c r="U293" s="98"/>
      <c r="V293" s="98"/>
      <c r="W293" s="98"/>
      <c r="X293" s="98"/>
      <c r="Y293" s="98"/>
      <c r="Z293" s="98"/>
    </row>
    <row r="294">
      <c r="A294" s="98"/>
      <c r="B294" s="98"/>
      <c r="C294" s="98"/>
      <c r="D294" s="98"/>
      <c r="E294" s="98"/>
      <c r="F294" s="98"/>
      <c r="G294" s="98"/>
      <c r="H294" s="98"/>
      <c r="I294" s="98"/>
      <c r="J294" s="98"/>
      <c r="K294" s="98"/>
      <c r="L294" s="98"/>
      <c r="M294" s="98"/>
      <c r="N294" s="98"/>
      <c r="O294" s="98"/>
      <c r="P294" s="98"/>
      <c r="Q294" s="98"/>
      <c r="R294" s="98"/>
      <c r="S294" s="98"/>
      <c r="T294" s="98"/>
      <c r="U294" s="98"/>
      <c r="V294" s="98"/>
      <c r="W294" s="98"/>
      <c r="X294" s="98"/>
      <c r="Y294" s="98"/>
      <c r="Z294" s="98"/>
    </row>
    <row r="295">
      <c r="A295" s="98"/>
      <c r="B295" s="98"/>
      <c r="C295" s="98"/>
      <c r="D295" s="98"/>
      <c r="E295" s="98"/>
      <c r="F295" s="98"/>
      <c r="G295" s="98"/>
      <c r="H295" s="98"/>
      <c r="I295" s="98"/>
      <c r="J295" s="98"/>
      <c r="K295" s="98"/>
      <c r="L295" s="98"/>
      <c r="M295" s="98"/>
      <c r="N295" s="98"/>
      <c r="O295" s="98"/>
      <c r="P295" s="98"/>
      <c r="Q295" s="98"/>
      <c r="R295" s="98"/>
      <c r="S295" s="98"/>
      <c r="T295" s="98"/>
      <c r="U295" s="98"/>
      <c r="V295" s="98"/>
      <c r="W295" s="98"/>
      <c r="X295" s="98"/>
      <c r="Y295" s="98"/>
      <c r="Z295" s="98"/>
    </row>
    <row r="296">
      <c r="A296" s="98"/>
      <c r="B296" s="98"/>
      <c r="C296" s="98"/>
      <c r="D296" s="98"/>
      <c r="E296" s="98"/>
      <c r="F296" s="98"/>
      <c r="G296" s="98"/>
      <c r="H296" s="98"/>
      <c r="I296" s="98"/>
      <c r="J296" s="98"/>
      <c r="K296" s="98"/>
      <c r="L296" s="98"/>
      <c r="M296" s="98"/>
      <c r="N296" s="98"/>
      <c r="O296" s="98"/>
      <c r="P296" s="98"/>
      <c r="Q296" s="98"/>
      <c r="R296" s="98"/>
      <c r="S296" s="98"/>
      <c r="T296" s="98"/>
      <c r="U296" s="98"/>
      <c r="V296" s="98"/>
      <c r="W296" s="98"/>
      <c r="X296" s="98"/>
      <c r="Y296" s="98"/>
      <c r="Z296" s="98"/>
    </row>
    <row r="297">
      <c r="A297" s="98"/>
      <c r="B297" s="98"/>
      <c r="C297" s="98"/>
      <c r="D297" s="98"/>
      <c r="E297" s="98"/>
      <c r="F297" s="98"/>
      <c r="G297" s="98"/>
      <c r="H297" s="98"/>
      <c r="I297" s="98"/>
      <c r="J297" s="98"/>
      <c r="K297" s="98"/>
      <c r="L297" s="98"/>
      <c r="M297" s="98"/>
      <c r="N297" s="98"/>
      <c r="O297" s="98"/>
      <c r="P297" s="98"/>
      <c r="Q297" s="98"/>
      <c r="R297" s="98"/>
      <c r="S297" s="98"/>
      <c r="T297" s="98"/>
      <c r="U297" s="98"/>
      <c r="V297" s="98"/>
      <c r="W297" s="98"/>
      <c r="X297" s="98"/>
      <c r="Y297" s="98"/>
      <c r="Z297" s="98"/>
    </row>
    <row r="298">
      <c r="A298" s="98"/>
      <c r="B298" s="98"/>
      <c r="C298" s="98"/>
      <c r="D298" s="98"/>
      <c r="E298" s="98"/>
      <c r="F298" s="98"/>
      <c r="G298" s="98"/>
      <c r="H298" s="98"/>
      <c r="I298" s="98"/>
      <c r="J298" s="98"/>
      <c r="K298" s="98"/>
      <c r="L298" s="98"/>
      <c r="M298" s="98"/>
      <c r="N298" s="98"/>
      <c r="O298" s="98"/>
      <c r="P298" s="98"/>
      <c r="Q298" s="98"/>
      <c r="R298" s="98"/>
      <c r="S298" s="98"/>
      <c r="T298" s="98"/>
      <c r="U298" s="98"/>
      <c r="V298" s="98"/>
      <c r="W298" s="98"/>
      <c r="X298" s="98"/>
      <c r="Y298" s="98"/>
      <c r="Z298" s="98"/>
    </row>
    <row r="299">
      <c r="A299" s="98"/>
      <c r="B299" s="98"/>
      <c r="C299" s="98"/>
      <c r="D299" s="98"/>
      <c r="E299" s="98"/>
      <c r="F299" s="98"/>
      <c r="G299" s="98"/>
      <c r="H299" s="98"/>
      <c r="I299" s="98"/>
      <c r="J299" s="98"/>
      <c r="K299" s="98"/>
      <c r="L299" s="98"/>
      <c r="M299" s="98"/>
      <c r="N299" s="98"/>
      <c r="O299" s="98"/>
      <c r="P299" s="98"/>
      <c r="Q299" s="98"/>
      <c r="R299" s="98"/>
      <c r="S299" s="98"/>
      <c r="T299" s="98"/>
      <c r="U299" s="98"/>
      <c r="V299" s="98"/>
      <c r="W299" s="98"/>
      <c r="X299" s="98"/>
      <c r="Y299" s="98"/>
      <c r="Z299" s="98"/>
    </row>
    <row r="300">
      <c r="A300" s="98"/>
      <c r="B300" s="98"/>
      <c r="C300" s="98"/>
      <c r="D300" s="98"/>
      <c r="E300" s="98"/>
      <c r="F300" s="98"/>
      <c r="G300" s="98"/>
      <c r="H300" s="98"/>
      <c r="I300" s="98"/>
      <c r="J300" s="98"/>
      <c r="K300" s="98"/>
      <c r="L300" s="98"/>
      <c r="M300" s="98"/>
      <c r="N300" s="98"/>
      <c r="O300" s="98"/>
      <c r="P300" s="98"/>
      <c r="Q300" s="98"/>
      <c r="R300" s="98"/>
      <c r="S300" s="98"/>
      <c r="T300" s="98"/>
      <c r="U300" s="98"/>
      <c r="V300" s="98"/>
      <c r="W300" s="98"/>
      <c r="X300" s="98"/>
      <c r="Y300" s="98"/>
      <c r="Z300" s="98"/>
    </row>
    <row r="301">
      <c r="A301" s="98"/>
      <c r="B301" s="98"/>
      <c r="C301" s="98"/>
      <c r="D301" s="98"/>
      <c r="E301" s="98"/>
      <c r="F301" s="98"/>
      <c r="G301" s="98"/>
      <c r="H301" s="98"/>
      <c r="I301" s="98"/>
      <c r="J301" s="98"/>
      <c r="K301" s="98"/>
      <c r="L301" s="98"/>
      <c r="M301" s="98"/>
      <c r="N301" s="98"/>
      <c r="O301" s="98"/>
      <c r="P301" s="98"/>
      <c r="Q301" s="98"/>
      <c r="R301" s="98"/>
      <c r="S301" s="98"/>
      <c r="T301" s="98"/>
      <c r="U301" s="98"/>
      <c r="V301" s="98"/>
      <c r="W301" s="98"/>
      <c r="X301" s="98"/>
      <c r="Y301" s="98"/>
      <c r="Z301" s="98"/>
    </row>
    <row r="302">
      <c r="A302" s="98"/>
      <c r="B302" s="98"/>
      <c r="C302" s="98"/>
      <c r="D302" s="98"/>
      <c r="E302" s="98"/>
      <c r="F302" s="98"/>
      <c r="G302" s="98"/>
      <c r="H302" s="98"/>
      <c r="I302" s="98"/>
      <c r="J302" s="98"/>
      <c r="K302" s="98"/>
      <c r="L302" s="98"/>
      <c r="M302" s="98"/>
      <c r="N302" s="98"/>
      <c r="O302" s="98"/>
      <c r="P302" s="98"/>
      <c r="Q302" s="98"/>
      <c r="R302" s="98"/>
      <c r="S302" s="98"/>
      <c r="T302" s="98"/>
      <c r="U302" s="98"/>
      <c r="V302" s="98"/>
      <c r="W302" s="98"/>
      <c r="X302" s="98"/>
      <c r="Y302" s="98"/>
      <c r="Z302" s="98"/>
    </row>
    <row r="303">
      <c r="A303" s="98"/>
      <c r="B303" s="98"/>
      <c r="C303" s="98"/>
      <c r="D303" s="98"/>
      <c r="E303" s="98"/>
      <c r="F303" s="98"/>
      <c r="G303" s="98"/>
      <c r="H303" s="98"/>
      <c r="I303" s="98"/>
      <c r="J303" s="98"/>
      <c r="K303" s="98"/>
      <c r="L303" s="98"/>
      <c r="M303" s="98"/>
      <c r="N303" s="98"/>
      <c r="O303" s="98"/>
      <c r="P303" s="98"/>
      <c r="Q303" s="98"/>
      <c r="R303" s="98"/>
      <c r="S303" s="98"/>
      <c r="T303" s="98"/>
      <c r="U303" s="98"/>
      <c r="V303" s="98"/>
      <c r="W303" s="98"/>
      <c r="X303" s="98"/>
      <c r="Y303" s="98"/>
      <c r="Z303" s="98"/>
    </row>
    <row r="304">
      <c r="A304" s="98"/>
      <c r="B304" s="98"/>
      <c r="C304" s="98"/>
      <c r="D304" s="98"/>
      <c r="E304" s="98"/>
      <c r="F304" s="98"/>
      <c r="G304" s="98"/>
      <c r="H304" s="98"/>
      <c r="I304" s="98"/>
      <c r="J304" s="98"/>
      <c r="K304" s="98"/>
      <c r="L304" s="98"/>
      <c r="M304" s="98"/>
      <c r="N304" s="98"/>
      <c r="O304" s="98"/>
      <c r="P304" s="98"/>
      <c r="Q304" s="98"/>
      <c r="R304" s="98"/>
      <c r="S304" s="98"/>
      <c r="T304" s="98"/>
      <c r="U304" s="98"/>
      <c r="V304" s="98"/>
      <c r="W304" s="98"/>
      <c r="X304" s="98"/>
      <c r="Y304" s="98"/>
      <c r="Z304" s="98"/>
    </row>
    <row r="305">
      <c r="A305" s="98"/>
      <c r="B305" s="98"/>
      <c r="C305" s="98"/>
      <c r="D305" s="98"/>
      <c r="E305" s="98"/>
      <c r="F305" s="98"/>
      <c r="G305" s="98"/>
      <c r="H305" s="98"/>
      <c r="I305" s="98"/>
      <c r="J305" s="98"/>
      <c r="K305" s="98"/>
      <c r="L305" s="98"/>
      <c r="M305" s="98"/>
      <c r="N305" s="98"/>
      <c r="O305" s="98"/>
      <c r="P305" s="98"/>
      <c r="Q305" s="98"/>
      <c r="R305" s="98"/>
      <c r="S305" s="98"/>
      <c r="T305" s="98"/>
      <c r="U305" s="98"/>
      <c r="V305" s="98"/>
      <c r="W305" s="98"/>
      <c r="X305" s="98"/>
      <c r="Y305" s="98"/>
      <c r="Z305" s="98"/>
    </row>
    <row r="306">
      <c r="A306" s="98"/>
      <c r="B306" s="98"/>
      <c r="C306" s="98"/>
      <c r="D306" s="98"/>
      <c r="E306" s="98"/>
      <c r="F306" s="98"/>
      <c r="G306" s="98"/>
      <c r="H306" s="98"/>
      <c r="I306" s="98"/>
      <c r="J306" s="98"/>
      <c r="K306" s="98"/>
      <c r="L306" s="98"/>
      <c r="M306" s="98"/>
      <c r="N306" s="98"/>
      <c r="O306" s="98"/>
      <c r="P306" s="98"/>
      <c r="Q306" s="98"/>
      <c r="R306" s="98"/>
      <c r="S306" s="98"/>
      <c r="T306" s="98"/>
      <c r="U306" s="98"/>
      <c r="V306" s="98"/>
      <c r="W306" s="98"/>
      <c r="X306" s="98"/>
      <c r="Y306" s="98"/>
      <c r="Z306" s="98"/>
    </row>
    <row r="307">
      <c r="A307" s="98"/>
      <c r="B307" s="98"/>
      <c r="C307" s="98"/>
      <c r="D307" s="98"/>
      <c r="E307" s="98"/>
      <c r="F307" s="98"/>
      <c r="G307" s="98"/>
      <c r="H307" s="98"/>
      <c r="I307" s="98"/>
      <c r="J307" s="98"/>
      <c r="K307" s="98"/>
      <c r="L307" s="98"/>
      <c r="M307" s="98"/>
      <c r="N307" s="98"/>
      <c r="O307" s="98"/>
      <c r="P307" s="98"/>
      <c r="Q307" s="98"/>
      <c r="R307" s="98"/>
      <c r="S307" s="98"/>
      <c r="T307" s="98"/>
      <c r="U307" s="98"/>
      <c r="V307" s="98"/>
      <c r="W307" s="98"/>
      <c r="X307" s="98"/>
      <c r="Y307" s="98"/>
      <c r="Z307" s="98"/>
    </row>
    <row r="308">
      <c r="A308" s="98"/>
      <c r="B308" s="98"/>
      <c r="C308" s="98"/>
      <c r="D308" s="98"/>
      <c r="E308" s="98"/>
      <c r="F308" s="98"/>
      <c r="G308" s="98"/>
      <c r="H308" s="98"/>
      <c r="I308" s="98"/>
      <c r="J308" s="98"/>
      <c r="K308" s="98"/>
      <c r="L308" s="98"/>
      <c r="M308" s="98"/>
      <c r="N308" s="98"/>
      <c r="O308" s="98"/>
      <c r="P308" s="98"/>
      <c r="Q308" s="98"/>
      <c r="R308" s="98"/>
      <c r="S308" s="98"/>
      <c r="T308" s="98"/>
      <c r="U308" s="98"/>
      <c r="V308" s="98"/>
      <c r="W308" s="98"/>
      <c r="X308" s="98"/>
      <c r="Y308" s="98"/>
      <c r="Z308" s="98"/>
    </row>
    <row r="309">
      <c r="A309" s="98"/>
      <c r="B309" s="98"/>
      <c r="C309" s="98"/>
      <c r="D309" s="98"/>
      <c r="E309" s="98"/>
      <c r="F309" s="98"/>
      <c r="G309" s="98"/>
      <c r="H309" s="98"/>
      <c r="I309" s="98"/>
      <c r="J309" s="98"/>
      <c r="K309" s="98"/>
      <c r="L309" s="98"/>
      <c r="M309" s="98"/>
      <c r="N309" s="98"/>
      <c r="O309" s="98"/>
      <c r="P309" s="98"/>
      <c r="Q309" s="98"/>
      <c r="R309" s="98"/>
      <c r="S309" s="98"/>
      <c r="T309" s="98"/>
      <c r="U309" s="98"/>
      <c r="V309" s="98"/>
      <c r="W309" s="98"/>
      <c r="X309" s="98"/>
      <c r="Y309" s="98"/>
      <c r="Z309" s="98"/>
    </row>
    <row r="310">
      <c r="A310" s="98"/>
      <c r="B310" s="98"/>
      <c r="C310" s="98"/>
      <c r="D310" s="98"/>
      <c r="E310" s="98"/>
      <c r="F310" s="98"/>
      <c r="G310" s="98"/>
      <c r="H310" s="98"/>
      <c r="I310" s="98"/>
      <c r="J310" s="98"/>
      <c r="K310" s="98"/>
      <c r="L310" s="98"/>
      <c r="M310" s="98"/>
      <c r="N310" s="98"/>
      <c r="O310" s="98"/>
      <c r="P310" s="98"/>
      <c r="Q310" s="98"/>
      <c r="R310" s="98"/>
      <c r="S310" s="98"/>
      <c r="T310" s="98"/>
      <c r="U310" s="98"/>
      <c r="V310" s="98"/>
      <c r="W310" s="98"/>
      <c r="X310" s="98"/>
      <c r="Y310" s="98"/>
      <c r="Z310" s="98"/>
    </row>
    <row r="311">
      <c r="A311" s="98"/>
      <c r="B311" s="98"/>
      <c r="C311" s="98"/>
      <c r="D311" s="98"/>
      <c r="E311" s="98"/>
      <c r="F311" s="98"/>
      <c r="G311" s="98"/>
      <c r="H311" s="98"/>
      <c r="I311" s="98"/>
      <c r="J311" s="98"/>
      <c r="K311" s="98"/>
      <c r="L311" s="98"/>
      <c r="M311" s="98"/>
      <c r="N311" s="98"/>
      <c r="O311" s="98"/>
      <c r="P311" s="98"/>
      <c r="Q311" s="98"/>
      <c r="R311" s="98"/>
      <c r="S311" s="98"/>
      <c r="T311" s="98"/>
      <c r="U311" s="98"/>
      <c r="V311" s="98"/>
      <c r="W311" s="98"/>
      <c r="X311" s="98"/>
      <c r="Y311" s="98"/>
      <c r="Z311" s="98"/>
    </row>
    <row r="312">
      <c r="A312" s="98"/>
      <c r="B312" s="98"/>
      <c r="C312" s="98"/>
      <c r="D312" s="98"/>
      <c r="E312" s="98"/>
      <c r="F312" s="98"/>
      <c r="G312" s="98"/>
      <c r="H312" s="98"/>
      <c r="I312" s="98"/>
      <c r="J312" s="98"/>
      <c r="K312" s="98"/>
      <c r="L312" s="98"/>
      <c r="M312" s="98"/>
      <c r="N312" s="98"/>
      <c r="O312" s="98"/>
      <c r="P312" s="98"/>
      <c r="Q312" s="98"/>
      <c r="R312" s="98"/>
      <c r="S312" s="98"/>
      <c r="T312" s="98"/>
      <c r="U312" s="98"/>
      <c r="V312" s="98"/>
      <c r="W312" s="98"/>
      <c r="X312" s="98"/>
      <c r="Y312" s="98"/>
      <c r="Z312" s="98"/>
    </row>
    <row r="313">
      <c r="A313" s="98"/>
      <c r="B313" s="98"/>
      <c r="C313" s="98"/>
      <c r="D313" s="98"/>
      <c r="E313" s="98"/>
      <c r="F313" s="98"/>
      <c r="G313" s="98"/>
      <c r="H313" s="98"/>
      <c r="I313" s="98"/>
      <c r="J313" s="98"/>
      <c r="K313" s="98"/>
      <c r="L313" s="98"/>
      <c r="M313" s="98"/>
      <c r="N313" s="98"/>
      <c r="O313" s="98"/>
      <c r="P313" s="98"/>
      <c r="Q313" s="98"/>
      <c r="R313" s="98"/>
      <c r="S313" s="98"/>
      <c r="T313" s="98"/>
      <c r="U313" s="98"/>
      <c r="V313" s="98"/>
      <c r="W313" s="98"/>
      <c r="X313" s="98"/>
      <c r="Y313" s="98"/>
      <c r="Z313" s="98"/>
    </row>
    <row r="314">
      <c r="A314" s="98"/>
      <c r="B314" s="98"/>
      <c r="C314" s="98"/>
      <c r="D314" s="98"/>
      <c r="E314" s="98"/>
      <c r="F314" s="98"/>
      <c r="G314" s="98"/>
      <c r="H314" s="98"/>
      <c r="I314" s="98"/>
      <c r="J314" s="98"/>
      <c r="K314" s="98"/>
      <c r="L314" s="98"/>
      <c r="M314" s="98"/>
      <c r="N314" s="98"/>
      <c r="O314" s="98"/>
      <c r="P314" s="98"/>
      <c r="Q314" s="98"/>
      <c r="R314" s="98"/>
      <c r="S314" s="98"/>
      <c r="T314" s="98"/>
      <c r="U314" s="98"/>
      <c r="V314" s="98"/>
      <c r="W314" s="98"/>
      <c r="X314" s="98"/>
      <c r="Y314" s="98"/>
      <c r="Z314" s="98"/>
    </row>
    <row r="315">
      <c r="A315" s="98"/>
      <c r="B315" s="98"/>
      <c r="C315" s="98"/>
      <c r="D315" s="98"/>
      <c r="E315" s="98"/>
      <c r="F315" s="98"/>
      <c r="G315" s="98"/>
      <c r="H315" s="98"/>
      <c r="I315" s="98"/>
      <c r="J315" s="98"/>
      <c r="K315" s="98"/>
      <c r="L315" s="98"/>
      <c r="M315" s="98"/>
      <c r="N315" s="98"/>
      <c r="O315" s="98"/>
      <c r="P315" s="98"/>
      <c r="Q315" s="98"/>
      <c r="R315" s="98"/>
      <c r="S315" s="98"/>
      <c r="T315" s="98"/>
      <c r="U315" s="98"/>
      <c r="V315" s="98"/>
      <c r="W315" s="98"/>
      <c r="X315" s="98"/>
      <c r="Y315" s="98"/>
      <c r="Z315" s="98"/>
    </row>
    <row r="316">
      <c r="A316" s="98"/>
      <c r="B316" s="98"/>
      <c r="C316" s="98"/>
      <c r="D316" s="98"/>
      <c r="E316" s="98"/>
      <c r="F316" s="98"/>
      <c r="G316" s="98"/>
      <c r="H316" s="98"/>
      <c r="I316" s="98"/>
      <c r="J316" s="98"/>
      <c r="K316" s="98"/>
      <c r="L316" s="98"/>
      <c r="M316" s="98"/>
      <c r="N316" s="98"/>
      <c r="O316" s="98"/>
      <c r="P316" s="98"/>
      <c r="Q316" s="98"/>
      <c r="R316" s="98"/>
      <c r="S316" s="98"/>
      <c r="T316" s="98"/>
      <c r="U316" s="98"/>
      <c r="V316" s="98"/>
      <c r="W316" s="98"/>
      <c r="X316" s="98"/>
      <c r="Y316" s="98"/>
      <c r="Z316" s="98"/>
    </row>
    <row r="317">
      <c r="A317" s="98"/>
      <c r="B317" s="98"/>
      <c r="C317" s="98"/>
      <c r="D317" s="98"/>
      <c r="E317" s="98"/>
      <c r="F317" s="98"/>
      <c r="G317" s="98"/>
      <c r="H317" s="98"/>
      <c r="I317" s="98"/>
      <c r="J317" s="98"/>
      <c r="K317" s="98"/>
      <c r="L317" s="98"/>
      <c r="M317" s="98"/>
      <c r="N317" s="98"/>
      <c r="O317" s="98"/>
      <c r="P317" s="98"/>
      <c r="Q317" s="98"/>
      <c r="R317" s="98"/>
      <c r="S317" s="98"/>
      <c r="T317" s="98"/>
      <c r="U317" s="98"/>
      <c r="V317" s="98"/>
      <c r="W317" s="98"/>
      <c r="X317" s="98"/>
      <c r="Y317" s="98"/>
      <c r="Z317" s="98"/>
    </row>
    <row r="318">
      <c r="A318" s="98"/>
      <c r="B318" s="98"/>
      <c r="C318" s="98"/>
      <c r="D318" s="98"/>
      <c r="E318" s="98"/>
      <c r="F318" s="98"/>
      <c r="G318" s="98"/>
      <c r="H318" s="98"/>
      <c r="I318" s="98"/>
      <c r="J318" s="98"/>
      <c r="K318" s="98"/>
      <c r="L318" s="98"/>
      <c r="M318" s="98"/>
      <c r="N318" s="98"/>
      <c r="O318" s="98"/>
      <c r="P318" s="98"/>
      <c r="Q318" s="98"/>
      <c r="R318" s="98"/>
      <c r="S318" s="98"/>
      <c r="T318" s="98"/>
      <c r="U318" s="98"/>
      <c r="V318" s="98"/>
      <c r="W318" s="98"/>
      <c r="X318" s="98"/>
      <c r="Y318" s="98"/>
      <c r="Z318" s="98"/>
    </row>
    <row r="319">
      <c r="A319" s="98"/>
      <c r="B319" s="98"/>
      <c r="C319" s="98"/>
      <c r="D319" s="98"/>
      <c r="E319" s="98"/>
      <c r="F319" s="98"/>
      <c r="G319" s="98"/>
      <c r="H319" s="98"/>
      <c r="I319" s="98"/>
      <c r="J319" s="98"/>
      <c r="K319" s="98"/>
      <c r="L319" s="98"/>
      <c r="M319" s="98"/>
      <c r="N319" s="98"/>
      <c r="O319" s="98"/>
      <c r="P319" s="98"/>
      <c r="Q319" s="98"/>
      <c r="R319" s="98"/>
      <c r="S319" s="98"/>
      <c r="T319" s="98"/>
      <c r="U319" s="98"/>
      <c r="V319" s="98"/>
      <c r="W319" s="98"/>
      <c r="X319" s="98"/>
      <c r="Y319" s="98"/>
      <c r="Z319" s="98"/>
    </row>
    <row r="320">
      <c r="A320" s="98"/>
      <c r="B320" s="98"/>
      <c r="C320" s="98"/>
      <c r="D320" s="98"/>
      <c r="E320" s="98"/>
      <c r="F320" s="98"/>
      <c r="G320" s="98"/>
      <c r="H320" s="98"/>
      <c r="I320" s="98"/>
      <c r="J320" s="98"/>
      <c r="K320" s="98"/>
      <c r="L320" s="98"/>
      <c r="M320" s="98"/>
      <c r="N320" s="98"/>
      <c r="O320" s="98"/>
      <c r="P320" s="98"/>
      <c r="Q320" s="98"/>
      <c r="R320" s="98"/>
      <c r="S320" s="98"/>
      <c r="T320" s="98"/>
      <c r="U320" s="98"/>
      <c r="V320" s="98"/>
      <c r="W320" s="98"/>
      <c r="X320" s="98"/>
      <c r="Y320" s="98"/>
      <c r="Z320" s="98"/>
    </row>
    <row r="321">
      <c r="A321" s="98"/>
      <c r="B321" s="98"/>
      <c r="C321" s="98"/>
      <c r="D321" s="98"/>
      <c r="E321" s="98"/>
      <c r="F321" s="98"/>
      <c r="G321" s="98"/>
      <c r="H321" s="98"/>
      <c r="I321" s="98"/>
      <c r="J321" s="98"/>
      <c r="K321" s="98"/>
      <c r="L321" s="98"/>
      <c r="M321" s="98"/>
      <c r="N321" s="98"/>
      <c r="O321" s="98"/>
      <c r="P321" s="98"/>
      <c r="Q321" s="98"/>
      <c r="R321" s="98"/>
      <c r="S321" s="98"/>
      <c r="T321" s="98"/>
      <c r="U321" s="98"/>
      <c r="V321" s="98"/>
      <c r="W321" s="98"/>
      <c r="X321" s="98"/>
      <c r="Y321" s="98"/>
      <c r="Z321" s="98"/>
    </row>
    <row r="322">
      <c r="A322" s="98"/>
      <c r="B322" s="98"/>
      <c r="C322" s="98"/>
      <c r="D322" s="98"/>
      <c r="E322" s="98"/>
      <c r="F322" s="98"/>
      <c r="G322" s="98"/>
      <c r="H322" s="98"/>
      <c r="I322" s="98"/>
      <c r="J322" s="98"/>
      <c r="K322" s="98"/>
      <c r="L322" s="98"/>
      <c r="M322" s="98"/>
      <c r="N322" s="98"/>
      <c r="O322" s="98"/>
      <c r="P322" s="98"/>
      <c r="Q322" s="98"/>
      <c r="R322" s="98"/>
      <c r="S322" s="98"/>
      <c r="T322" s="98"/>
      <c r="U322" s="98"/>
      <c r="V322" s="98"/>
      <c r="W322" s="98"/>
      <c r="X322" s="98"/>
      <c r="Y322" s="98"/>
      <c r="Z322" s="98"/>
    </row>
    <row r="323">
      <c r="A323" s="98"/>
      <c r="B323" s="98"/>
      <c r="C323" s="98"/>
      <c r="D323" s="98"/>
      <c r="E323" s="98"/>
      <c r="F323" s="98"/>
      <c r="G323" s="98"/>
      <c r="H323" s="98"/>
      <c r="I323" s="98"/>
      <c r="J323" s="98"/>
      <c r="K323" s="98"/>
      <c r="L323" s="98"/>
      <c r="M323" s="98"/>
      <c r="N323" s="98"/>
      <c r="O323" s="98"/>
      <c r="P323" s="98"/>
      <c r="Q323" s="98"/>
      <c r="R323" s="98"/>
      <c r="S323" s="98"/>
      <c r="T323" s="98"/>
      <c r="U323" s="98"/>
      <c r="V323" s="98"/>
      <c r="W323" s="98"/>
      <c r="X323" s="98"/>
      <c r="Y323" s="98"/>
      <c r="Z323" s="98"/>
    </row>
    <row r="324">
      <c r="A324" s="98"/>
      <c r="B324" s="98"/>
      <c r="C324" s="98"/>
      <c r="D324" s="98"/>
      <c r="E324" s="98"/>
      <c r="F324" s="98"/>
      <c r="G324" s="98"/>
      <c r="H324" s="98"/>
      <c r="I324" s="98"/>
      <c r="J324" s="98"/>
      <c r="K324" s="98"/>
      <c r="L324" s="98"/>
      <c r="M324" s="98"/>
      <c r="N324" s="98"/>
      <c r="O324" s="98"/>
      <c r="P324" s="98"/>
      <c r="Q324" s="98"/>
      <c r="R324" s="98"/>
      <c r="S324" s="98"/>
      <c r="T324" s="98"/>
      <c r="U324" s="98"/>
      <c r="V324" s="98"/>
      <c r="W324" s="98"/>
      <c r="X324" s="98"/>
      <c r="Y324" s="98"/>
      <c r="Z324" s="98"/>
    </row>
    <row r="325">
      <c r="A325" s="98"/>
      <c r="B325" s="98"/>
      <c r="C325" s="98"/>
      <c r="D325" s="98"/>
      <c r="E325" s="98"/>
      <c r="F325" s="98"/>
      <c r="G325" s="98"/>
      <c r="H325" s="98"/>
      <c r="I325" s="98"/>
      <c r="J325" s="98"/>
      <c r="K325" s="98"/>
      <c r="L325" s="98"/>
      <c r="M325" s="98"/>
      <c r="N325" s="98"/>
      <c r="O325" s="98"/>
      <c r="P325" s="98"/>
      <c r="Q325" s="98"/>
      <c r="R325" s="98"/>
      <c r="S325" s="98"/>
      <c r="T325" s="98"/>
      <c r="U325" s="98"/>
      <c r="V325" s="98"/>
      <c r="W325" s="98"/>
      <c r="X325" s="98"/>
      <c r="Y325" s="98"/>
      <c r="Z325" s="98"/>
    </row>
    <row r="326">
      <c r="A326" s="98"/>
      <c r="B326" s="98"/>
      <c r="C326" s="98"/>
      <c r="D326" s="98"/>
      <c r="E326" s="98"/>
      <c r="F326" s="98"/>
      <c r="G326" s="98"/>
      <c r="H326" s="98"/>
      <c r="I326" s="98"/>
      <c r="J326" s="98"/>
      <c r="K326" s="98"/>
      <c r="L326" s="98"/>
      <c r="M326" s="98"/>
      <c r="N326" s="98"/>
      <c r="O326" s="98"/>
      <c r="P326" s="98"/>
      <c r="Q326" s="98"/>
      <c r="R326" s="98"/>
      <c r="S326" s="98"/>
      <c r="T326" s="98"/>
      <c r="U326" s="98"/>
      <c r="V326" s="98"/>
      <c r="W326" s="98"/>
      <c r="X326" s="98"/>
      <c r="Y326" s="98"/>
      <c r="Z326" s="98"/>
    </row>
    <row r="327">
      <c r="A327" s="98"/>
      <c r="B327" s="98"/>
      <c r="C327" s="98"/>
      <c r="D327" s="98"/>
      <c r="E327" s="98"/>
      <c r="F327" s="98"/>
      <c r="G327" s="98"/>
      <c r="H327" s="98"/>
      <c r="I327" s="98"/>
      <c r="J327" s="98"/>
      <c r="K327" s="98"/>
      <c r="L327" s="98"/>
      <c r="M327" s="98"/>
      <c r="N327" s="98"/>
      <c r="O327" s="98"/>
      <c r="P327" s="98"/>
      <c r="Q327" s="98"/>
      <c r="R327" s="98"/>
      <c r="S327" s="98"/>
      <c r="T327" s="98"/>
      <c r="U327" s="98"/>
      <c r="V327" s="98"/>
      <c r="W327" s="98"/>
      <c r="X327" s="98"/>
      <c r="Y327" s="98"/>
      <c r="Z327" s="98"/>
    </row>
    <row r="328">
      <c r="A328" s="98"/>
      <c r="B328" s="98"/>
      <c r="C328" s="98"/>
      <c r="D328" s="98"/>
      <c r="E328" s="98"/>
      <c r="F328" s="98"/>
      <c r="G328" s="98"/>
      <c r="H328" s="98"/>
      <c r="I328" s="98"/>
      <c r="J328" s="98"/>
      <c r="K328" s="98"/>
      <c r="L328" s="98"/>
      <c r="M328" s="98"/>
      <c r="N328" s="98"/>
      <c r="O328" s="98"/>
      <c r="P328" s="98"/>
      <c r="Q328" s="98"/>
      <c r="R328" s="98"/>
      <c r="S328" s="98"/>
      <c r="T328" s="98"/>
      <c r="U328" s="98"/>
      <c r="V328" s="98"/>
      <c r="W328" s="98"/>
      <c r="X328" s="98"/>
      <c r="Y328" s="98"/>
      <c r="Z328" s="98"/>
    </row>
    <row r="329">
      <c r="A329" s="98"/>
      <c r="B329" s="98"/>
      <c r="C329" s="98"/>
      <c r="D329" s="98"/>
      <c r="E329" s="98"/>
      <c r="F329" s="98"/>
      <c r="G329" s="98"/>
      <c r="H329" s="98"/>
      <c r="I329" s="98"/>
      <c r="J329" s="98"/>
      <c r="K329" s="98"/>
      <c r="L329" s="98"/>
      <c r="M329" s="98"/>
      <c r="N329" s="98"/>
      <c r="O329" s="98"/>
      <c r="P329" s="98"/>
      <c r="Q329" s="98"/>
      <c r="R329" s="98"/>
      <c r="S329" s="98"/>
      <c r="T329" s="98"/>
      <c r="U329" s="98"/>
      <c r="V329" s="98"/>
      <c r="W329" s="98"/>
      <c r="X329" s="98"/>
      <c r="Y329" s="98"/>
      <c r="Z329" s="98"/>
    </row>
    <row r="330">
      <c r="A330" s="98"/>
      <c r="B330" s="98"/>
      <c r="C330" s="98"/>
      <c r="D330" s="98"/>
      <c r="E330" s="98"/>
      <c r="F330" s="98"/>
      <c r="G330" s="98"/>
      <c r="H330" s="98"/>
      <c r="I330" s="98"/>
      <c r="J330" s="98"/>
      <c r="K330" s="98"/>
      <c r="L330" s="98"/>
      <c r="M330" s="98"/>
      <c r="N330" s="98"/>
      <c r="O330" s="98"/>
      <c r="P330" s="98"/>
      <c r="Q330" s="98"/>
      <c r="R330" s="98"/>
      <c r="S330" s="98"/>
      <c r="T330" s="98"/>
      <c r="U330" s="98"/>
      <c r="V330" s="98"/>
      <c r="W330" s="98"/>
      <c r="X330" s="98"/>
      <c r="Y330" s="98"/>
      <c r="Z330" s="98"/>
    </row>
    <row r="331">
      <c r="A331" s="98"/>
      <c r="B331" s="98"/>
      <c r="C331" s="98"/>
      <c r="D331" s="98"/>
      <c r="E331" s="98"/>
      <c r="F331" s="98"/>
      <c r="G331" s="98"/>
      <c r="H331" s="98"/>
      <c r="I331" s="98"/>
      <c r="J331" s="98"/>
      <c r="K331" s="98"/>
      <c r="L331" s="98"/>
      <c r="M331" s="98"/>
      <c r="N331" s="98"/>
      <c r="O331" s="98"/>
      <c r="P331" s="98"/>
      <c r="Q331" s="98"/>
      <c r="R331" s="98"/>
      <c r="S331" s="98"/>
      <c r="T331" s="98"/>
      <c r="U331" s="98"/>
      <c r="V331" s="98"/>
      <c r="W331" s="98"/>
      <c r="X331" s="98"/>
      <c r="Y331" s="98"/>
      <c r="Z331" s="98"/>
    </row>
    <row r="332">
      <c r="A332" s="98"/>
      <c r="B332" s="98"/>
      <c r="C332" s="98"/>
      <c r="D332" s="98"/>
      <c r="E332" s="98"/>
      <c r="F332" s="98"/>
      <c r="G332" s="98"/>
      <c r="H332" s="98"/>
      <c r="I332" s="98"/>
      <c r="J332" s="98"/>
      <c r="K332" s="98"/>
      <c r="L332" s="98"/>
      <c r="M332" s="98"/>
      <c r="N332" s="98"/>
      <c r="O332" s="98"/>
      <c r="P332" s="98"/>
      <c r="Q332" s="98"/>
      <c r="R332" s="98"/>
      <c r="S332" s="98"/>
      <c r="T332" s="98"/>
      <c r="U332" s="98"/>
      <c r="V332" s="98"/>
      <c r="W332" s="98"/>
      <c r="X332" s="98"/>
      <c r="Y332" s="98"/>
      <c r="Z332" s="98"/>
    </row>
    <row r="333">
      <c r="A333" s="98"/>
      <c r="B333" s="98"/>
      <c r="C333" s="98"/>
      <c r="D333" s="98"/>
      <c r="E333" s="98"/>
      <c r="F333" s="98"/>
      <c r="G333" s="98"/>
      <c r="H333" s="98"/>
      <c r="I333" s="98"/>
      <c r="J333" s="98"/>
      <c r="K333" s="98"/>
      <c r="L333" s="98"/>
      <c r="M333" s="98"/>
      <c r="N333" s="98"/>
      <c r="O333" s="98"/>
      <c r="P333" s="98"/>
      <c r="Q333" s="98"/>
      <c r="R333" s="98"/>
      <c r="S333" s="98"/>
      <c r="T333" s="98"/>
      <c r="U333" s="98"/>
      <c r="V333" s="98"/>
      <c r="W333" s="98"/>
      <c r="X333" s="98"/>
      <c r="Y333" s="98"/>
      <c r="Z333" s="98"/>
    </row>
    <row r="334">
      <c r="A334" s="98"/>
      <c r="B334" s="98"/>
      <c r="C334" s="98"/>
      <c r="D334" s="98"/>
      <c r="E334" s="98"/>
      <c r="F334" s="98"/>
      <c r="G334" s="98"/>
      <c r="H334" s="98"/>
      <c r="I334" s="98"/>
      <c r="J334" s="98"/>
      <c r="K334" s="98"/>
      <c r="L334" s="98"/>
      <c r="M334" s="98"/>
      <c r="N334" s="98"/>
      <c r="O334" s="98"/>
      <c r="P334" s="98"/>
      <c r="Q334" s="98"/>
      <c r="R334" s="98"/>
      <c r="S334" s="98"/>
      <c r="T334" s="98"/>
      <c r="U334" s="98"/>
      <c r="V334" s="98"/>
      <c r="W334" s="98"/>
      <c r="X334" s="98"/>
      <c r="Y334" s="98"/>
      <c r="Z334" s="98"/>
    </row>
    <row r="335">
      <c r="A335" s="98"/>
      <c r="B335" s="98"/>
      <c r="C335" s="98"/>
      <c r="D335" s="98"/>
      <c r="E335" s="98"/>
      <c r="F335" s="98"/>
      <c r="G335" s="98"/>
      <c r="H335" s="98"/>
      <c r="I335" s="98"/>
      <c r="J335" s="98"/>
      <c r="K335" s="98"/>
      <c r="L335" s="98"/>
      <c r="M335" s="98"/>
      <c r="N335" s="98"/>
      <c r="O335" s="98"/>
      <c r="P335" s="98"/>
      <c r="Q335" s="98"/>
      <c r="R335" s="98"/>
      <c r="S335" s="98"/>
      <c r="T335" s="98"/>
      <c r="U335" s="98"/>
      <c r="V335" s="98"/>
      <c r="W335" s="98"/>
      <c r="X335" s="98"/>
      <c r="Y335" s="98"/>
      <c r="Z335" s="98"/>
    </row>
    <row r="336">
      <c r="A336" s="98"/>
      <c r="B336" s="98"/>
      <c r="C336" s="98"/>
      <c r="D336" s="98"/>
      <c r="E336" s="98"/>
      <c r="F336" s="98"/>
      <c r="G336" s="98"/>
      <c r="H336" s="98"/>
      <c r="I336" s="98"/>
      <c r="J336" s="98"/>
      <c r="K336" s="98"/>
      <c r="L336" s="98"/>
      <c r="M336" s="98"/>
      <c r="N336" s="98"/>
      <c r="O336" s="98"/>
      <c r="P336" s="98"/>
      <c r="Q336" s="98"/>
      <c r="R336" s="98"/>
      <c r="S336" s="98"/>
      <c r="T336" s="98"/>
      <c r="U336" s="98"/>
      <c r="V336" s="98"/>
      <c r="W336" s="98"/>
      <c r="X336" s="98"/>
      <c r="Y336" s="98"/>
      <c r="Z336" s="98"/>
    </row>
    <row r="337">
      <c r="A337" s="98"/>
      <c r="B337" s="98"/>
      <c r="C337" s="98"/>
      <c r="D337" s="98"/>
      <c r="E337" s="98"/>
      <c r="F337" s="98"/>
      <c r="G337" s="98"/>
      <c r="H337" s="98"/>
      <c r="I337" s="98"/>
      <c r="J337" s="98"/>
      <c r="K337" s="98"/>
      <c r="L337" s="98"/>
      <c r="M337" s="98"/>
      <c r="N337" s="98"/>
      <c r="O337" s="98"/>
      <c r="P337" s="98"/>
      <c r="Q337" s="98"/>
      <c r="R337" s="98"/>
      <c r="S337" s="98"/>
      <c r="T337" s="98"/>
      <c r="U337" s="98"/>
      <c r="V337" s="98"/>
      <c r="W337" s="98"/>
      <c r="X337" s="98"/>
      <c r="Y337" s="98"/>
      <c r="Z337" s="98"/>
    </row>
    <row r="338">
      <c r="A338" s="98"/>
      <c r="B338" s="98"/>
      <c r="C338" s="98"/>
      <c r="D338" s="98"/>
      <c r="E338" s="98"/>
      <c r="F338" s="98"/>
      <c r="G338" s="98"/>
      <c r="H338" s="98"/>
      <c r="I338" s="98"/>
      <c r="J338" s="98"/>
      <c r="K338" s="98"/>
      <c r="L338" s="98"/>
      <c r="M338" s="98"/>
      <c r="N338" s="98"/>
      <c r="O338" s="98"/>
      <c r="P338" s="98"/>
      <c r="Q338" s="98"/>
      <c r="R338" s="98"/>
      <c r="S338" s="98"/>
      <c r="T338" s="98"/>
      <c r="U338" s="98"/>
      <c r="V338" s="98"/>
      <c r="W338" s="98"/>
      <c r="X338" s="98"/>
      <c r="Y338" s="98"/>
      <c r="Z338" s="98"/>
    </row>
    <row r="339">
      <c r="A339" s="98"/>
      <c r="B339" s="98"/>
      <c r="C339" s="98"/>
      <c r="D339" s="98"/>
      <c r="E339" s="98"/>
      <c r="F339" s="98"/>
      <c r="G339" s="98"/>
      <c r="H339" s="98"/>
      <c r="I339" s="98"/>
      <c r="J339" s="98"/>
      <c r="K339" s="98"/>
      <c r="L339" s="98"/>
      <c r="M339" s="98"/>
      <c r="N339" s="98"/>
      <c r="O339" s="98"/>
      <c r="P339" s="98"/>
      <c r="Q339" s="98"/>
      <c r="R339" s="98"/>
      <c r="S339" s="98"/>
      <c r="T339" s="98"/>
      <c r="U339" s="98"/>
      <c r="V339" s="98"/>
      <c r="W339" s="98"/>
      <c r="X339" s="98"/>
      <c r="Y339" s="98"/>
      <c r="Z339" s="98"/>
    </row>
    <row r="340">
      <c r="A340" s="98"/>
      <c r="B340" s="98"/>
      <c r="C340" s="98"/>
      <c r="D340" s="98"/>
      <c r="E340" s="98"/>
      <c r="F340" s="98"/>
      <c r="G340" s="98"/>
      <c r="H340" s="98"/>
      <c r="I340" s="98"/>
      <c r="J340" s="98"/>
      <c r="K340" s="98"/>
      <c r="L340" s="98"/>
      <c r="M340" s="98"/>
      <c r="N340" s="98"/>
      <c r="O340" s="98"/>
      <c r="P340" s="98"/>
      <c r="Q340" s="98"/>
      <c r="R340" s="98"/>
      <c r="S340" s="98"/>
      <c r="T340" s="98"/>
      <c r="U340" s="98"/>
      <c r="V340" s="98"/>
      <c r="W340" s="98"/>
      <c r="X340" s="98"/>
      <c r="Y340" s="98"/>
      <c r="Z340" s="98"/>
    </row>
    <row r="341">
      <c r="A341" s="98"/>
      <c r="B341" s="98"/>
      <c r="C341" s="98"/>
      <c r="D341" s="98"/>
      <c r="E341" s="98"/>
      <c r="F341" s="98"/>
      <c r="G341" s="98"/>
      <c r="H341" s="98"/>
      <c r="I341" s="98"/>
      <c r="J341" s="98"/>
      <c r="K341" s="98"/>
      <c r="L341" s="98"/>
      <c r="M341" s="98"/>
      <c r="N341" s="98"/>
      <c r="O341" s="98"/>
      <c r="P341" s="98"/>
      <c r="Q341" s="98"/>
      <c r="R341" s="98"/>
      <c r="S341" s="98"/>
      <c r="T341" s="98"/>
      <c r="U341" s="98"/>
      <c r="V341" s="98"/>
      <c r="W341" s="98"/>
      <c r="X341" s="98"/>
      <c r="Y341" s="98"/>
      <c r="Z341" s="98"/>
    </row>
    <row r="342">
      <c r="A342" s="98"/>
      <c r="B342" s="98"/>
      <c r="C342" s="98"/>
      <c r="D342" s="98"/>
      <c r="E342" s="98"/>
      <c r="F342" s="98"/>
      <c r="G342" s="98"/>
      <c r="H342" s="98"/>
      <c r="I342" s="98"/>
      <c r="J342" s="98"/>
      <c r="K342" s="98"/>
      <c r="L342" s="98"/>
      <c r="M342" s="98"/>
      <c r="N342" s="98"/>
      <c r="O342" s="98"/>
      <c r="P342" s="98"/>
      <c r="Q342" s="98"/>
      <c r="R342" s="98"/>
      <c r="S342" s="98"/>
      <c r="T342" s="98"/>
      <c r="U342" s="98"/>
      <c r="V342" s="98"/>
      <c r="W342" s="98"/>
      <c r="X342" s="98"/>
      <c r="Y342" s="98"/>
      <c r="Z342" s="98"/>
    </row>
    <row r="343">
      <c r="A343" s="98"/>
      <c r="B343" s="98"/>
      <c r="C343" s="98"/>
      <c r="D343" s="98"/>
      <c r="E343" s="98"/>
      <c r="F343" s="98"/>
      <c r="G343" s="98"/>
      <c r="H343" s="98"/>
      <c r="I343" s="98"/>
      <c r="J343" s="98"/>
      <c r="K343" s="98"/>
      <c r="L343" s="98"/>
      <c r="M343" s="98"/>
      <c r="N343" s="98"/>
      <c r="O343" s="98"/>
      <c r="P343" s="98"/>
      <c r="Q343" s="98"/>
      <c r="R343" s="98"/>
      <c r="S343" s="98"/>
      <c r="T343" s="98"/>
      <c r="U343" s="98"/>
      <c r="V343" s="98"/>
      <c r="W343" s="98"/>
      <c r="X343" s="98"/>
      <c r="Y343" s="98"/>
      <c r="Z343" s="98"/>
    </row>
    <row r="344">
      <c r="A344" s="98"/>
      <c r="B344" s="98"/>
      <c r="C344" s="98"/>
      <c r="D344" s="98"/>
      <c r="E344" s="98"/>
      <c r="F344" s="98"/>
      <c r="G344" s="98"/>
      <c r="H344" s="98"/>
      <c r="I344" s="98"/>
      <c r="J344" s="98"/>
      <c r="K344" s="98"/>
      <c r="L344" s="98"/>
      <c r="M344" s="98"/>
      <c r="N344" s="98"/>
      <c r="O344" s="98"/>
      <c r="P344" s="98"/>
      <c r="Q344" s="98"/>
      <c r="R344" s="98"/>
      <c r="S344" s="98"/>
      <c r="T344" s="98"/>
      <c r="U344" s="98"/>
      <c r="V344" s="98"/>
      <c r="W344" s="98"/>
      <c r="X344" s="98"/>
      <c r="Y344" s="98"/>
      <c r="Z344" s="98"/>
    </row>
    <row r="345">
      <c r="A345" s="98"/>
      <c r="B345" s="98"/>
      <c r="C345" s="98"/>
      <c r="D345" s="98"/>
      <c r="E345" s="98"/>
      <c r="F345" s="98"/>
      <c r="G345" s="98"/>
      <c r="H345" s="98"/>
      <c r="I345" s="98"/>
      <c r="J345" s="98"/>
      <c r="K345" s="98"/>
      <c r="L345" s="98"/>
      <c r="M345" s="98"/>
      <c r="N345" s="98"/>
      <c r="O345" s="98"/>
      <c r="P345" s="98"/>
      <c r="Q345" s="98"/>
      <c r="R345" s="98"/>
      <c r="S345" s="98"/>
      <c r="T345" s="98"/>
      <c r="U345" s="98"/>
      <c r="V345" s="98"/>
      <c r="W345" s="98"/>
      <c r="X345" s="98"/>
      <c r="Y345" s="98"/>
      <c r="Z345" s="98"/>
    </row>
    <row r="346">
      <c r="A346" s="98"/>
      <c r="B346" s="98"/>
      <c r="C346" s="98"/>
      <c r="D346" s="98"/>
      <c r="E346" s="98"/>
      <c r="F346" s="98"/>
      <c r="G346" s="98"/>
      <c r="H346" s="98"/>
      <c r="I346" s="98"/>
      <c r="J346" s="98"/>
      <c r="K346" s="98"/>
      <c r="L346" s="98"/>
      <c r="M346" s="98"/>
      <c r="N346" s="98"/>
      <c r="O346" s="98"/>
      <c r="P346" s="98"/>
      <c r="Q346" s="98"/>
      <c r="R346" s="98"/>
      <c r="S346" s="98"/>
      <c r="T346" s="98"/>
      <c r="U346" s="98"/>
      <c r="V346" s="98"/>
      <c r="W346" s="98"/>
      <c r="X346" s="98"/>
      <c r="Y346" s="98"/>
      <c r="Z346" s="98"/>
    </row>
    <row r="347">
      <c r="A347" s="98"/>
      <c r="B347" s="98"/>
      <c r="C347" s="98"/>
      <c r="D347" s="98"/>
      <c r="E347" s="98"/>
      <c r="F347" s="98"/>
      <c r="G347" s="98"/>
      <c r="H347" s="98"/>
      <c r="I347" s="98"/>
      <c r="J347" s="98"/>
      <c r="K347" s="98"/>
      <c r="L347" s="98"/>
      <c r="M347" s="98"/>
      <c r="N347" s="98"/>
      <c r="O347" s="98"/>
      <c r="P347" s="98"/>
      <c r="Q347" s="98"/>
      <c r="R347" s="98"/>
      <c r="S347" s="98"/>
      <c r="T347" s="98"/>
      <c r="U347" s="98"/>
      <c r="V347" s="98"/>
      <c r="W347" s="98"/>
      <c r="X347" s="98"/>
      <c r="Y347" s="98"/>
      <c r="Z347" s="98"/>
    </row>
    <row r="348">
      <c r="A348" s="98"/>
      <c r="B348" s="98"/>
      <c r="C348" s="98"/>
      <c r="D348" s="98"/>
      <c r="E348" s="98"/>
      <c r="F348" s="98"/>
      <c r="G348" s="98"/>
      <c r="H348" s="98"/>
      <c r="I348" s="98"/>
      <c r="J348" s="98"/>
      <c r="K348" s="98"/>
      <c r="L348" s="98"/>
      <c r="M348" s="98"/>
      <c r="N348" s="98"/>
      <c r="O348" s="98"/>
      <c r="P348" s="98"/>
      <c r="Q348" s="98"/>
      <c r="R348" s="98"/>
      <c r="S348" s="98"/>
      <c r="T348" s="98"/>
      <c r="U348" s="98"/>
      <c r="V348" s="98"/>
      <c r="W348" s="98"/>
      <c r="X348" s="98"/>
      <c r="Y348" s="98"/>
      <c r="Z348" s="98"/>
    </row>
    <row r="349">
      <c r="A349" s="98"/>
      <c r="B349" s="98"/>
      <c r="C349" s="98"/>
      <c r="D349" s="98"/>
      <c r="E349" s="98"/>
      <c r="F349" s="98"/>
      <c r="G349" s="98"/>
      <c r="H349" s="98"/>
      <c r="I349" s="98"/>
      <c r="J349" s="98"/>
      <c r="K349" s="98"/>
      <c r="L349" s="98"/>
      <c r="M349" s="98"/>
      <c r="N349" s="98"/>
      <c r="O349" s="98"/>
      <c r="P349" s="98"/>
      <c r="Q349" s="98"/>
      <c r="R349" s="98"/>
      <c r="S349" s="98"/>
      <c r="T349" s="98"/>
      <c r="U349" s="98"/>
      <c r="V349" s="98"/>
      <c r="W349" s="98"/>
      <c r="X349" s="98"/>
      <c r="Y349" s="98"/>
      <c r="Z349" s="98"/>
    </row>
    <row r="350">
      <c r="A350" s="98"/>
      <c r="B350" s="98"/>
      <c r="C350" s="98"/>
      <c r="D350" s="98"/>
      <c r="E350" s="98"/>
      <c r="F350" s="98"/>
      <c r="G350" s="98"/>
      <c r="H350" s="98"/>
      <c r="I350" s="98"/>
      <c r="J350" s="98"/>
      <c r="K350" s="98"/>
      <c r="L350" s="98"/>
      <c r="M350" s="98"/>
      <c r="N350" s="98"/>
      <c r="O350" s="98"/>
      <c r="P350" s="98"/>
      <c r="Q350" s="98"/>
      <c r="R350" s="98"/>
      <c r="S350" s="98"/>
      <c r="T350" s="98"/>
      <c r="U350" s="98"/>
      <c r="V350" s="98"/>
      <c r="W350" s="98"/>
      <c r="X350" s="98"/>
      <c r="Y350" s="98"/>
      <c r="Z350" s="98"/>
    </row>
    <row r="351">
      <c r="A351" s="98"/>
      <c r="B351" s="98"/>
      <c r="C351" s="98"/>
      <c r="D351" s="98"/>
      <c r="E351" s="98"/>
      <c r="F351" s="98"/>
      <c r="G351" s="98"/>
      <c r="H351" s="98"/>
      <c r="I351" s="98"/>
      <c r="J351" s="98"/>
      <c r="K351" s="98"/>
      <c r="L351" s="98"/>
      <c r="M351" s="98"/>
      <c r="N351" s="98"/>
      <c r="O351" s="98"/>
      <c r="P351" s="98"/>
      <c r="Q351" s="98"/>
      <c r="R351" s="98"/>
      <c r="S351" s="98"/>
      <c r="T351" s="98"/>
      <c r="U351" s="98"/>
      <c r="V351" s="98"/>
      <c r="W351" s="98"/>
      <c r="X351" s="98"/>
      <c r="Y351" s="98"/>
      <c r="Z351" s="98"/>
    </row>
    <row r="352">
      <c r="A352" s="98"/>
      <c r="B352" s="98"/>
      <c r="C352" s="98"/>
      <c r="D352" s="98"/>
      <c r="E352" s="98"/>
      <c r="F352" s="98"/>
      <c r="G352" s="98"/>
      <c r="H352" s="98"/>
      <c r="I352" s="98"/>
      <c r="J352" s="98"/>
      <c r="K352" s="98"/>
      <c r="L352" s="98"/>
      <c r="M352" s="98"/>
      <c r="N352" s="98"/>
      <c r="O352" s="98"/>
      <c r="P352" s="98"/>
      <c r="Q352" s="98"/>
      <c r="R352" s="98"/>
      <c r="S352" s="98"/>
      <c r="T352" s="98"/>
      <c r="U352" s="98"/>
      <c r="V352" s="98"/>
      <c r="W352" s="98"/>
      <c r="X352" s="98"/>
      <c r="Y352" s="98"/>
      <c r="Z352" s="98"/>
    </row>
    <row r="353">
      <c r="A353" s="98"/>
      <c r="B353" s="98"/>
      <c r="C353" s="98"/>
      <c r="D353" s="98"/>
      <c r="E353" s="98"/>
      <c r="F353" s="98"/>
      <c r="G353" s="98"/>
      <c r="H353" s="98"/>
      <c r="I353" s="98"/>
      <c r="J353" s="98"/>
      <c r="K353" s="98"/>
      <c r="L353" s="98"/>
      <c r="M353" s="98"/>
      <c r="N353" s="98"/>
      <c r="O353" s="98"/>
      <c r="P353" s="98"/>
      <c r="Q353" s="98"/>
      <c r="R353" s="98"/>
      <c r="S353" s="98"/>
      <c r="T353" s="98"/>
      <c r="U353" s="98"/>
      <c r="V353" s="98"/>
      <c r="W353" s="98"/>
      <c r="X353" s="98"/>
      <c r="Y353" s="98"/>
      <c r="Z353" s="98"/>
    </row>
    <row r="354">
      <c r="A354" s="98"/>
      <c r="B354" s="98"/>
      <c r="C354" s="98"/>
      <c r="D354" s="98"/>
      <c r="E354" s="98"/>
      <c r="F354" s="98"/>
      <c r="G354" s="98"/>
      <c r="H354" s="98"/>
      <c r="I354" s="98"/>
      <c r="J354" s="98"/>
      <c r="K354" s="98"/>
      <c r="L354" s="98"/>
      <c r="M354" s="98"/>
      <c r="N354" s="98"/>
      <c r="O354" s="98"/>
      <c r="P354" s="98"/>
      <c r="Q354" s="98"/>
      <c r="R354" s="98"/>
      <c r="S354" s="98"/>
      <c r="T354" s="98"/>
      <c r="U354" s="98"/>
      <c r="V354" s="98"/>
      <c r="W354" s="98"/>
      <c r="X354" s="98"/>
      <c r="Y354" s="98"/>
      <c r="Z354" s="98"/>
    </row>
    <row r="355">
      <c r="A355" s="98"/>
      <c r="B355" s="98"/>
      <c r="C355" s="98"/>
      <c r="D355" s="98"/>
      <c r="E355" s="98"/>
      <c r="F355" s="98"/>
      <c r="G355" s="98"/>
      <c r="H355" s="98"/>
      <c r="I355" s="98"/>
      <c r="J355" s="98"/>
      <c r="K355" s="98"/>
      <c r="L355" s="98"/>
      <c r="M355" s="98"/>
      <c r="N355" s="98"/>
      <c r="O355" s="98"/>
      <c r="P355" s="98"/>
      <c r="Q355" s="98"/>
      <c r="R355" s="98"/>
      <c r="S355" s="98"/>
      <c r="T355" s="98"/>
      <c r="U355" s="98"/>
      <c r="V355" s="98"/>
      <c r="W355" s="98"/>
      <c r="X355" s="98"/>
      <c r="Y355" s="98"/>
      <c r="Z355" s="98"/>
    </row>
    <row r="356">
      <c r="A356" s="98"/>
      <c r="B356" s="98"/>
      <c r="C356" s="98"/>
      <c r="D356" s="98"/>
      <c r="E356" s="98"/>
      <c r="F356" s="98"/>
      <c r="G356" s="98"/>
      <c r="H356" s="98"/>
      <c r="I356" s="98"/>
      <c r="J356" s="98"/>
      <c r="K356" s="98"/>
      <c r="L356" s="98"/>
      <c r="M356" s="98"/>
      <c r="N356" s="98"/>
      <c r="O356" s="98"/>
      <c r="P356" s="98"/>
      <c r="Q356" s="98"/>
      <c r="R356" s="98"/>
      <c r="S356" s="98"/>
      <c r="T356" s="98"/>
      <c r="U356" s="98"/>
      <c r="V356" s="98"/>
      <c r="W356" s="98"/>
      <c r="X356" s="98"/>
      <c r="Y356" s="98"/>
      <c r="Z356" s="98"/>
    </row>
    <row r="357">
      <c r="A357" s="98"/>
      <c r="B357" s="98"/>
      <c r="C357" s="98"/>
      <c r="D357" s="98"/>
      <c r="E357" s="98"/>
      <c r="F357" s="98"/>
      <c r="G357" s="98"/>
      <c r="H357" s="98"/>
      <c r="I357" s="98"/>
      <c r="J357" s="98"/>
      <c r="K357" s="98"/>
      <c r="L357" s="98"/>
      <c r="M357" s="98"/>
      <c r="N357" s="98"/>
      <c r="O357" s="98"/>
      <c r="P357" s="98"/>
      <c r="Q357" s="98"/>
      <c r="R357" s="98"/>
      <c r="S357" s="98"/>
      <c r="T357" s="98"/>
      <c r="U357" s="98"/>
      <c r="V357" s="98"/>
      <c r="W357" s="98"/>
      <c r="X357" s="98"/>
      <c r="Y357" s="98"/>
      <c r="Z357" s="98"/>
    </row>
    <row r="358">
      <c r="A358" s="98"/>
      <c r="B358" s="98"/>
      <c r="C358" s="98"/>
      <c r="D358" s="98"/>
      <c r="E358" s="98"/>
      <c r="F358" s="98"/>
      <c r="G358" s="98"/>
      <c r="H358" s="98"/>
      <c r="I358" s="98"/>
      <c r="J358" s="98"/>
      <c r="K358" s="98"/>
      <c r="L358" s="98"/>
      <c r="M358" s="98"/>
      <c r="N358" s="98"/>
      <c r="O358" s="98"/>
      <c r="P358" s="98"/>
      <c r="Q358" s="98"/>
      <c r="R358" s="98"/>
      <c r="S358" s="98"/>
      <c r="T358" s="98"/>
      <c r="U358" s="98"/>
      <c r="V358" s="98"/>
      <c r="W358" s="98"/>
      <c r="X358" s="98"/>
      <c r="Y358" s="98"/>
      <c r="Z358" s="98"/>
    </row>
    <row r="359">
      <c r="A359" s="98"/>
      <c r="B359" s="98"/>
      <c r="C359" s="98"/>
      <c r="D359" s="98"/>
      <c r="E359" s="98"/>
      <c r="F359" s="98"/>
      <c r="G359" s="98"/>
      <c r="H359" s="98"/>
      <c r="I359" s="98"/>
      <c r="J359" s="98"/>
      <c r="K359" s="98"/>
      <c r="L359" s="98"/>
      <c r="M359" s="98"/>
      <c r="N359" s="98"/>
      <c r="O359" s="98"/>
      <c r="P359" s="98"/>
      <c r="Q359" s="98"/>
      <c r="R359" s="98"/>
      <c r="S359" s="98"/>
      <c r="T359" s="98"/>
      <c r="U359" s="98"/>
      <c r="V359" s="98"/>
      <c r="W359" s="98"/>
      <c r="X359" s="98"/>
      <c r="Y359" s="98"/>
      <c r="Z359" s="98"/>
    </row>
    <row r="360">
      <c r="A360" s="98"/>
      <c r="B360" s="98"/>
      <c r="C360" s="98"/>
      <c r="D360" s="98"/>
      <c r="E360" s="98"/>
      <c r="F360" s="98"/>
      <c r="G360" s="98"/>
      <c r="H360" s="98"/>
      <c r="I360" s="98"/>
      <c r="J360" s="98"/>
      <c r="K360" s="98"/>
      <c r="L360" s="98"/>
      <c r="M360" s="98"/>
      <c r="N360" s="98"/>
      <c r="O360" s="98"/>
      <c r="P360" s="98"/>
      <c r="Q360" s="98"/>
      <c r="R360" s="98"/>
      <c r="S360" s="98"/>
      <c r="T360" s="98"/>
      <c r="U360" s="98"/>
      <c r="V360" s="98"/>
      <c r="W360" s="98"/>
      <c r="X360" s="98"/>
      <c r="Y360" s="98"/>
      <c r="Z360" s="98"/>
    </row>
    <row r="361">
      <c r="A361" s="98"/>
      <c r="B361" s="98"/>
      <c r="C361" s="98"/>
      <c r="D361" s="98"/>
      <c r="E361" s="98"/>
      <c r="F361" s="98"/>
      <c r="G361" s="98"/>
      <c r="H361" s="98"/>
      <c r="I361" s="98"/>
      <c r="J361" s="98"/>
      <c r="K361" s="98"/>
      <c r="L361" s="98"/>
      <c r="M361" s="98"/>
      <c r="N361" s="98"/>
      <c r="O361" s="98"/>
      <c r="P361" s="98"/>
      <c r="Q361" s="98"/>
      <c r="R361" s="98"/>
      <c r="S361" s="98"/>
      <c r="T361" s="98"/>
      <c r="U361" s="98"/>
      <c r="V361" s="98"/>
      <c r="W361" s="98"/>
      <c r="X361" s="98"/>
      <c r="Y361" s="98"/>
      <c r="Z361" s="98"/>
    </row>
    <row r="362">
      <c r="A362" s="98"/>
      <c r="B362" s="98"/>
      <c r="C362" s="98"/>
      <c r="D362" s="98"/>
      <c r="E362" s="98"/>
      <c r="F362" s="98"/>
      <c r="G362" s="98"/>
      <c r="H362" s="98"/>
      <c r="I362" s="98"/>
      <c r="J362" s="98"/>
      <c r="K362" s="98"/>
      <c r="L362" s="98"/>
      <c r="M362" s="98"/>
      <c r="N362" s="98"/>
      <c r="O362" s="98"/>
      <c r="P362" s="98"/>
      <c r="Q362" s="98"/>
      <c r="R362" s="98"/>
      <c r="S362" s="98"/>
      <c r="T362" s="98"/>
      <c r="U362" s="98"/>
      <c r="V362" s="98"/>
      <c r="W362" s="98"/>
      <c r="X362" s="98"/>
      <c r="Y362" s="98"/>
      <c r="Z362" s="98"/>
    </row>
    <row r="363">
      <c r="A363" s="98"/>
      <c r="B363" s="98"/>
      <c r="C363" s="98"/>
      <c r="D363" s="98"/>
      <c r="E363" s="98"/>
      <c r="F363" s="98"/>
      <c r="G363" s="98"/>
      <c r="H363" s="98"/>
      <c r="I363" s="98"/>
      <c r="J363" s="98"/>
      <c r="K363" s="98"/>
      <c r="L363" s="98"/>
      <c r="M363" s="98"/>
      <c r="N363" s="98"/>
      <c r="O363" s="98"/>
      <c r="P363" s="98"/>
      <c r="Q363" s="98"/>
      <c r="R363" s="98"/>
      <c r="S363" s="98"/>
      <c r="T363" s="98"/>
      <c r="U363" s="98"/>
      <c r="V363" s="98"/>
      <c r="W363" s="98"/>
      <c r="X363" s="98"/>
      <c r="Y363" s="98"/>
      <c r="Z363" s="98"/>
    </row>
    <row r="364">
      <c r="A364" s="98"/>
      <c r="B364" s="98"/>
      <c r="C364" s="98"/>
      <c r="D364" s="98"/>
      <c r="E364" s="98"/>
      <c r="F364" s="98"/>
      <c r="G364" s="98"/>
      <c r="H364" s="98"/>
      <c r="I364" s="98"/>
      <c r="J364" s="98"/>
      <c r="K364" s="98"/>
      <c r="L364" s="98"/>
      <c r="M364" s="98"/>
      <c r="N364" s="98"/>
      <c r="O364" s="98"/>
      <c r="P364" s="98"/>
      <c r="Q364" s="98"/>
      <c r="R364" s="98"/>
      <c r="S364" s="98"/>
      <c r="T364" s="98"/>
      <c r="U364" s="98"/>
      <c r="V364" s="98"/>
      <c r="W364" s="98"/>
      <c r="X364" s="98"/>
      <c r="Y364" s="98"/>
      <c r="Z364" s="98"/>
    </row>
    <row r="365">
      <c r="A365" s="98"/>
      <c r="B365" s="98"/>
      <c r="C365" s="98"/>
      <c r="D365" s="98"/>
      <c r="E365" s="98"/>
      <c r="F365" s="98"/>
      <c r="G365" s="98"/>
      <c r="H365" s="98"/>
      <c r="I365" s="98"/>
      <c r="J365" s="98"/>
      <c r="K365" s="98"/>
      <c r="L365" s="98"/>
      <c r="M365" s="98"/>
      <c r="N365" s="98"/>
      <c r="O365" s="98"/>
      <c r="P365" s="98"/>
      <c r="Q365" s="98"/>
      <c r="R365" s="98"/>
      <c r="S365" s="98"/>
      <c r="T365" s="98"/>
      <c r="U365" s="98"/>
      <c r="V365" s="98"/>
      <c r="W365" s="98"/>
      <c r="X365" s="98"/>
      <c r="Y365" s="98"/>
      <c r="Z365" s="98"/>
    </row>
    <row r="366">
      <c r="A366" s="98"/>
      <c r="B366" s="98"/>
      <c r="C366" s="98"/>
      <c r="D366" s="98"/>
      <c r="E366" s="98"/>
      <c r="F366" s="98"/>
      <c r="G366" s="98"/>
      <c r="H366" s="98"/>
      <c r="I366" s="98"/>
      <c r="J366" s="98"/>
      <c r="K366" s="98"/>
      <c r="L366" s="98"/>
      <c r="M366" s="98"/>
      <c r="N366" s="98"/>
      <c r="O366" s="98"/>
      <c r="P366" s="98"/>
      <c r="Q366" s="98"/>
      <c r="R366" s="98"/>
      <c r="S366" s="98"/>
      <c r="T366" s="98"/>
      <c r="U366" s="98"/>
      <c r="V366" s="98"/>
      <c r="W366" s="98"/>
      <c r="X366" s="98"/>
      <c r="Y366" s="98"/>
      <c r="Z366" s="98"/>
    </row>
    <row r="367">
      <c r="A367" s="98"/>
      <c r="B367" s="98"/>
      <c r="C367" s="98"/>
      <c r="D367" s="98"/>
      <c r="E367" s="98"/>
      <c r="F367" s="98"/>
      <c r="G367" s="98"/>
      <c r="H367" s="98"/>
      <c r="I367" s="98"/>
      <c r="J367" s="98"/>
      <c r="K367" s="98"/>
      <c r="L367" s="98"/>
      <c r="M367" s="98"/>
      <c r="N367" s="98"/>
      <c r="O367" s="98"/>
      <c r="P367" s="98"/>
      <c r="Q367" s="98"/>
      <c r="R367" s="98"/>
      <c r="S367" s="98"/>
      <c r="T367" s="98"/>
      <c r="U367" s="98"/>
      <c r="V367" s="98"/>
      <c r="W367" s="98"/>
      <c r="X367" s="98"/>
      <c r="Y367" s="98"/>
      <c r="Z367" s="98"/>
    </row>
    <row r="368">
      <c r="A368" s="98"/>
      <c r="B368" s="98"/>
      <c r="C368" s="98"/>
      <c r="D368" s="98"/>
      <c r="E368" s="98"/>
      <c r="F368" s="98"/>
      <c r="G368" s="98"/>
      <c r="H368" s="98"/>
      <c r="I368" s="98"/>
      <c r="J368" s="98"/>
      <c r="K368" s="98"/>
      <c r="L368" s="98"/>
      <c r="M368" s="98"/>
      <c r="N368" s="98"/>
      <c r="O368" s="98"/>
      <c r="P368" s="98"/>
      <c r="Q368" s="98"/>
      <c r="R368" s="98"/>
      <c r="S368" s="98"/>
      <c r="T368" s="98"/>
      <c r="U368" s="98"/>
      <c r="V368" s="98"/>
      <c r="W368" s="98"/>
      <c r="X368" s="98"/>
      <c r="Y368" s="98"/>
      <c r="Z368" s="98"/>
    </row>
    <row r="369">
      <c r="A369" s="98"/>
      <c r="B369" s="98"/>
      <c r="C369" s="98"/>
      <c r="D369" s="98"/>
      <c r="E369" s="98"/>
      <c r="F369" s="98"/>
      <c r="G369" s="98"/>
      <c r="H369" s="98"/>
      <c r="I369" s="98"/>
      <c r="J369" s="98"/>
      <c r="K369" s="98"/>
      <c r="L369" s="98"/>
      <c r="M369" s="98"/>
      <c r="N369" s="98"/>
      <c r="O369" s="98"/>
      <c r="P369" s="98"/>
      <c r="Q369" s="98"/>
      <c r="R369" s="98"/>
      <c r="S369" s="98"/>
      <c r="T369" s="98"/>
      <c r="U369" s="98"/>
      <c r="V369" s="98"/>
      <c r="W369" s="98"/>
      <c r="X369" s="98"/>
      <c r="Y369" s="98"/>
      <c r="Z369" s="98"/>
    </row>
    <row r="370">
      <c r="A370" s="98"/>
      <c r="B370" s="98"/>
      <c r="C370" s="98"/>
      <c r="D370" s="98"/>
      <c r="E370" s="98"/>
      <c r="F370" s="98"/>
      <c r="G370" s="98"/>
      <c r="H370" s="98"/>
      <c r="I370" s="98"/>
      <c r="J370" s="98"/>
      <c r="K370" s="98"/>
      <c r="L370" s="98"/>
      <c r="M370" s="98"/>
      <c r="N370" s="98"/>
      <c r="O370" s="98"/>
      <c r="P370" s="98"/>
      <c r="Q370" s="98"/>
      <c r="R370" s="98"/>
      <c r="S370" s="98"/>
      <c r="T370" s="98"/>
      <c r="U370" s="98"/>
      <c r="V370" s="98"/>
      <c r="W370" s="98"/>
      <c r="X370" s="98"/>
      <c r="Y370" s="98"/>
      <c r="Z370" s="98"/>
    </row>
    <row r="371">
      <c r="A371" s="98"/>
      <c r="B371" s="98"/>
      <c r="C371" s="98"/>
      <c r="D371" s="98"/>
      <c r="E371" s="98"/>
      <c r="F371" s="98"/>
      <c r="G371" s="98"/>
      <c r="H371" s="98"/>
      <c r="I371" s="98"/>
      <c r="J371" s="98"/>
      <c r="K371" s="98"/>
      <c r="L371" s="98"/>
      <c r="M371" s="98"/>
      <c r="N371" s="98"/>
      <c r="O371" s="98"/>
      <c r="P371" s="98"/>
      <c r="Q371" s="98"/>
      <c r="R371" s="98"/>
      <c r="S371" s="98"/>
      <c r="T371" s="98"/>
      <c r="U371" s="98"/>
      <c r="V371" s="98"/>
      <c r="W371" s="98"/>
      <c r="X371" s="98"/>
      <c r="Y371" s="98"/>
      <c r="Z371" s="98"/>
    </row>
    <row r="372">
      <c r="A372" s="98"/>
      <c r="B372" s="98"/>
      <c r="C372" s="98"/>
      <c r="D372" s="98"/>
      <c r="E372" s="98"/>
      <c r="F372" s="98"/>
      <c r="G372" s="98"/>
      <c r="H372" s="98"/>
      <c r="I372" s="98"/>
      <c r="J372" s="98"/>
      <c r="K372" s="98"/>
      <c r="L372" s="98"/>
      <c r="M372" s="98"/>
      <c r="N372" s="98"/>
      <c r="O372" s="98"/>
      <c r="P372" s="98"/>
      <c r="Q372" s="98"/>
      <c r="R372" s="98"/>
      <c r="S372" s="98"/>
      <c r="T372" s="98"/>
      <c r="U372" s="98"/>
      <c r="V372" s="98"/>
      <c r="W372" s="98"/>
      <c r="X372" s="98"/>
      <c r="Y372" s="98"/>
      <c r="Z372" s="98"/>
    </row>
    <row r="373">
      <c r="A373" s="98"/>
      <c r="B373" s="98"/>
      <c r="C373" s="98"/>
      <c r="D373" s="98"/>
      <c r="E373" s="98"/>
      <c r="F373" s="98"/>
      <c r="G373" s="98"/>
      <c r="H373" s="98"/>
      <c r="I373" s="98"/>
      <c r="J373" s="98"/>
      <c r="K373" s="98"/>
      <c r="L373" s="98"/>
      <c r="M373" s="98"/>
      <c r="N373" s="98"/>
      <c r="O373" s="98"/>
      <c r="P373" s="98"/>
      <c r="Q373" s="98"/>
      <c r="R373" s="98"/>
      <c r="S373" s="98"/>
      <c r="T373" s="98"/>
      <c r="U373" s="98"/>
      <c r="V373" s="98"/>
      <c r="W373" s="98"/>
      <c r="X373" s="98"/>
      <c r="Y373" s="98"/>
      <c r="Z373" s="98"/>
    </row>
    <row r="374">
      <c r="A374" s="98"/>
      <c r="B374" s="98"/>
      <c r="C374" s="98"/>
      <c r="D374" s="98"/>
      <c r="E374" s="98"/>
      <c r="F374" s="98"/>
      <c r="G374" s="98"/>
      <c r="H374" s="98"/>
      <c r="I374" s="98"/>
      <c r="J374" s="98"/>
      <c r="K374" s="98"/>
      <c r="L374" s="98"/>
      <c r="M374" s="98"/>
      <c r="N374" s="98"/>
      <c r="O374" s="98"/>
      <c r="P374" s="98"/>
      <c r="Q374" s="98"/>
      <c r="R374" s="98"/>
      <c r="S374" s="98"/>
      <c r="T374" s="98"/>
      <c r="U374" s="98"/>
      <c r="V374" s="98"/>
      <c r="W374" s="98"/>
      <c r="X374" s="98"/>
      <c r="Y374" s="98"/>
      <c r="Z374" s="98"/>
    </row>
    <row r="375">
      <c r="A375" s="98"/>
      <c r="B375" s="98"/>
      <c r="C375" s="98"/>
      <c r="D375" s="98"/>
      <c r="E375" s="98"/>
      <c r="F375" s="98"/>
      <c r="G375" s="98"/>
      <c r="H375" s="98"/>
      <c r="I375" s="98"/>
      <c r="J375" s="98"/>
      <c r="K375" s="98"/>
      <c r="L375" s="98"/>
      <c r="M375" s="98"/>
      <c r="N375" s="98"/>
      <c r="O375" s="98"/>
      <c r="P375" s="98"/>
      <c r="Q375" s="98"/>
      <c r="R375" s="98"/>
      <c r="S375" s="98"/>
      <c r="T375" s="98"/>
      <c r="U375" s="98"/>
      <c r="V375" s="98"/>
      <c r="W375" s="98"/>
      <c r="X375" s="98"/>
      <c r="Y375" s="98"/>
      <c r="Z375" s="98"/>
    </row>
    <row r="376">
      <c r="A376" s="98"/>
      <c r="B376" s="98"/>
      <c r="C376" s="98"/>
      <c r="D376" s="98"/>
      <c r="E376" s="98"/>
      <c r="F376" s="98"/>
      <c r="G376" s="98"/>
      <c r="H376" s="98"/>
      <c r="I376" s="98"/>
      <c r="J376" s="98"/>
      <c r="K376" s="98"/>
      <c r="L376" s="98"/>
      <c r="M376" s="98"/>
      <c r="N376" s="98"/>
      <c r="O376" s="98"/>
      <c r="P376" s="98"/>
      <c r="Q376" s="98"/>
      <c r="R376" s="98"/>
      <c r="S376" s="98"/>
      <c r="T376" s="98"/>
      <c r="U376" s="98"/>
      <c r="V376" s="98"/>
      <c r="W376" s="98"/>
      <c r="X376" s="98"/>
      <c r="Y376" s="98"/>
      <c r="Z376" s="98"/>
    </row>
    <row r="377">
      <c r="A377" s="98"/>
      <c r="B377" s="98"/>
      <c r="C377" s="98"/>
      <c r="D377" s="98"/>
      <c r="E377" s="98"/>
      <c r="F377" s="98"/>
      <c r="G377" s="98"/>
      <c r="H377" s="98"/>
      <c r="I377" s="98"/>
      <c r="J377" s="98"/>
      <c r="K377" s="98"/>
      <c r="L377" s="98"/>
      <c r="M377" s="98"/>
      <c r="N377" s="98"/>
      <c r="O377" s="98"/>
      <c r="P377" s="98"/>
      <c r="Q377" s="98"/>
      <c r="R377" s="98"/>
      <c r="S377" s="98"/>
      <c r="T377" s="98"/>
      <c r="U377" s="98"/>
      <c r="V377" s="98"/>
      <c r="W377" s="98"/>
      <c r="X377" s="98"/>
      <c r="Y377" s="98"/>
      <c r="Z377" s="98"/>
    </row>
    <row r="378">
      <c r="A378" s="98"/>
      <c r="B378" s="98"/>
      <c r="C378" s="98"/>
      <c r="D378" s="98"/>
      <c r="E378" s="98"/>
      <c r="F378" s="98"/>
      <c r="G378" s="98"/>
      <c r="H378" s="98"/>
      <c r="I378" s="98"/>
      <c r="J378" s="98"/>
      <c r="K378" s="98"/>
      <c r="L378" s="98"/>
      <c r="M378" s="98"/>
      <c r="N378" s="98"/>
      <c r="O378" s="98"/>
      <c r="P378" s="98"/>
      <c r="Q378" s="98"/>
      <c r="R378" s="98"/>
      <c r="S378" s="98"/>
      <c r="T378" s="98"/>
      <c r="U378" s="98"/>
      <c r="V378" s="98"/>
      <c r="W378" s="98"/>
      <c r="X378" s="98"/>
      <c r="Y378" s="98"/>
      <c r="Z378" s="98"/>
    </row>
    <row r="379">
      <c r="A379" s="98"/>
      <c r="B379" s="98"/>
      <c r="C379" s="98"/>
      <c r="D379" s="98"/>
      <c r="E379" s="98"/>
      <c r="F379" s="98"/>
      <c r="G379" s="98"/>
      <c r="H379" s="98"/>
      <c r="I379" s="98"/>
      <c r="J379" s="98"/>
      <c r="K379" s="98"/>
      <c r="L379" s="98"/>
      <c r="M379" s="98"/>
      <c r="N379" s="98"/>
      <c r="O379" s="98"/>
      <c r="P379" s="98"/>
      <c r="Q379" s="98"/>
      <c r="R379" s="98"/>
      <c r="S379" s="98"/>
      <c r="T379" s="98"/>
      <c r="U379" s="98"/>
      <c r="V379" s="98"/>
      <c r="W379" s="98"/>
      <c r="X379" s="98"/>
      <c r="Y379" s="98"/>
      <c r="Z379" s="98"/>
    </row>
    <row r="380">
      <c r="A380" s="98"/>
      <c r="B380" s="98"/>
      <c r="C380" s="98"/>
      <c r="D380" s="98"/>
      <c r="E380" s="98"/>
      <c r="F380" s="98"/>
      <c r="G380" s="98"/>
      <c r="H380" s="98"/>
      <c r="I380" s="98"/>
      <c r="J380" s="98"/>
      <c r="K380" s="98"/>
      <c r="L380" s="98"/>
      <c r="M380" s="98"/>
      <c r="N380" s="98"/>
      <c r="O380" s="98"/>
      <c r="P380" s="98"/>
      <c r="Q380" s="98"/>
      <c r="R380" s="98"/>
      <c r="S380" s="98"/>
      <c r="T380" s="98"/>
      <c r="U380" s="98"/>
      <c r="V380" s="98"/>
      <c r="W380" s="98"/>
      <c r="X380" s="98"/>
      <c r="Y380" s="98"/>
      <c r="Z380" s="98"/>
    </row>
    <row r="381">
      <c r="A381" s="98"/>
      <c r="B381" s="98"/>
      <c r="C381" s="98"/>
      <c r="D381" s="98"/>
      <c r="E381" s="98"/>
      <c r="F381" s="98"/>
      <c r="G381" s="98"/>
      <c r="H381" s="98"/>
      <c r="I381" s="98"/>
      <c r="J381" s="98"/>
      <c r="K381" s="98"/>
      <c r="L381" s="98"/>
      <c r="M381" s="98"/>
      <c r="N381" s="98"/>
      <c r="O381" s="98"/>
      <c r="P381" s="98"/>
      <c r="Q381" s="98"/>
      <c r="R381" s="98"/>
      <c r="S381" s="98"/>
      <c r="T381" s="98"/>
      <c r="U381" s="98"/>
      <c r="V381" s="98"/>
      <c r="W381" s="98"/>
      <c r="X381" s="98"/>
      <c r="Y381" s="98"/>
      <c r="Z381" s="98"/>
    </row>
    <row r="382">
      <c r="A382" s="98"/>
      <c r="B382" s="98"/>
      <c r="C382" s="98"/>
      <c r="D382" s="98"/>
      <c r="E382" s="98"/>
      <c r="F382" s="98"/>
      <c r="G382" s="98"/>
      <c r="H382" s="98"/>
      <c r="I382" s="98"/>
      <c r="J382" s="98"/>
      <c r="K382" s="98"/>
      <c r="L382" s="98"/>
      <c r="M382" s="98"/>
      <c r="N382" s="98"/>
      <c r="O382" s="98"/>
      <c r="P382" s="98"/>
      <c r="Q382" s="98"/>
      <c r="R382" s="98"/>
      <c r="S382" s="98"/>
      <c r="T382" s="98"/>
      <c r="U382" s="98"/>
      <c r="V382" s="98"/>
      <c r="W382" s="98"/>
      <c r="X382" s="98"/>
      <c r="Y382" s="98"/>
      <c r="Z382" s="98"/>
    </row>
    <row r="383">
      <c r="A383" s="98"/>
      <c r="B383" s="98"/>
      <c r="C383" s="98"/>
      <c r="D383" s="98"/>
      <c r="E383" s="98"/>
      <c r="F383" s="98"/>
      <c r="G383" s="98"/>
      <c r="H383" s="98"/>
      <c r="I383" s="98"/>
      <c r="J383" s="98"/>
      <c r="K383" s="98"/>
      <c r="L383" s="98"/>
      <c r="M383" s="98"/>
      <c r="N383" s="98"/>
      <c r="O383" s="98"/>
      <c r="P383" s="98"/>
      <c r="Q383" s="98"/>
      <c r="R383" s="98"/>
      <c r="S383" s="98"/>
      <c r="T383" s="98"/>
      <c r="U383" s="98"/>
      <c r="V383" s="98"/>
      <c r="W383" s="98"/>
      <c r="X383" s="98"/>
      <c r="Y383" s="98"/>
      <c r="Z383" s="98"/>
    </row>
    <row r="384">
      <c r="A384" s="98"/>
      <c r="B384" s="98"/>
      <c r="C384" s="98"/>
      <c r="D384" s="98"/>
      <c r="E384" s="98"/>
      <c r="F384" s="98"/>
      <c r="G384" s="98"/>
      <c r="H384" s="98"/>
      <c r="I384" s="98"/>
      <c r="J384" s="98"/>
      <c r="K384" s="98"/>
      <c r="L384" s="98"/>
      <c r="M384" s="98"/>
      <c r="N384" s="98"/>
      <c r="O384" s="98"/>
      <c r="P384" s="98"/>
      <c r="Q384" s="98"/>
      <c r="R384" s="98"/>
      <c r="S384" s="98"/>
      <c r="T384" s="98"/>
      <c r="U384" s="98"/>
      <c r="V384" s="98"/>
      <c r="W384" s="98"/>
      <c r="X384" s="98"/>
      <c r="Y384" s="98"/>
      <c r="Z384" s="98"/>
    </row>
    <row r="385">
      <c r="A385" s="98"/>
      <c r="B385" s="98"/>
      <c r="C385" s="98"/>
      <c r="D385" s="98"/>
      <c r="E385" s="98"/>
      <c r="F385" s="98"/>
      <c r="G385" s="98"/>
      <c r="H385" s="98"/>
      <c r="I385" s="98"/>
      <c r="J385" s="98"/>
      <c r="K385" s="98"/>
      <c r="L385" s="98"/>
      <c r="M385" s="98"/>
      <c r="N385" s="98"/>
      <c r="O385" s="98"/>
      <c r="P385" s="98"/>
      <c r="Q385" s="98"/>
      <c r="R385" s="98"/>
      <c r="S385" s="98"/>
      <c r="T385" s="98"/>
      <c r="U385" s="98"/>
      <c r="V385" s="98"/>
      <c r="W385" s="98"/>
      <c r="X385" s="98"/>
      <c r="Y385" s="98"/>
      <c r="Z385" s="98"/>
    </row>
    <row r="386">
      <c r="A386" s="98"/>
      <c r="B386" s="98"/>
      <c r="C386" s="98"/>
      <c r="D386" s="98"/>
      <c r="E386" s="98"/>
      <c r="F386" s="98"/>
      <c r="G386" s="98"/>
      <c r="H386" s="98"/>
      <c r="I386" s="98"/>
      <c r="J386" s="98"/>
      <c r="K386" s="98"/>
      <c r="L386" s="98"/>
      <c r="M386" s="98"/>
      <c r="N386" s="98"/>
      <c r="O386" s="98"/>
      <c r="P386" s="98"/>
      <c r="Q386" s="98"/>
      <c r="R386" s="98"/>
      <c r="S386" s="98"/>
      <c r="T386" s="98"/>
      <c r="U386" s="98"/>
      <c r="V386" s="98"/>
      <c r="W386" s="98"/>
      <c r="X386" s="98"/>
      <c r="Y386" s="98"/>
      <c r="Z386" s="98"/>
    </row>
    <row r="387">
      <c r="A387" s="98"/>
      <c r="B387" s="98"/>
      <c r="C387" s="98"/>
      <c r="D387" s="98"/>
      <c r="E387" s="98"/>
      <c r="F387" s="98"/>
      <c r="G387" s="98"/>
      <c r="H387" s="98"/>
      <c r="I387" s="98"/>
      <c r="J387" s="98"/>
      <c r="K387" s="98"/>
      <c r="L387" s="98"/>
      <c r="M387" s="98"/>
      <c r="N387" s="98"/>
      <c r="O387" s="98"/>
      <c r="P387" s="98"/>
      <c r="Q387" s="98"/>
      <c r="R387" s="98"/>
      <c r="S387" s="98"/>
      <c r="T387" s="98"/>
      <c r="U387" s="98"/>
      <c r="V387" s="98"/>
      <c r="W387" s="98"/>
      <c r="X387" s="98"/>
      <c r="Y387" s="98"/>
      <c r="Z387" s="98"/>
    </row>
    <row r="388">
      <c r="A388" s="98"/>
      <c r="B388" s="98"/>
      <c r="C388" s="98"/>
      <c r="D388" s="98"/>
      <c r="E388" s="98"/>
      <c r="F388" s="98"/>
      <c r="G388" s="98"/>
      <c r="H388" s="98"/>
      <c r="I388" s="98"/>
      <c r="J388" s="98"/>
      <c r="K388" s="98"/>
      <c r="L388" s="98"/>
      <c r="M388" s="98"/>
      <c r="N388" s="98"/>
      <c r="O388" s="98"/>
      <c r="P388" s="98"/>
      <c r="Q388" s="98"/>
      <c r="R388" s="98"/>
      <c r="S388" s="98"/>
      <c r="T388" s="98"/>
      <c r="U388" s="98"/>
      <c r="V388" s="98"/>
      <c r="W388" s="98"/>
      <c r="X388" s="98"/>
      <c r="Y388" s="98"/>
      <c r="Z388" s="98"/>
    </row>
    <row r="389">
      <c r="A389" s="98"/>
      <c r="B389" s="98"/>
      <c r="C389" s="98"/>
      <c r="D389" s="98"/>
      <c r="E389" s="98"/>
      <c r="F389" s="98"/>
      <c r="G389" s="98"/>
      <c r="H389" s="98"/>
      <c r="I389" s="98"/>
      <c r="J389" s="98"/>
      <c r="K389" s="98"/>
      <c r="L389" s="98"/>
      <c r="M389" s="98"/>
      <c r="N389" s="98"/>
      <c r="O389" s="98"/>
      <c r="P389" s="98"/>
      <c r="Q389" s="98"/>
      <c r="R389" s="98"/>
      <c r="S389" s="98"/>
      <c r="T389" s="98"/>
      <c r="U389" s="98"/>
      <c r="V389" s="98"/>
      <c r="W389" s="98"/>
      <c r="X389" s="98"/>
      <c r="Y389" s="98"/>
      <c r="Z389" s="98"/>
    </row>
    <row r="390">
      <c r="A390" s="98"/>
      <c r="B390" s="98"/>
      <c r="C390" s="98"/>
      <c r="D390" s="98"/>
      <c r="E390" s="98"/>
      <c r="F390" s="98"/>
      <c r="G390" s="98"/>
      <c r="H390" s="98"/>
      <c r="I390" s="98"/>
      <c r="J390" s="98"/>
      <c r="K390" s="98"/>
      <c r="L390" s="98"/>
      <c r="M390" s="98"/>
      <c r="N390" s="98"/>
      <c r="O390" s="98"/>
      <c r="P390" s="98"/>
      <c r="Q390" s="98"/>
      <c r="R390" s="98"/>
      <c r="S390" s="98"/>
      <c r="T390" s="98"/>
      <c r="U390" s="98"/>
      <c r="V390" s="98"/>
      <c r="W390" s="98"/>
      <c r="X390" s="98"/>
      <c r="Y390" s="98"/>
      <c r="Z390" s="98"/>
    </row>
    <row r="391">
      <c r="A391" s="98"/>
      <c r="B391" s="98"/>
      <c r="C391" s="98"/>
      <c r="D391" s="98"/>
      <c r="E391" s="98"/>
      <c r="F391" s="98"/>
      <c r="G391" s="98"/>
      <c r="H391" s="98"/>
      <c r="I391" s="98"/>
      <c r="J391" s="98"/>
      <c r="K391" s="98"/>
      <c r="L391" s="98"/>
      <c r="M391" s="98"/>
      <c r="N391" s="98"/>
      <c r="O391" s="98"/>
      <c r="P391" s="98"/>
      <c r="Q391" s="98"/>
      <c r="R391" s="98"/>
      <c r="S391" s="98"/>
      <c r="T391" s="98"/>
      <c r="U391" s="98"/>
      <c r="V391" s="98"/>
      <c r="W391" s="98"/>
      <c r="X391" s="98"/>
      <c r="Y391" s="98"/>
      <c r="Z391" s="98"/>
    </row>
    <row r="392">
      <c r="A392" s="98"/>
      <c r="B392" s="98"/>
      <c r="C392" s="98"/>
      <c r="D392" s="98"/>
      <c r="E392" s="98"/>
      <c r="F392" s="98"/>
      <c r="G392" s="98"/>
      <c r="H392" s="98"/>
      <c r="I392" s="98"/>
      <c r="J392" s="98"/>
      <c r="K392" s="98"/>
      <c r="L392" s="98"/>
      <c r="M392" s="98"/>
      <c r="N392" s="98"/>
      <c r="O392" s="98"/>
      <c r="P392" s="98"/>
      <c r="Q392" s="98"/>
      <c r="R392" s="98"/>
      <c r="S392" s="98"/>
      <c r="T392" s="98"/>
      <c r="U392" s="98"/>
      <c r="V392" s="98"/>
      <c r="W392" s="98"/>
      <c r="X392" s="98"/>
      <c r="Y392" s="98"/>
      <c r="Z392" s="98"/>
    </row>
    <row r="393">
      <c r="A393" s="98"/>
      <c r="B393" s="98"/>
      <c r="C393" s="98"/>
      <c r="D393" s="98"/>
      <c r="E393" s="98"/>
      <c r="F393" s="98"/>
      <c r="G393" s="98"/>
      <c r="H393" s="98"/>
      <c r="I393" s="98"/>
      <c r="J393" s="98"/>
      <c r="K393" s="98"/>
      <c r="L393" s="98"/>
      <c r="M393" s="98"/>
      <c r="N393" s="98"/>
      <c r="O393" s="98"/>
      <c r="P393" s="98"/>
      <c r="Q393" s="98"/>
      <c r="R393" s="98"/>
      <c r="S393" s="98"/>
      <c r="T393" s="98"/>
      <c r="U393" s="98"/>
      <c r="V393" s="98"/>
      <c r="W393" s="98"/>
      <c r="X393" s="98"/>
      <c r="Y393" s="98"/>
      <c r="Z393" s="98"/>
    </row>
    <row r="394">
      <c r="A394" s="98"/>
      <c r="B394" s="98"/>
      <c r="C394" s="98"/>
      <c r="D394" s="98"/>
      <c r="E394" s="98"/>
      <c r="F394" s="98"/>
      <c r="G394" s="98"/>
      <c r="H394" s="98"/>
      <c r="I394" s="98"/>
      <c r="J394" s="98"/>
      <c r="K394" s="98"/>
      <c r="L394" s="98"/>
      <c r="M394" s="98"/>
      <c r="N394" s="98"/>
      <c r="O394" s="98"/>
      <c r="P394" s="98"/>
      <c r="Q394" s="98"/>
      <c r="R394" s="98"/>
      <c r="S394" s="98"/>
      <c r="T394" s="98"/>
      <c r="U394" s="98"/>
      <c r="V394" s="98"/>
      <c r="W394" s="98"/>
      <c r="X394" s="98"/>
      <c r="Y394" s="98"/>
      <c r="Z394" s="98"/>
    </row>
    <row r="395">
      <c r="A395" s="98"/>
      <c r="B395" s="98"/>
      <c r="C395" s="98"/>
      <c r="D395" s="98"/>
      <c r="E395" s="98"/>
      <c r="F395" s="98"/>
      <c r="G395" s="98"/>
      <c r="H395" s="98"/>
      <c r="I395" s="98"/>
      <c r="J395" s="98"/>
      <c r="K395" s="98"/>
      <c r="L395" s="98"/>
      <c r="M395" s="98"/>
      <c r="N395" s="98"/>
      <c r="O395" s="98"/>
      <c r="P395" s="98"/>
      <c r="Q395" s="98"/>
      <c r="R395" s="98"/>
      <c r="S395" s="98"/>
      <c r="T395" s="98"/>
      <c r="U395" s="98"/>
      <c r="V395" s="98"/>
      <c r="W395" s="98"/>
      <c r="X395" s="98"/>
      <c r="Y395" s="98"/>
      <c r="Z395" s="98"/>
    </row>
    <row r="396">
      <c r="A396" s="98"/>
      <c r="B396" s="98"/>
      <c r="C396" s="98"/>
      <c r="D396" s="98"/>
      <c r="E396" s="98"/>
      <c r="F396" s="98"/>
      <c r="G396" s="98"/>
      <c r="H396" s="98"/>
      <c r="I396" s="98"/>
      <c r="J396" s="98"/>
      <c r="K396" s="98"/>
      <c r="L396" s="98"/>
      <c r="M396" s="98"/>
      <c r="N396" s="98"/>
      <c r="O396" s="98"/>
      <c r="P396" s="98"/>
      <c r="Q396" s="98"/>
      <c r="R396" s="98"/>
      <c r="S396" s="98"/>
      <c r="T396" s="98"/>
      <c r="U396" s="98"/>
      <c r="V396" s="98"/>
      <c r="W396" s="98"/>
      <c r="X396" s="98"/>
      <c r="Y396" s="98"/>
      <c r="Z396" s="98"/>
    </row>
    <row r="397">
      <c r="A397" s="98"/>
      <c r="B397" s="98"/>
      <c r="C397" s="98"/>
      <c r="D397" s="98"/>
      <c r="E397" s="98"/>
      <c r="F397" s="98"/>
      <c r="G397" s="98"/>
      <c r="H397" s="98"/>
      <c r="I397" s="98"/>
      <c r="J397" s="98"/>
      <c r="K397" s="98"/>
      <c r="L397" s="98"/>
      <c r="M397" s="98"/>
      <c r="N397" s="98"/>
      <c r="O397" s="98"/>
      <c r="P397" s="98"/>
      <c r="Q397" s="98"/>
      <c r="R397" s="98"/>
      <c r="S397" s="98"/>
      <c r="T397" s="98"/>
      <c r="U397" s="98"/>
      <c r="V397" s="98"/>
      <c r="W397" s="98"/>
      <c r="X397" s="98"/>
      <c r="Y397" s="98"/>
      <c r="Z397" s="98"/>
    </row>
    <row r="398">
      <c r="A398" s="98"/>
      <c r="B398" s="98"/>
      <c r="C398" s="98"/>
      <c r="D398" s="98"/>
      <c r="E398" s="98"/>
      <c r="F398" s="98"/>
      <c r="G398" s="98"/>
      <c r="H398" s="98"/>
      <c r="I398" s="98"/>
      <c r="J398" s="98"/>
      <c r="K398" s="98"/>
      <c r="L398" s="98"/>
      <c r="M398" s="98"/>
      <c r="N398" s="98"/>
      <c r="O398" s="98"/>
      <c r="P398" s="98"/>
      <c r="Q398" s="98"/>
      <c r="R398" s="98"/>
      <c r="S398" s="98"/>
      <c r="T398" s="98"/>
      <c r="U398" s="98"/>
      <c r="V398" s="98"/>
      <c r="W398" s="98"/>
      <c r="X398" s="98"/>
      <c r="Y398" s="98"/>
      <c r="Z398" s="98"/>
    </row>
    <row r="399">
      <c r="A399" s="98"/>
      <c r="B399" s="98"/>
      <c r="C399" s="98"/>
      <c r="D399" s="98"/>
      <c r="E399" s="98"/>
      <c r="F399" s="98"/>
      <c r="G399" s="98"/>
      <c r="H399" s="98"/>
      <c r="I399" s="98"/>
      <c r="J399" s="98"/>
      <c r="K399" s="98"/>
      <c r="L399" s="98"/>
      <c r="M399" s="98"/>
      <c r="N399" s="98"/>
      <c r="O399" s="98"/>
      <c r="P399" s="98"/>
      <c r="Q399" s="98"/>
      <c r="R399" s="98"/>
      <c r="S399" s="98"/>
      <c r="T399" s="98"/>
      <c r="U399" s="98"/>
      <c r="V399" s="98"/>
      <c r="W399" s="98"/>
      <c r="X399" s="98"/>
      <c r="Y399" s="98"/>
      <c r="Z399" s="98"/>
    </row>
    <row r="400">
      <c r="A400" s="98"/>
      <c r="B400" s="98"/>
      <c r="C400" s="98"/>
      <c r="D400" s="98"/>
      <c r="E400" s="98"/>
      <c r="F400" s="98"/>
      <c r="G400" s="98"/>
      <c r="H400" s="98"/>
      <c r="I400" s="98"/>
      <c r="J400" s="98"/>
      <c r="K400" s="98"/>
      <c r="L400" s="98"/>
      <c r="M400" s="98"/>
      <c r="N400" s="98"/>
      <c r="O400" s="98"/>
      <c r="P400" s="98"/>
      <c r="Q400" s="98"/>
      <c r="R400" s="98"/>
      <c r="S400" s="98"/>
      <c r="T400" s="98"/>
      <c r="U400" s="98"/>
      <c r="V400" s="98"/>
      <c r="W400" s="98"/>
      <c r="X400" s="98"/>
      <c r="Y400" s="98"/>
      <c r="Z400" s="98"/>
    </row>
    <row r="401">
      <c r="A401" s="98"/>
      <c r="B401" s="98"/>
      <c r="C401" s="98"/>
      <c r="D401" s="98"/>
      <c r="E401" s="98"/>
      <c r="F401" s="98"/>
      <c r="G401" s="98"/>
      <c r="H401" s="98"/>
      <c r="I401" s="98"/>
      <c r="J401" s="98"/>
      <c r="K401" s="98"/>
      <c r="L401" s="98"/>
      <c r="M401" s="98"/>
      <c r="N401" s="98"/>
      <c r="O401" s="98"/>
      <c r="P401" s="98"/>
      <c r="Q401" s="98"/>
      <c r="R401" s="98"/>
      <c r="S401" s="98"/>
      <c r="T401" s="98"/>
      <c r="U401" s="98"/>
      <c r="V401" s="98"/>
      <c r="W401" s="98"/>
      <c r="X401" s="98"/>
      <c r="Y401" s="98"/>
      <c r="Z401" s="98"/>
    </row>
    <row r="402">
      <c r="A402" s="98"/>
      <c r="B402" s="98"/>
      <c r="C402" s="98"/>
      <c r="D402" s="98"/>
      <c r="E402" s="98"/>
      <c r="F402" s="98"/>
      <c r="G402" s="98"/>
      <c r="H402" s="98"/>
      <c r="I402" s="98"/>
      <c r="J402" s="98"/>
      <c r="K402" s="98"/>
      <c r="L402" s="98"/>
      <c r="M402" s="98"/>
      <c r="N402" s="98"/>
      <c r="O402" s="98"/>
      <c r="P402" s="98"/>
      <c r="Q402" s="98"/>
      <c r="R402" s="98"/>
      <c r="S402" s="98"/>
      <c r="T402" s="98"/>
      <c r="U402" s="98"/>
      <c r="V402" s="98"/>
      <c r="W402" s="98"/>
      <c r="X402" s="98"/>
      <c r="Y402" s="98"/>
      <c r="Z402" s="98"/>
    </row>
    <row r="403">
      <c r="A403" s="98"/>
      <c r="B403" s="98"/>
      <c r="C403" s="98"/>
      <c r="D403" s="98"/>
      <c r="E403" s="98"/>
      <c r="F403" s="98"/>
      <c r="G403" s="98"/>
      <c r="H403" s="98"/>
      <c r="I403" s="98"/>
      <c r="J403" s="98"/>
      <c r="K403" s="98"/>
      <c r="L403" s="98"/>
      <c r="M403" s="98"/>
      <c r="N403" s="98"/>
      <c r="O403" s="98"/>
      <c r="P403" s="98"/>
      <c r="Q403" s="98"/>
      <c r="R403" s="98"/>
      <c r="S403" s="98"/>
      <c r="T403" s="98"/>
      <c r="U403" s="98"/>
      <c r="V403" s="98"/>
      <c r="W403" s="98"/>
      <c r="X403" s="98"/>
      <c r="Y403" s="98"/>
      <c r="Z403" s="98"/>
    </row>
    <row r="404">
      <c r="A404" s="98"/>
      <c r="B404" s="98"/>
      <c r="C404" s="98"/>
      <c r="D404" s="98"/>
      <c r="E404" s="98"/>
      <c r="F404" s="98"/>
      <c r="G404" s="98"/>
      <c r="H404" s="98"/>
      <c r="I404" s="98"/>
      <c r="J404" s="98"/>
      <c r="K404" s="98"/>
      <c r="L404" s="98"/>
      <c r="M404" s="98"/>
      <c r="N404" s="98"/>
      <c r="O404" s="98"/>
      <c r="P404" s="98"/>
      <c r="Q404" s="98"/>
      <c r="R404" s="98"/>
      <c r="S404" s="98"/>
      <c r="T404" s="98"/>
      <c r="U404" s="98"/>
      <c r="V404" s="98"/>
      <c r="W404" s="98"/>
      <c r="X404" s="98"/>
      <c r="Y404" s="98"/>
      <c r="Z404" s="98"/>
    </row>
    <row r="405">
      <c r="A405" s="98"/>
      <c r="B405" s="98"/>
      <c r="C405" s="98"/>
      <c r="D405" s="98"/>
      <c r="E405" s="98"/>
      <c r="F405" s="98"/>
      <c r="G405" s="98"/>
      <c r="H405" s="98"/>
      <c r="I405" s="98"/>
      <c r="J405" s="98"/>
      <c r="K405" s="98"/>
      <c r="L405" s="98"/>
      <c r="M405" s="98"/>
      <c r="N405" s="98"/>
      <c r="O405" s="98"/>
      <c r="P405" s="98"/>
      <c r="Q405" s="98"/>
      <c r="R405" s="98"/>
      <c r="S405" s="98"/>
      <c r="T405" s="98"/>
      <c r="U405" s="98"/>
      <c r="V405" s="98"/>
      <c r="W405" s="98"/>
      <c r="X405" s="98"/>
      <c r="Y405" s="98"/>
      <c r="Z405" s="98"/>
    </row>
    <row r="406">
      <c r="A406" s="98"/>
      <c r="B406" s="98"/>
      <c r="C406" s="98"/>
      <c r="D406" s="98"/>
      <c r="E406" s="98"/>
      <c r="F406" s="98"/>
      <c r="G406" s="98"/>
      <c r="H406" s="98"/>
      <c r="I406" s="98"/>
      <c r="J406" s="98"/>
      <c r="K406" s="98"/>
      <c r="L406" s="98"/>
      <c r="M406" s="98"/>
      <c r="N406" s="98"/>
      <c r="O406" s="98"/>
      <c r="P406" s="98"/>
      <c r="Q406" s="98"/>
      <c r="R406" s="98"/>
      <c r="S406" s="98"/>
      <c r="T406" s="98"/>
      <c r="U406" s="98"/>
      <c r="V406" s="98"/>
      <c r="W406" s="98"/>
      <c r="X406" s="98"/>
      <c r="Y406" s="98"/>
      <c r="Z406" s="98"/>
    </row>
    <row r="407">
      <c r="A407" s="98"/>
      <c r="B407" s="98"/>
      <c r="C407" s="98"/>
      <c r="D407" s="98"/>
      <c r="E407" s="98"/>
      <c r="F407" s="98"/>
      <c r="G407" s="98"/>
      <c r="H407" s="98"/>
      <c r="I407" s="98"/>
      <c r="J407" s="98"/>
      <c r="K407" s="98"/>
      <c r="L407" s="98"/>
      <c r="M407" s="98"/>
      <c r="N407" s="98"/>
      <c r="O407" s="98"/>
      <c r="P407" s="98"/>
      <c r="Q407" s="98"/>
      <c r="R407" s="98"/>
      <c r="S407" s="98"/>
      <c r="T407" s="98"/>
      <c r="U407" s="98"/>
      <c r="V407" s="98"/>
      <c r="W407" s="98"/>
      <c r="X407" s="98"/>
      <c r="Y407" s="98"/>
      <c r="Z407" s="98"/>
    </row>
    <row r="408">
      <c r="A408" s="98"/>
      <c r="B408" s="98"/>
      <c r="C408" s="98"/>
      <c r="D408" s="98"/>
      <c r="E408" s="98"/>
      <c r="F408" s="98"/>
      <c r="G408" s="98"/>
      <c r="H408" s="98"/>
      <c r="I408" s="98"/>
      <c r="J408" s="98"/>
      <c r="K408" s="98"/>
      <c r="L408" s="98"/>
      <c r="M408" s="98"/>
      <c r="N408" s="98"/>
      <c r="O408" s="98"/>
      <c r="P408" s="98"/>
      <c r="Q408" s="98"/>
      <c r="R408" s="98"/>
      <c r="S408" s="98"/>
      <c r="T408" s="98"/>
      <c r="U408" s="98"/>
      <c r="V408" s="98"/>
      <c r="W408" s="98"/>
      <c r="X408" s="98"/>
      <c r="Y408" s="98"/>
      <c r="Z408" s="98"/>
    </row>
    <row r="409">
      <c r="A409" s="98"/>
      <c r="B409" s="98"/>
      <c r="C409" s="98"/>
      <c r="D409" s="98"/>
      <c r="E409" s="98"/>
      <c r="F409" s="98"/>
      <c r="G409" s="98"/>
      <c r="H409" s="98"/>
      <c r="I409" s="98"/>
      <c r="J409" s="98"/>
      <c r="K409" s="98"/>
      <c r="L409" s="98"/>
      <c r="M409" s="98"/>
      <c r="N409" s="98"/>
      <c r="O409" s="98"/>
      <c r="P409" s="98"/>
      <c r="Q409" s="98"/>
      <c r="R409" s="98"/>
      <c r="S409" s="98"/>
      <c r="T409" s="98"/>
      <c r="U409" s="98"/>
      <c r="V409" s="98"/>
      <c r="W409" s="98"/>
      <c r="X409" s="98"/>
      <c r="Y409" s="98"/>
      <c r="Z409" s="98"/>
    </row>
    <row r="410">
      <c r="A410" s="98"/>
      <c r="B410" s="98"/>
      <c r="C410" s="98"/>
      <c r="D410" s="98"/>
      <c r="E410" s="98"/>
      <c r="F410" s="98"/>
      <c r="G410" s="98"/>
      <c r="H410" s="98"/>
      <c r="I410" s="98"/>
      <c r="J410" s="98"/>
      <c r="K410" s="98"/>
      <c r="L410" s="98"/>
      <c r="M410" s="98"/>
      <c r="N410" s="98"/>
      <c r="O410" s="98"/>
      <c r="P410" s="98"/>
      <c r="Q410" s="98"/>
      <c r="R410" s="98"/>
      <c r="S410" s="98"/>
      <c r="T410" s="98"/>
      <c r="U410" s="98"/>
      <c r="V410" s="98"/>
      <c r="W410" s="98"/>
      <c r="X410" s="98"/>
      <c r="Y410" s="98"/>
      <c r="Z410" s="98"/>
    </row>
    <row r="411">
      <c r="A411" s="98"/>
      <c r="B411" s="98"/>
      <c r="C411" s="98"/>
      <c r="D411" s="98"/>
      <c r="E411" s="98"/>
      <c r="F411" s="98"/>
      <c r="G411" s="98"/>
      <c r="H411" s="98"/>
      <c r="I411" s="98"/>
      <c r="J411" s="98"/>
      <c r="K411" s="98"/>
      <c r="L411" s="98"/>
      <c r="M411" s="98"/>
      <c r="N411" s="98"/>
      <c r="O411" s="98"/>
      <c r="P411" s="98"/>
      <c r="Q411" s="98"/>
      <c r="R411" s="98"/>
      <c r="S411" s="98"/>
      <c r="T411" s="98"/>
      <c r="U411" s="98"/>
      <c r="V411" s="98"/>
      <c r="W411" s="98"/>
      <c r="X411" s="98"/>
      <c r="Y411" s="98"/>
      <c r="Z411" s="98"/>
    </row>
    <row r="412">
      <c r="A412" s="98"/>
      <c r="B412" s="98"/>
      <c r="C412" s="98"/>
      <c r="D412" s="98"/>
      <c r="E412" s="98"/>
      <c r="F412" s="98"/>
      <c r="G412" s="98"/>
      <c r="H412" s="98"/>
      <c r="I412" s="98"/>
      <c r="J412" s="98"/>
      <c r="K412" s="98"/>
      <c r="L412" s="98"/>
      <c r="M412" s="98"/>
      <c r="N412" s="98"/>
      <c r="O412" s="98"/>
      <c r="P412" s="98"/>
      <c r="Q412" s="98"/>
      <c r="R412" s="98"/>
      <c r="S412" s="98"/>
      <c r="T412" s="98"/>
      <c r="U412" s="98"/>
      <c r="V412" s="98"/>
      <c r="W412" s="98"/>
      <c r="X412" s="98"/>
      <c r="Y412" s="98"/>
      <c r="Z412" s="98"/>
    </row>
    <row r="413">
      <c r="A413" s="98"/>
      <c r="B413" s="98"/>
      <c r="C413" s="98"/>
      <c r="D413" s="98"/>
      <c r="E413" s="98"/>
      <c r="F413" s="98"/>
      <c r="G413" s="98"/>
      <c r="H413" s="98"/>
      <c r="I413" s="98"/>
      <c r="J413" s="98"/>
      <c r="K413" s="98"/>
      <c r="L413" s="98"/>
      <c r="M413" s="98"/>
      <c r="N413" s="98"/>
      <c r="O413" s="98"/>
      <c r="P413" s="98"/>
      <c r="Q413" s="98"/>
      <c r="R413" s="98"/>
      <c r="S413" s="98"/>
      <c r="T413" s="98"/>
      <c r="U413" s="98"/>
      <c r="V413" s="98"/>
      <c r="W413" s="98"/>
      <c r="X413" s="98"/>
      <c r="Y413" s="98"/>
      <c r="Z413" s="98"/>
    </row>
    <row r="414">
      <c r="A414" s="98"/>
      <c r="B414" s="98"/>
      <c r="C414" s="98"/>
      <c r="D414" s="98"/>
      <c r="E414" s="98"/>
      <c r="F414" s="98"/>
      <c r="G414" s="98"/>
      <c r="H414" s="98"/>
      <c r="I414" s="98"/>
      <c r="J414" s="98"/>
      <c r="K414" s="98"/>
      <c r="L414" s="98"/>
      <c r="M414" s="98"/>
      <c r="N414" s="98"/>
      <c r="O414" s="98"/>
      <c r="P414" s="98"/>
      <c r="Q414" s="98"/>
      <c r="R414" s="98"/>
      <c r="S414" s="98"/>
      <c r="T414" s="98"/>
      <c r="U414" s="98"/>
      <c r="V414" s="98"/>
      <c r="W414" s="98"/>
      <c r="X414" s="98"/>
      <c r="Y414" s="98"/>
      <c r="Z414" s="98"/>
    </row>
    <row r="415">
      <c r="A415" s="98"/>
      <c r="B415" s="98"/>
      <c r="C415" s="98"/>
      <c r="D415" s="98"/>
      <c r="E415" s="98"/>
      <c r="F415" s="98"/>
      <c r="G415" s="98"/>
      <c r="H415" s="98"/>
      <c r="I415" s="98"/>
      <c r="J415" s="98"/>
      <c r="K415" s="98"/>
      <c r="L415" s="98"/>
      <c r="M415" s="98"/>
      <c r="N415" s="98"/>
      <c r="O415" s="98"/>
      <c r="P415" s="98"/>
      <c r="Q415" s="98"/>
      <c r="R415" s="98"/>
      <c r="S415" s="98"/>
      <c r="T415" s="98"/>
      <c r="U415" s="98"/>
      <c r="V415" s="98"/>
      <c r="W415" s="98"/>
      <c r="X415" s="98"/>
      <c r="Y415" s="98"/>
      <c r="Z415" s="98"/>
    </row>
    <row r="416">
      <c r="A416" s="98"/>
      <c r="B416" s="98"/>
      <c r="C416" s="98"/>
      <c r="D416" s="98"/>
      <c r="E416" s="98"/>
      <c r="F416" s="98"/>
      <c r="G416" s="98"/>
      <c r="H416" s="98"/>
      <c r="I416" s="98"/>
      <c r="J416" s="98"/>
      <c r="K416" s="98"/>
      <c r="L416" s="98"/>
      <c r="M416" s="98"/>
      <c r="N416" s="98"/>
      <c r="O416" s="98"/>
      <c r="P416" s="98"/>
      <c r="Q416" s="98"/>
      <c r="R416" s="98"/>
      <c r="S416" s="98"/>
      <c r="T416" s="98"/>
      <c r="U416" s="98"/>
      <c r="V416" s="98"/>
      <c r="W416" s="98"/>
      <c r="X416" s="98"/>
      <c r="Y416" s="98"/>
      <c r="Z416" s="98"/>
    </row>
    <row r="417">
      <c r="A417" s="98"/>
      <c r="B417" s="98"/>
      <c r="C417" s="98"/>
      <c r="D417" s="98"/>
      <c r="E417" s="98"/>
      <c r="F417" s="98"/>
      <c r="G417" s="98"/>
      <c r="H417" s="98"/>
      <c r="I417" s="98"/>
      <c r="J417" s="98"/>
      <c r="K417" s="98"/>
      <c r="L417" s="98"/>
      <c r="M417" s="98"/>
      <c r="N417" s="98"/>
      <c r="O417" s="98"/>
      <c r="P417" s="98"/>
      <c r="Q417" s="98"/>
      <c r="R417" s="98"/>
      <c r="S417" s="98"/>
      <c r="T417" s="98"/>
      <c r="U417" s="98"/>
      <c r="V417" s="98"/>
      <c r="W417" s="98"/>
      <c r="X417" s="98"/>
      <c r="Y417" s="98"/>
      <c r="Z417" s="98"/>
    </row>
    <row r="418">
      <c r="A418" s="98"/>
      <c r="B418" s="98"/>
      <c r="C418" s="98"/>
      <c r="D418" s="98"/>
      <c r="E418" s="98"/>
      <c r="F418" s="98"/>
      <c r="G418" s="98"/>
      <c r="H418" s="98"/>
      <c r="I418" s="98"/>
      <c r="J418" s="98"/>
      <c r="K418" s="98"/>
      <c r="L418" s="98"/>
      <c r="M418" s="98"/>
      <c r="N418" s="98"/>
      <c r="O418" s="98"/>
      <c r="P418" s="98"/>
      <c r="Q418" s="98"/>
      <c r="R418" s="98"/>
      <c r="S418" s="98"/>
      <c r="T418" s="98"/>
      <c r="U418" s="98"/>
      <c r="V418" s="98"/>
      <c r="W418" s="98"/>
      <c r="X418" s="98"/>
      <c r="Y418" s="98"/>
      <c r="Z418" s="98"/>
    </row>
    <row r="419">
      <c r="A419" s="98"/>
      <c r="B419" s="98"/>
      <c r="C419" s="98"/>
      <c r="D419" s="98"/>
      <c r="E419" s="98"/>
      <c r="F419" s="98"/>
      <c r="G419" s="98"/>
      <c r="H419" s="98"/>
      <c r="I419" s="98"/>
      <c r="J419" s="98"/>
      <c r="K419" s="98"/>
      <c r="L419" s="98"/>
      <c r="M419" s="98"/>
      <c r="N419" s="98"/>
      <c r="O419" s="98"/>
      <c r="P419" s="98"/>
      <c r="Q419" s="98"/>
      <c r="R419" s="98"/>
      <c r="S419" s="98"/>
      <c r="T419" s="98"/>
      <c r="U419" s="98"/>
      <c r="V419" s="98"/>
      <c r="W419" s="98"/>
      <c r="X419" s="98"/>
      <c r="Y419" s="98"/>
      <c r="Z419" s="98"/>
    </row>
    <row r="420">
      <c r="A420" s="98"/>
      <c r="B420" s="98"/>
      <c r="C420" s="98"/>
      <c r="D420" s="98"/>
      <c r="E420" s="98"/>
      <c r="F420" s="98"/>
      <c r="G420" s="98"/>
      <c r="H420" s="98"/>
      <c r="I420" s="98"/>
      <c r="J420" s="98"/>
      <c r="K420" s="98"/>
      <c r="L420" s="98"/>
      <c r="M420" s="98"/>
      <c r="N420" s="98"/>
      <c r="O420" s="98"/>
      <c r="P420" s="98"/>
      <c r="Q420" s="98"/>
      <c r="R420" s="98"/>
      <c r="S420" s="98"/>
      <c r="T420" s="98"/>
      <c r="U420" s="98"/>
      <c r="V420" s="98"/>
      <c r="W420" s="98"/>
      <c r="X420" s="98"/>
      <c r="Y420" s="98"/>
      <c r="Z420" s="98"/>
    </row>
    <row r="421">
      <c r="A421" s="98"/>
      <c r="B421" s="98"/>
      <c r="C421" s="98"/>
      <c r="D421" s="98"/>
      <c r="E421" s="98"/>
      <c r="F421" s="98"/>
      <c r="G421" s="98"/>
      <c r="H421" s="98"/>
      <c r="I421" s="98"/>
      <c r="J421" s="98"/>
      <c r="K421" s="98"/>
      <c r="L421" s="98"/>
      <c r="M421" s="98"/>
      <c r="N421" s="98"/>
      <c r="O421" s="98"/>
      <c r="P421" s="98"/>
      <c r="Q421" s="98"/>
      <c r="R421" s="98"/>
      <c r="S421" s="98"/>
      <c r="T421" s="98"/>
      <c r="U421" s="98"/>
      <c r="V421" s="98"/>
      <c r="W421" s="98"/>
      <c r="X421" s="98"/>
      <c r="Y421" s="98"/>
      <c r="Z421" s="98"/>
    </row>
    <row r="422">
      <c r="A422" s="98"/>
      <c r="B422" s="98"/>
      <c r="C422" s="98"/>
      <c r="D422" s="98"/>
      <c r="E422" s="98"/>
      <c r="F422" s="98"/>
      <c r="G422" s="98"/>
      <c r="H422" s="98"/>
      <c r="I422" s="98"/>
      <c r="J422" s="98"/>
      <c r="K422" s="98"/>
      <c r="L422" s="98"/>
      <c r="M422" s="98"/>
      <c r="N422" s="98"/>
      <c r="O422" s="98"/>
      <c r="P422" s="98"/>
      <c r="Q422" s="98"/>
      <c r="R422" s="98"/>
      <c r="S422" s="98"/>
      <c r="T422" s="98"/>
      <c r="U422" s="98"/>
      <c r="V422" s="98"/>
      <c r="W422" s="98"/>
      <c r="X422" s="98"/>
      <c r="Y422" s="98"/>
      <c r="Z422" s="98"/>
    </row>
    <row r="423">
      <c r="A423" s="98"/>
      <c r="B423" s="98"/>
      <c r="C423" s="98"/>
      <c r="D423" s="98"/>
      <c r="E423" s="98"/>
      <c r="F423" s="98"/>
      <c r="G423" s="98"/>
      <c r="H423" s="98"/>
      <c r="I423" s="98"/>
      <c r="J423" s="98"/>
      <c r="K423" s="98"/>
      <c r="L423" s="98"/>
      <c r="M423" s="98"/>
      <c r="N423" s="98"/>
      <c r="O423" s="98"/>
      <c r="P423" s="98"/>
      <c r="Q423" s="98"/>
      <c r="R423" s="98"/>
      <c r="S423" s="98"/>
      <c r="T423" s="98"/>
      <c r="U423" s="98"/>
      <c r="V423" s="98"/>
      <c r="W423" s="98"/>
      <c r="X423" s="98"/>
      <c r="Y423" s="98"/>
      <c r="Z423" s="98"/>
    </row>
    <row r="424">
      <c r="A424" s="98"/>
      <c r="B424" s="98"/>
      <c r="C424" s="98"/>
      <c r="D424" s="98"/>
      <c r="E424" s="98"/>
      <c r="F424" s="98"/>
      <c r="G424" s="98"/>
      <c r="H424" s="98"/>
      <c r="I424" s="98"/>
      <c r="J424" s="98"/>
      <c r="K424" s="98"/>
      <c r="L424" s="98"/>
      <c r="M424" s="98"/>
      <c r="N424" s="98"/>
      <c r="O424" s="98"/>
      <c r="P424" s="98"/>
      <c r="Q424" s="98"/>
      <c r="R424" s="98"/>
      <c r="S424" s="98"/>
      <c r="T424" s="98"/>
      <c r="U424" s="98"/>
      <c r="V424" s="98"/>
      <c r="W424" s="98"/>
      <c r="X424" s="98"/>
      <c r="Y424" s="98"/>
      <c r="Z424" s="98"/>
    </row>
    <row r="425">
      <c r="A425" s="98"/>
      <c r="B425" s="98"/>
      <c r="C425" s="98"/>
      <c r="D425" s="98"/>
      <c r="E425" s="98"/>
      <c r="F425" s="98"/>
      <c r="G425" s="98"/>
      <c r="H425" s="98"/>
      <c r="I425" s="98"/>
      <c r="J425" s="98"/>
      <c r="K425" s="98"/>
      <c r="L425" s="98"/>
      <c r="M425" s="98"/>
      <c r="N425" s="98"/>
      <c r="O425" s="98"/>
      <c r="P425" s="98"/>
      <c r="Q425" s="98"/>
      <c r="R425" s="98"/>
      <c r="S425" s="98"/>
      <c r="T425" s="98"/>
      <c r="U425" s="98"/>
      <c r="V425" s="98"/>
      <c r="W425" s="98"/>
      <c r="X425" s="98"/>
      <c r="Y425" s="98"/>
      <c r="Z425" s="98"/>
    </row>
    <row r="426">
      <c r="A426" s="98"/>
      <c r="B426" s="98"/>
      <c r="C426" s="98"/>
      <c r="D426" s="98"/>
      <c r="E426" s="98"/>
      <c r="F426" s="98"/>
      <c r="G426" s="98"/>
      <c r="H426" s="98"/>
      <c r="I426" s="98"/>
      <c r="J426" s="98"/>
      <c r="K426" s="98"/>
      <c r="L426" s="98"/>
      <c r="M426" s="98"/>
      <c r="N426" s="98"/>
      <c r="O426" s="98"/>
      <c r="P426" s="98"/>
      <c r="Q426" s="98"/>
      <c r="R426" s="98"/>
      <c r="S426" s="98"/>
      <c r="T426" s="98"/>
      <c r="U426" s="98"/>
      <c r="V426" s="98"/>
      <c r="W426" s="98"/>
      <c r="X426" s="98"/>
      <c r="Y426" s="98"/>
      <c r="Z426" s="98"/>
    </row>
    <row r="427">
      <c r="A427" s="98"/>
      <c r="B427" s="98"/>
      <c r="C427" s="98"/>
      <c r="D427" s="98"/>
      <c r="E427" s="98"/>
      <c r="F427" s="98"/>
      <c r="G427" s="98"/>
      <c r="H427" s="98"/>
      <c r="I427" s="98"/>
      <c r="J427" s="98"/>
      <c r="K427" s="98"/>
      <c r="L427" s="98"/>
      <c r="M427" s="98"/>
      <c r="N427" s="98"/>
      <c r="O427" s="98"/>
      <c r="P427" s="98"/>
      <c r="Q427" s="98"/>
      <c r="R427" s="98"/>
      <c r="S427" s="98"/>
      <c r="T427" s="98"/>
      <c r="U427" s="98"/>
      <c r="V427" s="98"/>
      <c r="W427" s="98"/>
      <c r="X427" s="98"/>
      <c r="Y427" s="98"/>
      <c r="Z427" s="98"/>
    </row>
    <row r="428">
      <c r="A428" s="98"/>
      <c r="B428" s="98"/>
      <c r="C428" s="98"/>
      <c r="D428" s="98"/>
      <c r="E428" s="98"/>
      <c r="F428" s="98"/>
      <c r="G428" s="98"/>
      <c r="H428" s="98"/>
      <c r="I428" s="98"/>
      <c r="J428" s="98"/>
      <c r="K428" s="98"/>
      <c r="L428" s="98"/>
      <c r="M428" s="98"/>
      <c r="N428" s="98"/>
      <c r="O428" s="98"/>
      <c r="P428" s="98"/>
      <c r="Q428" s="98"/>
      <c r="R428" s="98"/>
      <c r="S428" s="98"/>
      <c r="T428" s="98"/>
      <c r="U428" s="98"/>
      <c r="V428" s="98"/>
      <c r="W428" s="98"/>
      <c r="X428" s="98"/>
      <c r="Y428" s="98"/>
      <c r="Z428" s="98"/>
    </row>
    <row r="429">
      <c r="A429" s="98"/>
      <c r="B429" s="98"/>
      <c r="C429" s="98"/>
      <c r="D429" s="98"/>
      <c r="E429" s="98"/>
      <c r="F429" s="98"/>
      <c r="G429" s="98"/>
      <c r="H429" s="98"/>
      <c r="I429" s="98"/>
      <c r="J429" s="98"/>
      <c r="K429" s="98"/>
      <c r="L429" s="98"/>
      <c r="M429" s="98"/>
      <c r="N429" s="98"/>
      <c r="O429" s="98"/>
      <c r="P429" s="98"/>
      <c r="Q429" s="98"/>
      <c r="R429" s="98"/>
      <c r="S429" s="98"/>
      <c r="T429" s="98"/>
      <c r="U429" s="98"/>
      <c r="V429" s="98"/>
      <c r="W429" s="98"/>
      <c r="X429" s="98"/>
      <c r="Y429" s="98"/>
      <c r="Z429" s="98"/>
    </row>
    <row r="430">
      <c r="A430" s="98"/>
      <c r="B430" s="98"/>
      <c r="C430" s="98"/>
      <c r="D430" s="98"/>
      <c r="E430" s="98"/>
      <c r="F430" s="98"/>
      <c r="G430" s="98"/>
      <c r="H430" s="98"/>
      <c r="I430" s="98"/>
      <c r="J430" s="98"/>
      <c r="K430" s="98"/>
      <c r="L430" s="98"/>
      <c r="M430" s="98"/>
      <c r="N430" s="98"/>
      <c r="O430" s="98"/>
      <c r="P430" s="98"/>
      <c r="Q430" s="98"/>
      <c r="R430" s="98"/>
      <c r="S430" s="98"/>
      <c r="T430" s="98"/>
      <c r="U430" s="98"/>
      <c r="V430" s="98"/>
      <c r="W430" s="98"/>
      <c r="X430" s="98"/>
      <c r="Y430" s="98"/>
      <c r="Z430" s="98"/>
    </row>
    <row r="431">
      <c r="A431" s="98"/>
      <c r="B431" s="98"/>
      <c r="C431" s="98"/>
      <c r="D431" s="98"/>
      <c r="E431" s="98"/>
      <c r="F431" s="98"/>
      <c r="G431" s="98"/>
      <c r="H431" s="98"/>
      <c r="I431" s="98"/>
      <c r="J431" s="98"/>
      <c r="K431" s="98"/>
      <c r="L431" s="98"/>
      <c r="M431" s="98"/>
      <c r="N431" s="98"/>
      <c r="O431" s="98"/>
      <c r="P431" s="98"/>
      <c r="Q431" s="98"/>
      <c r="R431" s="98"/>
      <c r="S431" s="98"/>
      <c r="T431" s="98"/>
      <c r="U431" s="98"/>
      <c r="V431" s="98"/>
      <c r="W431" s="98"/>
      <c r="X431" s="98"/>
      <c r="Y431" s="98"/>
      <c r="Z431" s="98"/>
    </row>
    <row r="432">
      <c r="A432" s="98"/>
      <c r="B432" s="98"/>
      <c r="C432" s="98"/>
      <c r="D432" s="98"/>
      <c r="E432" s="98"/>
      <c r="F432" s="98"/>
      <c r="G432" s="98"/>
      <c r="H432" s="98"/>
      <c r="I432" s="98"/>
      <c r="J432" s="98"/>
      <c r="K432" s="98"/>
      <c r="L432" s="98"/>
      <c r="M432" s="98"/>
      <c r="N432" s="98"/>
      <c r="O432" s="98"/>
      <c r="P432" s="98"/>
      <c r="Q432" s="98"/>
      <c r="R432" s="98"/>
      <c r="S432" s="98"/>
      <c r="T432" s="98"/>
      <c r="U432" s="98"/>
      <c r="V432" s="98"/>
      <c r="W432" s="98"/>
      <c r="X432" s="98"/>
      <c r="Y432" s="98"/>
      <c r="Z432" s="98"/>
    </row>
    <row r="433">
      <c r="A433" s="98"/>
      <c r="B433" s="98"/>
      <c r="C433" s="98"/>
      <c r="D433" s="98"/>
      <c r="E433" s="98"/>
      <c r="F433" s="98"/>
      <c r="G433" s="98"/>
      <c r="H433" s="98"/>
      <c r="I433" s="98"/>
      <c r="J433" s="98"/>
      <c r="K433" s="98"/>
      <c r="L433" s="98"/>
      <c r="M433" s="98"/>
      <c r="N433" s="98"/>
      <c r="O433" s="98"/>
      <c r="P433" s="98"/>
      <c r="Q433" s="98"/>
      <c r="R433" s="98"/>
      <c r="S433" s="98"/>
      <c r="T433" s="98"/>
      <c r="U433" s="98"/>
      <c r="V433" s="98"/>
      <c r="W433" s="98"/>
      <c r="X433" s="98"/>
      <c r="Y433" s="98"/>
      <c r="Z433" s="98"/>
    </row>
    <row r="434">
      <c r="A434" s="98"/>
      <c r="B434" s="98"/>
      <c r="C434" s="98"/>
      <c r="D434" s="98"/>
      <c r="E434" s="98"/>
      <c r="F434" s="98"/>
      <c r="G434" s="98"/>
      <c r="H434" s="98"/>
      <c r="I434" s="98"/>
      <c r="J434" s="98"/>
      <c r="K434" s="98"/>
      <c r="L434" s="98"/>
      <c r="M434" s="98"/>
      <c r="N434" s="98"/>
      <c r="O434" s="98"/>
      <c r="P434" s="98"/>
      <c r="Q434" s="98"/>
      <c r="R434" s="98"/>
      <c r="S434" s="98"/>
      <c r="T434" s="98"/>
      <c r="U434" s="98"/>
      <c r="V434" s="98"/>
      <c r="W434" s="98"/>
      <c r="X434" s="98"/>
      <c r="Y434" s="98"/>
      <c r="Z434" s="98"/>
    </row>
    <row r="435">
      <c r="A435" s="98"/>
      <c r="B435" s="98"/>
      <c r="C435" s="98"/>
      <c r="D435" s="98"/>
      <c r="E435" s="98"/>
      <c r="F435" s="98"/>
      <c r="G435" s="98"/>
      <c r="H435" s="98"/>
      <c r="I435" s="98"/>
      <c r="J435" s="98"/>
      <c r="K435" s="98"/>
      <c r="L435" s="98"/>
      <c r="M435" s="98"/>
      <c r="N435" s="98"/>
      <c r="O435" s="98"/>
      <c r="P435" s="98"/>
      <c r="Q435" s="98"/>
      <c r="R435" s="98"/>
      <c r="S435" s="98"/>
      <c r="T435" s="98"/>
      <c r="U435" s="98"/>
      <c r="V435" s="98"/>
      <c r="W435" s="98"/>
      <c r="X435" s="98"/>
      <c r="Y435" s="98"/>
      <c r="Z435" s="98"/>
    </row>
    <row r="436">
      <c r="A436" s="98"/>
      <c r="B436" s="98"/>
      <c r="C436" s="98"/>
      <c r="D436" s="98"/>
      <c r="E436" s="98"/>
      <c r="F436" s="98"/>
      <c r="G436" s="98"/>
      <c r="H436" s="98"/>
      <c r="I436" s="98"/>
      <c r="J436" s="98"/>
      <c r="K436" s="98"/>
      <c r="L436" s="98"/>
      <c r="M436" s="98"/>
      <c r="N436" s="98"/>
      <c r="O436" s="98"/>
      <c r="P436" s="98"/>
      <c r="Q436" s="98"/>
      <c r="R436" s="98"/>
      <c r="S436" s="98"/>
      <c r="T436" s="98"/>
      <c r="U436" s="98"/>
      <c r="V436" s="98"/>
      <c r="W436" s="98"/>
      <c r="X436" s="98"/>
      <c r="Y436" s="98"/>
      <c r="Z436" s="98"/>
    </row>
    <row r="437">
      <c r="A437" s="98"/>
      <c r="B437" s="98"/>
      <c r="C437" s="98"/>
      <c r="D437" s="98"/>
      <c r="E437" s="98"/>
      <c r="F437" s="98"/>
      <c r="G437" s="98"/>
      <c r="H437" s="98"/>
      <c r="I437" s="98"/>
      <c r="J437" s="98"/>
      <c r="K437" s="98"/>
      <c r="L437" s="98"/>
      <c r="M437" s="98"/>
      <c r="N437" s="98"/>
      <c r="O437" s="98"/>
      <c r="P437" s="98"/>
      <c r="Q437" s="98"/>
      <c r="R437" s="98"/>
      <c r="S437" s="98"/>
      <c r="T437" s="98"/>
      <c r="U437" s="98"/>
      <c r="V437" s="98"/>
      <c r="W437" s="98"/>
      <c r="X437" s="98"/>
      <c r="Y437" s="98"/>
      <c r="Z437" s="98"/>
    </row>
    <row r="438">
      <c r="A438" s="98"/>
      <c r="B438" s="98"/>
      <c r="C438" s="98"/>
      <c r="D438" s="98"/>
      <c r="E438" s="98"/>
      <c r="F438" s="98"/>
      <c r="G438" s="98"/>
      <c r="H438" s="98"/>
      <c r="I438" s="98"/>
      <c r="J438" s="98"/>
      <c r="K438" s="98"/>
      <c r="L438" s="98"/>
      <c r="M438" s="98"/>
      <c r="N438" s="98"/>
      <c r="O438" s="98"/>
      <c r="P438" s="98"/>
      <c r="Q438" s="98"/>
      <c r="R438" s="98"/>
      <c r="S438" s="98"/>
      <c r="T438" s="98"/>
      <c r="U438" s="98"/>
      <c r="V438" s="98"/>
      <c r="W438" s="98"/>
      <c r="X438" s="98"/>
      <c r="Y438" s="98"/>
      <c r="Z438" s="98"/>
    </row>
    <row r="439">
      <c r="A439" s="98"/>
      <c r="B439" s="98"/>
      <c r="C439" s="98"/>
      <c r="D439" s="98"/>
      <c r="E439" s="98"/>
      <c r="F439" s="98"/>
      <c r="G439" s="98"/>
      <c r="H439" s="98"/>
      <c r="I439" s="98"/>
      <c r="J439" s="98"/>
      <c r="K439" s="98"/>
      <c r="L439" s="98"/>
      <c r="M439" s="98"/>
      <c r="N439" s="98"/>
      <c r="O439" s="98"/>
      <c r="P439" s="98"/>
      <c r="Q439" s="98"/>
      <c r="R439" s="98"/>
      <c r="S439" s="98"/>
      <c r="T439" s="98"/>
      <c r="U439" s="98"/>
      <c r="V439" s="98"/>
      <c r="W439" s="98"/>
      <c r="X439" s="98"/>
      <c r="Y439" s="98"/>
      <c r="Z439" s="98"/>
    </row>
    <row r="440">
      <c r="A440" s="98"/>
      <c r="B440" s="98"/>
      <c r="C440" s="98"/>
      <c r="D440" s="98"/>
      <c r="E440" s="98"/>
      <c r="F440" s="98"/>
      <c r="G440" s="98"/>
      <c r="H440" s="98"/>
      <c r="I440" s="98"/>
      <c r="J440" s="98"/>
      <c r="K440" s="98"/>
      <c r="L440" s="98"/>
      <c r="M440" s="98"/>
      <c r="N440" s="98"/>
      <c r="O440" s="98"/>
      <c r="P440" s="98"/>
      <c r="Q440" s="98"/>
      <c r="R440" s="98"/>
      <c r="S440" s="98"/>
      <c r="T440" s="98"/>
      <c r="U440" s="98"/>
      <c r="V440" s="98"/>
      <c r="W440" s="98"/>
      <c r="X440" s="98"/>
      <c r="Y440" s="98"/>
      <c r="Z440" s="98"/>
    </row>
    <row r="441">
      <c r="A441" s="98"/>
      <c r="B441" s="98"/>
      <c r="C441" s="98"/>
      <c r="D441" s="98"/>
      <c r="E441" s="98"/>
      <c r="F441" s="98"/>
      <c r="G441" s="98"/>
      <c r="H441" s="98"/>
      <c r="I441" s="98"/>
      <c r="J441" s="98"/>
      <c r="K441" s="98"/>
      <c r="L441" s="98"/>
      <c r="M441" s="98"/>
      <c r="N441" s="98"/>
      <c r="O441" s="98"/>
      <c r="P441" s="98"/>
      <c r="Q441" s="98"/>
      <c r="R441" s="98"/>
      <c r="S441" s="98"/>
      <c r="T441" s="98"/>
      <c r="U441" s="98"/>
      <c r="V441" s="98"/>
      <c r="W441" s="98"/>
      <c r="X441" s="98"/>
      <c r="Y441" s="98"/>
      <c r="Z441" s="98"/>
    </row>
    <row r="442">
      <c r="A442" s="98"/>
      <c r="B442" s="98"/>
      <c r="C442" s="98"/>
      <c r="D442" s="98"/>
      <c r="E442" s="98"/>
      <c r="F442" s="98"/>
      <c r="G442" s="98"/>
      <c r="H442" s="98"/>
      <c r="I442" s="98"/>
      <c r="J442" s="98"/>
      <c r="K442" s="98"/>
      <c r="L442" s="98"/>
      <c r="M442" s="98"/>
      <c r="N442" s="98"/>
      <c r="O442" s="98"/>
      <c r="P442" s="98"/>
      <c r="Q442" s="98"/>
      <c r="R442" s="98"/>
      <c r="S442" s="98"/>
      <c r="T442" s="98"/>
      <c r="U442" s="98"/>
      <c r="V442" s="98"/>
      <c r="W442" s="98"/>
      <c r="X442" s="98"/>
      <c r="Y442" s="98"/>
      <c r="Z442" s="98"/>
    </row>
    <row r="443">
      <c r="A443" s="98"/>
      <c r="B443" s="98"/>
      <c r="C443" s="98"/>
      <c r="D443" s="98"/>
      <c r="E443" s="98"/>
      <c r="F443" s="98"/>
      <c r="G443" s="98"/>
      <c r="H443" s="98"/>
      <c r="I443" s="98"/>
      <c r="J443" s="98"/>
      <c r="K443" s="98"/>
      <c r="L443" s="98"/>
      <c r="M443" s="98"/>
      <c r="N443" s="98"/>
      <c r="O443" s="98"/>
      <c r="P443" s="98"/>
      <c r="Q443" s="98"/>
      <c r="R443" s="98"/>
      <c r="S443" s="98"/>
      <c r="T443" s="98"/>
      <c r="U443" s="98"/>
      <c r="V443" s="98"/>
      <c r="W443" s="98"/>
      <c r="X443" s="98"/>
      <c r="Y443" s="98"/>
      <c r="Z443" s="98"/>
    </row>
    <row r="444">
      <c r="A444" s="98"/>
      <c r="B444" s="98"/>
      <c r="C444" s="98"/>
      <c r="D444" s="98"/>
      <c r="E444" s="98"/>
      <c r="F444" s="98"/>
      <c r="G444" s="98"/>
      <c r="H444" s="98"/>
      <c r="I444" s="98"/>
      <c r="J444" s="98"/>
      <c r="K444" s="98"/>
      <c r="L444" s="98"/>
      <c r="M444" s="98"/>
      <c r="N444" s="98"/>
      <c r="O444" s="98"/>
      <c r="P444" s="98"/>
      <c r="Q444" s="98"/>
      <c r="R444" s="98"/>
      <c r="S444" s="98"/>
      <c r="T444" s="98"/>
      <c r="U444" s="98"/>
      <c r="V444" s="98"/>
      <c r="W444" s="98"/>
      <c r="X444" s="98"/>
      <c r="Y444" s="98"/>
      <c r="Z444" s="98"/>
    </row>
    <row r="445">
      <c r="A445" s="98"/>
      <c r="B445" s="98"/>
      <c r="C445" s="98"/>
      <c r="D445" s="98"/>
      <c r="E445" s="98"/>
      <c r="F445" s="98"/>
      <c r="G445" s="98"/>
      <c r="H445" s="98"/>
      <c r="I445" s="98"/>
      <c r="J445" s="98"/>
      <c r="K445" s="98"/>
      <c r="L445" s="98"/>
      <c r="M445" s="98"/>
      <c r="N445" s="98"/>
      <c r="O445" s="98"/>
      <c r="P445" s="98"/>
      <c r="Q445" s="98"/>
      <c r="R445" s="98"/>
      <c r="S445" s="98"/>
      <c r="T445" s="98"/>
      <c r="U445" s="98"/>
      <c r="V445" s="98"/>
      <c r="W445" s="98"/>
      <c r="X445" s="98"/>
      <c r="Y445" s="98"/>
      <c r="Z445" s="98"/>
    </row>
    <row r="446">
      <c r="A446" s="98"/>
      <c r="B446" s="98"/>
      <c r="C446" s="98"/>
      <c r="D446" s="98"/>
      <c r="E446" s="98"/>
      <c r="F446" s="98"/>
      <c r="G446" s="98"/>
      <c r="H446" s="98"/>
      <c r="I446" s="98"/>
      <c r="J446" s="98"/>
      <c r="K446" s="98"/>
      <c r="L446" s="98"/>
      <c r="M446" s="98"/>
      <c r="N446" s="98"/>
      <c r="O446" s="98"/>
      <c r="P446" s="98"/>
      <c r="Q446" s="98"/>
      <c r="R446" s="98"/>
      <c r="S446" s="98"/>
      <c r="T446" s="98"/>
      <c r="U446" s="98"/>
      <c r="V446" s="98"/>
      <c r="W446" s="98"/>
      <c r="X446" s="98"/>
      <c r="Y446" s="98"/>
      <c r="Z446" s="98"/>
    </row>
    <row r="447">
      <c r="A447" s="98"/>
      <c r="B447" s="98"/>
      <c r="C447" s="98"/>
      <c r="D447" s="98"/>
      <c r="E447" s="98"/>
      <c r="F447" s="98"/>
      <c r="G447" s="98"/>
      <c r="H447" s="98"/>
      <c r="I447" s="98"/>
      <c r="J447" s="98"/>
      <c r="K447" s="98"/>
      <c r="L447" s="98"/>
      <c r="M447" s="98"/>
      <c r="N447" s="98"/>
      <c r="O447" s="98"/>
      <c r="P447" s="98"/>
      <c r="Q447" s="98"/>
      <c r="R447" s="98"/>
      <c r="S447" s="98"/>
      <c r="T447" s="98"/>
      <c r="U447" s="98"/>
      <c r="V447" s="98"/>
      <c r="W447" s="98"/>
      <c r="X447" s="98"/>
      <c r="Y447" s="98"/>
      <c r="Z447" s="98"/>
    </row>
    <row r="448">
      <c r="A448" s="98"/>
      <c r="B448" s="98"/>
      <c r="C448" s="98"/>
      <c r="D448" s="98"/>
      <c r="E448" s="98"/>
      <c r="F448" s="98"/>
      <c r="G448" s="98"/>
      <c r="H448" s="98"/>
      <c r="I448" s="98"/>
      <c r="J448" s="98"/>
      <c r="K448" s="98"/>
      <c r="L448" s="98"/>
      <c r="M448" s="98"/>
      <c r="N448" s="98"/>
      <c r="O448" s="98"/>
      <c r="P448" s="98"/>
      <c r="Q448" s="98"/>
      <c r="R448" s="98"/>
      <c r="S448" s="98"/>
      <c r="T448" s="98"/>
      <c r="U448" s="98"/>
      <c r="V448" s="98"/>
      <c r="W448" s="98"/>
      <c r="X448" s="98"/>
      <c r="Y448" s="98"/>
      <c r="Z448" s="98"/>
    </row>
    <row r="449">
      <c r="A449" s="98"/>
      <c r="B449" s="98"/>
      <c r="C449" s="98"/>
      <c r="D449" s="98"/>
      <c r="E449" s="98"/>
      <c r="F449" s="98"/>
      <c r="G449" s="98"/>
      <c r="H449" s="98"/>
      <c r="I449" s="98"/>
      <c r="J449" s="98"/>
      <c r="K449" s="98"/>
      <c r="L449" s="98"/>
      <c r="M449" s="98"/>
      <c r="N449" s="98"/>
      <c r="O449" s="98"/>
      <c r="P449" s="98"/>
      <c r="Q449" s="98"/>
      <c r="R449" s="98"/>
      <c r="S449" s="98"/>
      <c r="T449" s="98"/>
      <c r="U449" s="98"/>
      <c r="V449" s="98"/>
      <c r="W449" s="98"/>
      <c r="X449" s="98"/>
      <c r="Y449" s="98"/>
      <c r="Z449" s="98"/>
    </row>
    <row r="450">
      <c r="A450" s="98"/>
      <c r="B450" s="98"/>
      <c r="C450" s="98"/>
      <c r="D450" s="98"/>
      <c r="E450" s="98"/>
      <c r="F450" s="98"/>
      <c r="G450" s="98"/>
      <c r="H450" s="98"/>
      <c r="I450" s="98"/>
      <c r="J450" s="98"/>
      <c r="K450" s="98"/>
      <c r="L450" s="98"/>
      <c r="M450" s="98"/>
      <c r="N450" s="98"/>
      <c r="O450" s="98"/>
      <c r="P450" s="98"/>
      <c r="Q450" s="98"/>
      <c r="R450" s="98"/>
      <c r="S450" s="98"/>
      <c r="T450" s="98"/>
      <c r="U450" s="98"/>
      <c r="V450" s="98"/>
      <c r="W450" s="98"/>
      <c r="X450" s="98"/>
      <c r="Y450" s="98"/>
      <c r="Z450" s="98"/>
    </row>
    <row r="451">
      <c r="A451" s="98"/>
      <c r="B451" s="98"/>
      <c r="C451" s="98"/>
      <c r="D451" s="98"/>
      <c r="E451" s="98"/>
      <c r="F451" s="98"/>
      <c r="G451" s="98"/>
      <c r="H451" s="98"/>
      <c r="I451" s="98"/>
      <c r="J451" s="98"/>
      <c r="K451" s="98"/>
      <c r="L451" s="98"/>
      <c r="M451" s="98"/>
      <c r="N451" s="98"/>
      <c r="O451" s="98"/>
      <c r="P451" s="98"/>
      <c r="Q451" s="98"/>
      <c r="R451" s="98"/>
      <c r="S451" s="98"/>
      <c r="T451" s="98"/>
      <c r="U451" s="98"/>
      <c r="V451" s="98"/>
      <c r="W451" s="98"/>
      <c r="X451" s="98"/>
      <c r="Y451" s="98"/>
      <c r="Z451" s="98"/>
    </row>
    <row r="452">
      <c r="A452" s="98"/>
      <c r="B452" s="98"/>
      <c r="C452" s="98"/>
      <c r="D452" s="98"/>
      <c r="E452" s="98"/>
      <c r="F452" s="98"/>
      <c r="G452" s="98"/>
      <c r="H452" s="98"/>
      <c r="I452" s="98"/>
      <c r="J452" s="98"/>
      <c r="K452" s="98"/>
      <c r="L452" s="98"/>
      <c r="M452" s="98"/>
      <c r="N452" s="98"/>
      <c r="O452" s="98"/>
      <c r="P452" s="98"/>
      <c r="Q452" s="98"/>
      <c r="R452" s="98"/>
      <c r="S452" s="98"/>
      <c r="T452" s="98"/>
      <c r="U452" s="98"/>
      <c r="V452" s="98"/>
      <c r="W452" s="98"/>
      <c r="X452" s="98"/>
      <c r="Y452" s="98"/>
      <c r="Z452" s="98"/>
    </row>
    <row r="453">
      <c r="A453" s="98"/>
      <c r="B453" s="98"/>
      <c r="C453" s="98"/>
      <c r="D453" s="98"/>
      <c r="E453" s="98"/>
      <c r="F453" s="98"/>
      <c r="G453" s="98"/>
      <c r="H453" s="98"/>
      <c r="I453" s="98"/>
      <c r="J453" s="98"/>
      <c r="K453" s="98"/>
      <c r="L453" s="98"/>
      <c r="M453" s="98"/>
      <c r="N453" s="98"/>
      <c r="O453" s="98"/>
      <c r="P453" s="98"/>
      <c r="Q453" s="98"/>
      <c r="R453" s="98"/>
      <c r="S453" s="98"/>
      <c r="T453" s="98"/>
      <c r="U453" s="98"/>
      <c r="V453" s="98"/>
      <c r="W453" s="98"/>
      <c r="X453" s="98"/>
      <c r="Y453" s="98"/>
      <c r="Z453" s="98"/>
    </row>
    <row r="454">
      <c r="A454" s="98"/>
      <c r="B454" s="98"/>
      <c r="C454" s="98"/>
      <c r="D454" s="98"/>
      <c r="E454" s="98"/>
      <c r="F454" s="98"/>
      <c r="G454" s="98"/>
      <c r="H454" s="98"/>
      <c r="I454" s="98"/>
      <c r="J454" s="98"/>
      <c r="K454" s="98"/>
      <c r="L454" s="98"/>
      <c r="M454" s="98"/>
      <c r="N454" s="98"/>
      <c r="O454" s="98"/>
      <c r="P454" s="98"/>
      <c r="Q454" s="98"/>
      <c r="R454" s="98"/>
      <c r="S454" s="98"/>
      <c r="T454" s="98"/>
      <c r="U454" s="98"/>
      <c r="V454" s="98"/>
      <c r="W454" s="98"/>
      <c r="X454" s="98"/>
      <c r="Y454" s="98"/>
      <c r="Z454" s="98"/>
    </row>
    <row r="455">
      <c r="A455" s="98"/>
      <c r="B455" s="98"/>
      <c r="C455" s="98"/>
      <c r="D455" s="98"/>
      <c r="E455" s="98"/>
      <c r="F455" s="98"/>
      <c r="G455" s="98"/>
      <c r="H455" s="98"/>
      <c r="I455" s="98"/>
      <c r="J455" s="98"/>
      <c r="K455" s="98"/>
      <c r="L455" s="98"/>
      <c r="M455" s="98"/>
      <c r="N455" s="98"/>
      <c r="O455" s="98"/>
      <c r="P455" s="98"/>
      <c r="Q455" s="98"/>
      <c r="R455" s="98"/>
      <c r="S455" s="98"/>
      <c r="T455" s="98"/>
      <c r="U455" s="98"/>
      <c r="V455" s="98"/>
      <c r="W455" s="98"/>
      <c r="X455" s="98"/>
      <c r="Y455" s="98"/>
      <c r="Z455" s="98"/>
    </row>
    <row r="456">
      <c r="A456" s="98"/>
      <c r="B456" s="98"/>
      <c r="C456" s="98"/>
      <c r="D456" s="98"/>
      <c r="E456" s="98"/>
      <c r="F456" s="98"/>
      <c r="G456" s="98"/>
      <c r="H456" s="98"/>
      <c r="I456" s="98"/>
      <c r="J456" s="98"/>
      <c r="K456" s="98"/>
      <c r="L456" s="98"/>
      <c r="M456" s="98"/>
      <c r="N456" s="98"/>
      <c r="O456" s="98"/>
      <c r="P456" s="98"/>
      <c r="Q456" s="98"/>
      <c r="R456" s="98"/>
      <c r="S456" s="98"/>
      <c r="T456" s="98"/>
      <c r="U456" s="98"/>
      <c r="V456" s="98"/>
      <c r="W456" s="98"/>
      <c r="X456" s="98"/>
      <c r="Y456" s="98"/>
      <c r="Z456" s="98"/>
    </row>
    <row r="457">
      <c r="A457" s="98"/>
      <c r="B457" s="98"/>
      <c r="C457" s="98"/>
      <c r="D457" s="98"/>
      <c r="E457" s="98"/>
      <c r="F457" s="98"/>
      <c r="G457" s="98"/>
      <c r="H457" s="98"/>
      <c r="I457" s="98"/>
      <c r="J457" s="98"/>
      <c r="K457" s="98"/>
      <c r="L457" s="98"/>
      <c r="M457" s="98"/>
      <c r="N457" s="98"/>
      <c r="O457" s="98"/>
      <c r="P457" s="98"/>
      <c r="Q457" s="98"/>
      <c r="R457" s="98"/>
      <c r="S457" s="98"/>
      <c r="T457" s="98"/>
      <c r="U457" s="98"/>
      <c r="V457" s="98"/>
      <c r="W457" s="98"/>
      <c r="X457" s="98"/>
      <c r="Y457" s="98"/>
      <c r="Z457" s="98"/>
    </row>
    <row r="458">
      <c r="A458" s="98"/>
      <c r="B458" s="98"/>
      <c r="C458" s="98"/>
      <c r="D458" s="98"/>
      <c r="E458" s="98"/>
      <c r="F458" s="98"/>
      <c r="G458" s="98"/>
      <c r="H458" s="98"/>
      <c r="I458" s="98"/>
      <c r="J458" s="98"/>
      <c r="K458" s="98"/>
      <c r="L458" s="98"/>
      <c r="M458" s="98"/>
      <c r="N458" s="98"/>
      <c r="O458" s="98"/>
      <c r="P458" s="98"/>
      <c r="Q458" s="98"/>
      <c r="R458" s="98"/>
      <c r="S458" s="98"/>
      <c r="T458" s="98"/>
      <c r="U458" s="98"/>
      <c r="V458" s="98"/>
      <c r="W458" s="98"/>
      <c r="X458" s="98"/>
      <c r="Y458" s="98"/>
      <c r="Z458" s="98"/>
    </row>
    <row r="459">
      <c r="A459" s="98"/>
      <c r="B459" s="98"/>
      <c r="C459" s="98"/>
      <c r="D459" s="98"/>
      <c r="E459" s="98"/>
      <c r="F459" s="98"/>
      <c r="G459" s="98"/>
      <c r="H459" s="98"/>
      <c r="I459" s="98"/>
      <c r="J459" s="98"/>
      <c r="K459" s="98"/>
      <c r="L459" s="98"/>
      <c r="M459" s="98"/>
      <c r="N459" s="98"/>
      <c r="O459" s="98"/>
      <c r="P459" s="98"/>
      <c r="Q459" s="98"/>
      <c r="R459" s="98"/>
      <c r="S459" s="98"/>
      <c r="T459" s="98"/>
      <c r="U459" s="98"/>
      <c r="V459" s="98"/>
      <c r="W459" s="98"/>
      <c r="X459" s="98"/>
      <c r="Y459" s="98"/>
      <c r="Z459" s="98"/>
    </row>
    <row r="460">
      <c r="A460" s="98"/>
      <c r="B460" s="98"/>
      <c r="C460" s="98"/>
      <c r="D460" s="98"/>
      <c r="E460" s="98"/>
      <c r="F460" s="98"/>
      <c r="G460" s="98"/>
      <c r="H460" s="98"/>
      <c r="I460" s="98"/>
      <c r="J460" s="98"/>
      <c r="K460" s="98"/>
      <c r="L460" s="98"/>
      <c r="M460" s="98"/>
      <c r="N460" s="98"/>
      <c r="O460" s="98"/>
      <c r="P460" s="98"/>
      <c r="Q460" s="98"/>
      <c r="R460" s="98"/>
      <c r="S460" s="98"/>
      <c r="T460" s="98"/>
      <c r="U460" s="98"/>
      <c r="V460" s="98"/>
      <c r="W460" s="98"/>
      <c r="X460" s="98"/>
      <c r="Y460" s="98"/>
      <c r="Z460" s="98"/>
    </row>
    <row r="461">
      <c r="A461" s="98"/>
      <c r="B461" s="98"/>
      <c r="C461" s="98"/>
      <c r="D461" s="98"/>
      <c r="E461" s="98"/>
      <c r="F461" s="98"/>
      <c r="G461" s="98"/>
      <c r="H461" s="98"/>
      <c r="I461" s="98"/>
      <c r="J461" s="98"/>
      <c r="K461" s="98"/>
      <c r="L461" s="98"/>
      <c r="M461" s="98"/>
      <c r="N461" s="98"/>
      <c r="O461" s="98"/>
      <c r="P461" s="98"/>
      <c r="Q461" s="98"/>
      <c r="R461" s="98"/>
      <c r="S461" s="98"/>
      <c r="T461" s="98"/>
      <c r="U461" s="98"/>
      <c r="V461" s="98"/>
      <c r="W461" s="98"/>
      <c r="X461" s="98"/>
      <c r="Y461" s="98"/>
      <c r="Z461" s="98"/>
    </row>
    <row r="462">
      <c r="A462" s="98"/>
      <c r="B462" s="98"/>
      <c r="C462" s="98"/>
      <c r="D462" s="98"/>
      <c r="E462" s="98"/>
      <c r="F462" s="98"/>
      <c r="G462" s="98"/>
      <c r="H462" s="98"/>
      <c r="I462" s="98"/>
      <c r="J462" s="98"/>
      <c r="K462" s="98"/>
      <c r="L462" s="98"/>
      <c r="M462" s="98"/>
      <c r="N462" s="98"/>
      <c r="O462" s="98"/>
      <c r="P462" s="98"/>
      <c r="Q462" s="98"/>
      <c r="R462" s="98"/>
      <c r="S462" s="98"/>
      <c r="T462" s="98"/>
      <c r="U462" s="98"/>
      <c r="V462" s="98"/>
      <c r="W462" s="98"/>
      <c r="X462" s="98"/>
      <c r="Y462" s="98"/>
      <c r="Z462" s="98"/>
    </row>
    <row r="463">
      <c r="A463" s="98"/>
      <c r="B463" s="98"/>
      <c r="C463" s="98"/>
      <c r="D463" s="98"/>
      <c r="E463" s="98"/>
      <c r="F463" s="98"/>
      <c r="G463" s="98"/>
      <c r="H463" s="98"/>
      <c r="I463" s="98"/>
      <c r="J463" s="98"/>
      <c r="K463" s="98"/>
      <c r="L463" s="98"/>
      <c r="M463" s="98"/>
      <c r="N463" s="98"/>
      <c r="O463" s="98"/>
      <c r="P463" s="98"/>
      <c r="Q463" s="98"/>
      <c r="R463" s="98"/>
      <c r="S463" s="98"/>
      <c r="T463" s="98"/>
      <c r="U463" s="98"/>
      <c r="V463" s="98"/>
      <c r="W463" s="98"/>
      <c r="X463" s="98"/>
      <c r="Y463" s="98"/>
      <c r="Z463" s="98"/>
    </row>
    <row r="464">
      <c r="A464" s="98"/>
      <c r="B464" s="98"/>
      <c r="C464" s="98"/>
      <c r="D464" s="98"/>
      <c r="E464" s="98"/>
      <c r="F464" s="98"/>
      <c r="G464" s="98"/>
      <c r="H464" s="98"/>
      <c r="I464" s="98"/>
      <c r="J464" s="98"/>
      <c r="K464" s="98"/>
      <c r="L464" s="98"/>
      <c r="M464" s="98"/>
      <c r="N464" s="98"/>
      <c r="O464" s="98"/>
      <c r="P464" s="98"/>
      <c r="Q464" s="98"/>
      <c r="R464" s="98"/>
      <c r="S464" s="98"/>
      <c r="T464" s="98"/>
      <c r="U464" s="98"/>
      <c r="V464" s="98"/>
      <c r="W464" s="98"/>
      <c r="X464" s="98"/>
      <c r="Y464" s="98"/>
      <c r="Z464" s="98"/>
    </row>
    <row r="465">
      <c r="A465" s="98"/>
      <c r="B465" s="98"/>
      <c r="C465" s="98"/>
      <c r="D465" s="98"/>
      <c r="E465" s="98"/>
      <c r="F465" s="98"/>
      <c r="G465" s="98"/>
      <c r="H465" s="98"/>
      <c r="I465" s="98"/>
      <c r="J465" s="98"/>
      <c r="K465" s="98"/>
      <c r="L465" s="98"/>
      <c r="M465" s="98"/>
      <c r="N465" s="98"/>
      <c r="O465" s="98"/>
      <c r="P465" s="98"/>
      <c r="Q465" s="98"/>
      <c r="R465" s="98"/>
      <c r="S465" s="98"/>
      <c r="T465" s="98"/>
      <c r="U465" s="98"/>
      <c r="V465" s="98"/>
      <c r="W465" s="98"/>
      <c r="X465" s="98"/>
      <c r="Y465" s="98"/>
      <c r="Z465" s="98"/>
    </row>
    <row r="466">
      <c r="A466" s="98"/>
      <c r="B466" s="98"/>
      <c r="C466" s="98"/>
      <c r="D466" s="98"/>
      <c r="E466" s="98"/>
      <c r="F466" s="98"/>
      <c r="G466" s="98"/>
      <c r="H466" s="98"/>
      <c r="I466" s="98"/>
      <c r="J466" s="98"/>
      <c r="K466" s="98"/>
      <c r="L466" s="98"/>
      <c r="M466" s="98"/>
      <c r="N466" s="98"/>
      <c r="O466" s="98"/>
      <c r="P466" s="98"/>
      <c r="Q466" s="98"/>
      <c r="R466" s="98"/>
      <c r="S466" s="98"/>
      <c r="T466" s="98"/>
      <c r="U466" s="98"/>
      <c r="V466" s="98"/>
      <c r="W466" s="98"/>
      <c r="X466" s="98"/>
      <c r="Y466" s="98"/>
      <c r="Z466" s="98"/>
    </row>
    <row r="467">
      <c r="A467" s="98"/>
      <c r="B467" s="98"/>
      <c r="C467" s="98"/>
      <c r="D467" s="98"/>
      <c r="E467" s="98"/>
      <c r="F467" s="98"/>
      <c r="G467" s="98"/>
      <c r="H467" s="98"/>
      <c r="I467" s="98"/>
      <c r="J467" s="98"/>
      <c r="K467" s="98"/>
      <c r="L467" s="98"/>
      <c r="M467" s="98"/>
      <c r="N467" s="98"/>
      <c r="O467" s="98"/>
      <c r="P467" s="98"/>
      <c r="Q467" s="98"/>
      <c r="R467" s="98"/>
      <c r="S467" s="98"/>
      <c r="T467" s="98"/>
      <c r="U467" s="98"/>
      <c r="V467" s="98"/>
      <c r="W467" s="98"/>
      <c r="X467" s="98"/>
      <c r="Y467" s="98"/>
      <c r="Z467" s="98"/>
    </row>
    <row r="468">
      <c r="A468" s="98"/>
      <c r="B468" s="98"/>
      <c r="C468" s="98"/>
      <c r="D468" s="98"/>
      <c r="E468" s="98"/>
      <c r="F468" s="98"/>
      <c r="G468" s="98"/>
      <c r="H468" s="98"/>
      <c r="I468" s="98"/>
      <c r="J468" s="98"/>
      <c r="K468" s="98"/>
      <c r="L468" s="98"/>
      <c r="M468" s="98"/>
      <c r="N468" s="98"/>
      <c r="O468" s="98"/>
      <c r="P468" s="98"/>
      <c r="Q468" s="98"/>
      <c r="R468" s="98"/>
      <c r="S468" s="98"/>
      <c r="T468" s="98"/>
      <c r="U468" s="98"/>
      <c r="V468" s="98"/>
      <c r="W468" s="98"/>
      <c r="X468" s="98"/>
      <c r="Y468" s="98"/>
      <c r="Z468" s="98"/>
    </row>
    <row r="469">
      <c r="A469" s="98"/>
      <c r="B469" s="98"/>
      <c r="C469" s="98"/>
      <c r="D469" s="98"/>
      <c r="E469" s="98"/>
      <c r="F469" s="98"/>
      <c r="G469" s="98"/>
      <c r="H469" s="98"/>
      <c r="I469" s="98"/>
      <c r="J469" s="98"/>
      <c r="K469" s="98"/>
      <c r="L469" s="98"/>
      <c r="M469" s="98"/>
      <c r="N469" s="98"/>
      <c r="O469" s="98"/>
      <c r="P469" s="98"/>
      <c r="Q469" s="98"/>
      <c r="R469" s="98"/>
      <c r="S469" s="98"/>
      <c r="T469" s="98"/>
      <c r="U469" s="98"/>
      <c r="V469" s="98"/>
      <c r="W469" s="98"/>
      <c r="X469" s="98"/>
      <c r="Y469" s="98"/>
      <c r="Z469" s="98"/>
    </row>
    <row r="470">
      <c r="A470" s="98"/>
      <c r="B470" s="98"/>
      <c r="C470" s="98"/>
      <c r="D470" s="98"/>
      <c r="E470" s="98"/>
      <c r="F470" s="98"/>
      <c r="G470" s="98"/>
      <c r="H470" s="98"/>
      <c r="I470" s="98"/>
      <c r="J470" s="98"/>
      <c r="K470" s="98"/>
      <c r="L470" s="98"/>
      <c r="M470" s="98"/>
      <c r="N470" s="98"/>
      <c r="O470" s="98"/>
      <c r="P470" s="98"/>
      <c r="Q470" s="98"/>
      <c r="R470" s="98"/>
      <c r="S470" s="98"/>
      <c r="T470" s="98"/>
      <c r="U470" s="98"/>
      <c r="V470" s="98"/>
      <c r="W470" s="98"/>
      <c r="X470" s="98"/>
      <c r="Y470" s="98"/>
      <c r="Z470" s="98"/>
    </row>
    <row r="471">
      <c r="A471" s="98"/>
      <c r="B471" s="98"/>
      <c r="C471" s="98"/>
      <c r="D471" s="98"/>
      <c r="E471" s="98"/>
      <c r="F471" s="98"/>
      <c r="G471" s="98"/>
      <c r="H471" s="98"/>
      <c r="I471" s="98"/>
      <c r="J471" s="98"/>
      <c r="K471" s="98"/>
      <c r="L471" s="98"/>
      <c r="M471" s="98"/>
      <c r="N471" s="98"/>
      <c r="O471" s="98"/>
      <c r="P471" s="98"/>
      <c r="Q471" s="98"/>
      <c r="R471" s="98"/>
      <c r="S471" s="98"/>
      <c r="T471" s="98"/>
      <c r="U471" s="98"/>
      <c r="V471" s="98"/>
      <c r="W471" s="98"/>
      <c r="X471" s="98"/>
      <c r="Y471" s="98"/>
      <c r="Z471" s="98"/>
    </row>
    <row r="472">
      <c r="A472" s="98"/>
      <c r="B472" s="98"/>
      <c r="C472" s="98"/>
      <c r="D472" s="98"/>
      <c r="E472" s="98"/>
      <c r="F472" s="98"/>
      <c r="G472" s="98"/>
      <c r="H472" s="98"/>
      <c r="I472" s="98"/>
      <c r="J472" s="98"/>
      <c r="K472" s="98"/>
      <c r="L472" s="98"/>
      <c r="M472" s="98"/>
      <c r="N472" s="98"/>
      <c r="O472" s="98"/>
      <c r="P472" s="98"/>
      <c r="Q472" s="98"/>
      <c r="R472" s="98"/>
      <c r="S472" s="98"/>
      <c r="T472" s="98"/>
      <c r="U472" s="98"/>
      <c r="V472" s="98"/>
      <c r="W472" s="98"/>
      <c r="X472" s="98"/>
      <c r="Y472" s="98"/>
      <c r="Z472" s="98"/>
    </row>
    <row r="473">
      <c r="A473" s="98"/>
      <c r="B473" s="98"/>
      <c r="C473" s="98"/>
      <c r="D473" s="98"/>
      <c r="E473" s="98"/>
      <c r="F473" s="98"/>
      <c r="G473" s="98"/>
      <c r="H473" s="98"/>
      <c r="I473" s="98"/>
      <c r="J473" s="98"/>
      <c r="K473" s="98"/>
      <c r="L473" s="98"/>
      <c r="M473" s="98"/>
      <c r="N473" s="98"/>
      <c r="O473" s="98"/>
      <c r="P473" s="98"/>
      <c r="Q473" s="98"/>
      <c r="R473" s="98"/>
      <c r="S473" s="98"/>
      <c r="T473" s="98"/>
      <c r="U473" s="98"/>
      <c r="V473" s="98"/>
      <c r="W473" s="98"/>
      <c r="X473" s="98"/>
      <c r="Y473" s="98"/>
      <c r="Z473" s="98"/>
    </row>
    <row r="474">
      <c r="A474" s="98"/>
      <c r="B474" s="98"/>
      <c r="C474" s="98"/>
      <c r="D474" s="98"/>
      <c r="E474" s="98"/>
      <c r="F474" s="98"/>
      <c r="G474" s="98"/>
      <c r="H474" s="98"/>
      <c r="I474" s="98"/>
      <c r="J474" s="98"/>
      <c r="K474" s="98"/>
      <c r="L474" s="98"/>
      <c r="M474" s="98"/>
      <c r="N474" s="98"/>
      <c r="O474" s="98"/>
      <c r="P474" s="98"/>
      <c r="Q474" s="98"/>
      <c r="R474" s="98"/>
      <c r="S474" s="98"/>
      <c r="T474" s="98"/>
      <c r="U474" s="98"/>
      <c r="V474" s="98"/>
      <c r="W474" s="98"/>
      <c r="X474" s="98"/>
      <c r="Y474" s="98"/>
      <c r="Z474" s="98"/>
    </row>
    <row r="475">
      <c r="A475" s="98"/>
      <c r="B475" s="98"/>
      <c r="C475" s="98"/>
      <c r="D475" s="98"/>
      <c r="E475" s="98"/>
      <c r="F475" s="98"/>
      <c r="G475" s="98"/>
      <c r="H475" s="98"/>
      <c r="I475" s="98"/>
      <c r="J475" s="98"/>
      <c r="K475" s="98"/>
      <c r="L475" s="98"/>
      <c r="M475" s="98"/>
      <c r="N475" s="98"/>
      <c r="O475" s="98"/>
      <c r="P475" s="98"/>
      <c r="Q475" s="98"/>
      <c r="R475" s="98"/>
      <c r="S475" s="98"/>
      <c r="T475" s="98"/>
      <c r="U475" s="98"/>
      <c r="V475" s="98"/>
      <c r="W475" s="98"/>
      <c r="X475" s="98"/>
      <c r="Y475" s="98"/>
      <c r="Z475" s="98"/>
    </row>
    <row r="476">
      <c r="A476" s="98"/>
      <c r="B476" s="98"/>
      <c r="C476" s="98"/>
      <c r="D476" s="98"/>
      <c r="E476" s="98"/>
      <c r="F476" s="98"/>
      <c r="G476" s="98"/>
      <c r="H476" s="98"/>
      <c r="I476" s="98"/>
      <c r="J476" s="98"/>
      <c r="K476" s="98"/>
      <c r="L476" s="98"/>
      <c r="M476" s="98"/>
      <c r="N476" s="98"/>
      <c r="O476" s="98"/>
      <c r="P476" s="98"/>
      <c r="Q476" s="98"/>
      <c r="R476" s="98"/>
      <c r="S476" s="98"/>
      <c r="T476" s="98"/>
      <c r="U476" s="98"/>
      <c r="V476" s="98"/>
      <c r="W476" s="98"/>
      <c r="X476" s="98"/>
      <c r="Y476" s="98"/>
      <c r="Z476" s="98"/>
    </row>
    <row r="477">
      <c r="A477" s="98"/>
      <c r="B477" s="98"/>
      <c r="C477" s="98"/>
      <c r="D477" s="98"/>
      <c r="E477" s="98"/>
      <c r="F477" s="98"/>
      <c r="G477" s="98"/>
      <c r="H477" s="98"/>
      <c r="I477" s="98"/>
      <c r="J477" s="98"/>
      <c r="K477" s="98"/>
      <c r="L477" s="98"/>
      <c r="M477" s="98"/>
      <c r="N477" s="98"/>
      <c r="O477" s="98"/>
      <c r="P477" s="98"/>
      <c r="Q477" s="98"/>
      <c r="R477" s="98"/>
      <c r="S477" s="98"/>
      <c r="T477" s="98"/>
      <c r="U477" s="98"/>
      <c r="V477" s="98"/>
      <c r="W477" s="98"/>
      <c r="X477" s="98"/>
      <c r="Y477" s="98"/>
      <c r="Z477" s="98"/>
    </row>
    <row r="478">
      <c r="A478" s="98"/>
      <c r="B478" s="98"/>
      <c r="C478" s="98"/>
      <c r="D478" s="98"/>
      <c r="E478" s="98"/>
      <c r="F478" s="98"/>
      <c r="G478" s="98"/>
      <c r="H478" s="98"/>
      <c r="I478" s="98"/>
      <c r="J478" s="98"/>
      <c r="K478" s="98"/>
      <c r="L478" s="98"/>
      <c r="M478" s="98"/>
      <c r="N478" s="98"/>
      <c r="O478" s="98"/>
      <c r="P478" s="98"/>
      <c r="Q478" s="98"/>
      <c r="R478" s="98"/>
      <c r="S478" s="98"/>
      <c r="T478" s="98"/>
      <c r="U478" s="98"/>
      <c r="V478" s="98"/>
      <c r="W478" s="98"/>
      <c r="X478" s="98"/>
      <c r="Y478" s="98"/>
      <c r="Z478" s="98"/>
    </row>
    <row r="479">
      <c r="A479" s="98"/>
      <c r="B479" s="98"/>
      <c r="C479" s="98"/>
      <c r="D479" s="98"/>
      <c r="E479" s="98"/>
      <c r="F479" s="98"/>
      <c r="G479" s="98"/>
      <c r="H479" s="98"/>
      <c r="I479" s="98"/>
      <c r="J479" s="98"/>
      <c r="K479" s="98"/>
      <c r="L479" s="98"/>
      <c r="M479" s="98"/>
      <c r="N479" s="98"/>
      <c r="O479" s="98"/>
      <c r="P479" s="98"/>
      <c r="Q479" s="98"/>
      <c r="R479" s="98"/>
      <c r="S479" s="98"/>
      <c r="T479" s="98"/>
      <c r="U479" s="98"/>
      <c r="V479" s="98"/>
      <c r="W479" s="98"/>
      <c r="X479" s="98"/>
      <c r="Y479" s="98"/>
      <c r="Z479" s="98"/>
    </row>
    <row r="480">
      <c r="A480" s="98"/>
      <c r="B480" s="98"/>
      <c r="C480" s="98"/>
      <c r="D480" s="98"/>
      <c r="E480" s="98"/>
      <c r="F480" s="98"/>
      <c r="G480" s="98"/>
      <c r="H480" s="98"/>
      <c r="I480" s="98"/>
      <c r="J480" s="98"/>
      <c r="K480" s="98"/>
      <c r="L480" s="98"/>
      <c r="M480" s="98"/>
      <c r="N480" s="98"/>
      <c r="O480" s="98"/>
      <c r="P480" s="98"/>
      <c r="Q480" s="98"/>
      <c r="R480" s="98"/>
      <c r="S480" s="98"/>
      <c r="T480" s="98"/>
      <c r="U480" s="98"/>
      <c r="V480" s="98"/>
      <c r="W480" s="98"/>
      <c r="X480" s="98"/>
      <c r="Y480" s="98"/>
      <c r="Z480" s="98"/>
    </row>
    <row r="481">
      <c r="A481" s="98"/>
      <c r="B481" s="98"/>
      <c r="C481" s="98"/>
      <c r="D481" s="98"/>
      <c r="E481" s="98"/>
      <c r="F481" s="98"/>
      <c r="G481" s="98"/>
      <c r="H481" s="98"/>
      <c r="I481" s="98"/>
      <c r="J481" s="98"/>
      <c r="K481" s="98"/>
      <c r="L481" s="98"/>
      <c r="M481" s="98"/>
      <c r="N481" s="98"/>
      <c r="O481" s="98"/>
      <c r="P481" s="98"/>
      <c r="Q481" s="98"/>
      <c r="R481" s="98"/>
      <c r="S481" s="98"/>
      <c r="T481" s="98"/>
      <c r="U481" s="98"/>
      <c r="V481" s="98"/>
      <c r="W481" s="98"/>
      <c r="X481" s="98"/>
      <c r="Y481" s="98"/>
      <c r="Z481" s="98"/>
    </row>
    <row r="482">
      <c r="A482" s="98"/>
      <c r="B482" s="98"/>
      <c r="C482" s="98"/>
      <c r="D482" s="98"/>
      <c r="E482" s="98"/>
      <c r="F482" s="98"/>
      <c r="G482" s="98"/>
      <c r="H482" s="98"/>
      <c r="I482" s="98"/>
      <c r="J482" s="98"/>
      <c r="K482" s="98"/>
      <c r="L482" s="98"/>
      <c r="M482" s="98"/>
      <c r="N482" s="98"/>
      <c r="O482" s="98"/>
      <c r="P482" s="98"/>
      <c r="Q482" s="98"/>
      <c r="R482" s="98"/>
      <c r="S482" s="98"/>
      <c r="T482" s="98"/>
      <c r="U482" s="98"/>
      <c r="V482" s="98"/>
      <c r="W482" s="98"/>
      <c r="X482" s="98"/>
      <c r="Y482" s="98"/>
      <c r="Z482" s="98"/>
    </row>
    <row r="483">
      <c r="A483" s="98"/>
      <c r="B483" s="98"/>
      <c r="C483" s="98"/>
      <c r="D483" s="98"/>
      <c r="E483" s="98"/>
      <c r="F483" s="98"/>
      <c r="G483" s="98"/>
      <c r="H483" s="98"/>
      <c r="I483" s="98"/>
      <c r="J483" s="98"/>
      <c r="K483" s="98"/>
      <c r="L483" s="98"/>
      <c r="M483" s="98"/>
      <c r="N483" s="98"/>
      <c r="O483" s="98"/>
      <c r="P483" s="98"/>
      <c r="Q483" s="98"/>
      <c r="R483" s="98"/>
      <c r="S483" s="98"/>
      <c r="T483" s="98"/>
      <c r="U483" s="98"/>
      <c r="V483" s="98"/>
      <c r="W483" s="98"/>
      <c r="X483" s="98"/>
      <c r="Y483" s="98"/>
      <c r="Z483" s="98"/>
    </row>
    <row r="484">
      <c r="A484" s="98"/>
      <c r="B484" s="98"/>
      <c r="C484" s="98"/>
      <c r="D484" s="98"/>
      <c r="E484" s="98"/>
      <c r="F484" s="98"/>
      <c r="G484" s="98"/>
      <c r="H484" s="98"/>
      <c r="I484" s="98"/>
      <c r="J484" s="98"/>
      <c r="K484" s="98"/>
      <c r="L484" s="98"/>
      <c r="M484" s="98"/>
      <c r="N484" s="98"/>
      <c r="O484" s="98"/>
      <c r="P484" s="98"/>
      <c r="Q484" s="98"/>
      <c r="R484" s="98"/>
      <c r="S484" s="98"/>
      <c r="T484" s="98"/>
      <c r="U484" s="98"/>
      <c r="V484" s="98"/>
      <c r="W484" s="98"/>
      <c r="X484" s="98"/>
      <c r="Y484" s="98"/>
      <c r="Z484" s="98"/>
    </row>
    <row r="485">
      <c r="A485" s="98"/>
      <c r="B485" s="98"/>
      <c r="C485" s="98"/>
      <c r="D485" s="98"/>
      <c r="E485" s="98"/>
      <c r="F485" s="98"/>
      <c r="G485" s="98"/>
      <c r="H485" s="98"/>
      <c r="I485" s="98"/>
      <c r="J485" s="98"/>
      <c r="K485" s="98"/>
      <c r="L485" s="98"/>
      <c r="M485" s="98"/>
      <c r="N485" s="98"/>
      <c r="O485" s="98"/>
      <c r="P485" s="98"/>
      <c r="Q485" s="98"/>
      <c r="R485" s="98"/>
      <c r="S485" s="98"/>
      <c r="T485" s="98"/>
      <c r="U485" s="98"/>
      <c r="V485" s="98"/>
      <c r="W485" s="98"/>
      <c r="X485" s="98"/>
      <c r="Y485" s="98"/>
      <c r="Z485" s="98"/>
    </row>
    <row r="486">
      <c r="A486" s="98"/>
      <c r="B486" s="98"/>
      <c r="C486" s="98"/>
      <c r="D486" s="98"/>
      <c r="E486" s="98"/>
      <c r="F486" s="98"/>
      <c r="G486" s="98"/>
      <c r="H486" s="98"/>
      <c r="I486" s="98"/>
      <c r="J486" s="98"/>
      <c r="K486" s="98"/>
      <c r="L486" s="98"/>
      <c r="M486" s="98"/>
      <c r="N486" s="98"/>
      <c r="O486" s="98"/>
      <c r="P486" s="98"/>
      <c r="Q486" s="98"/>
      <c r="R486" s="98"/>
      <c r="S486" s="98"/>
      <c r="T486" s="98"/>
      <c r="U486" s="98"/>
      <c r="V486" s="98"/>
      <c r="W486" s="98"/>
      <c r="X486" s="98"/>
      <c r="Y486" s="98"/>
      <c r="Z486" s="98"/>
    </row>
    <row r="487">
      <c r="A487" s="98"/>
      <c r="B487" s="98"/>
      <c r="C487" s="98"/>
      <c r="D487" s="98"/>
      <c r="E487" s="98"/>
      <c r="F487" s="98"/>
      <c r="G487" s="98"/>
      <c r="H487" s="98"/>
      <c r="I487" s="98"/>
      <c r="J487" s="98"/>
      <c r="K487" s="98"/>
      <c r="L487" s="98"/>
      <c r="M487" s="98"/>
      <c r="N487" s="98"/>
      <c r="O487" s="98"/>
      <c r="P487" s="98"/>
      <c r="Q487" s="98"/>
      <c r="R487" s="98"/>
      <c r="S487" s="98"/>
      <c r="T487" s="98"/>
      <c r="U487" s="98"/>
      <c r="V487" s="98"/>
      <c r="W487" s="98"/>
      <c r="X487" s="98"/>
      <c r="Y487" s="98"/>
      <c r="Z487" s="98"/>
    </row>
    <row r="488">
      <c r="A488" s="98"/>
      <c r="B488" s="98"/>
      <c r="C488" s="98"/>
      <c r="D488" s="98"/>
      <c r="E488" s="98"/>
      <c r="F488" s="98"/>
      <c r="G488" s="98"/>
      <c r="H488" s="98"/>
      <c r="I488" s="98"/>
      <c r="J488" s="98"/>
      <c r="K488" s="98"/>
      <c r="L488" s="98"/>
      <c r="M488" s="98"/>
      <c r="N488" s="98"/>
      <c r="O488" s="98"/>
      <c r="P488" s="98"/>
      <c r="Q488" s="98"/>
      <c r="R488" s="98"/>
      <c r="S488" s="98"/>
      <c r="T488" s="98"/>
      <c r="U488" s="98"/>
      <c r="V488" s="98"/>
      <c r="W488" s="98"/>
      <c r="X488" s="98"/>
      <c r="Y488" s="98"/>
      <c r="Z488" s="98"/>
    </row>
    <row r="489">
      <c r="A489" s="98"/>
      <c r="B489" s="98"/>
      <c r="C489" s="98"/>
      <c r="D489" s="98"/>
      <c r="E489" s="98"/>
      <c r="F489" s="98"/>
      <c r="G489" s="98"/>
      <c r="H489" s="98"/>
      <c r="I489" s="98"/>
      <c r="J489" s="98"/>
      <c r="K489" s="98"/>
      <c r="L489" s="98"/>
      <c r="M489" s="98"/>
      <c r="N489" s="98"/>
      <c r="O489" s="98"/>
      <c r="P489" s="98"/>
      <c r="Q489" s="98"/>
      <c r="R489" s="98"/>
      <c r="S489" s="98"/>
      <c r="T489" s="98"/>
      <c r="U489" s="98"/>
      <c r="V489" s="98"/>
      <c r="W489" s="98"/>
      <c r="X489" s="98"/>
      <c r="Y489" s="98"/>
      <c r="Z489" s="98"/>
    </row>
    <row r="490">
      <c r="A490" s="98"/>
      <c r="B490" s="98"/>
      <c r="C490" s="98"/>
      <c r="D490" s="98"/>
      <c r="E490" s="98"/>
      <c r="F490" s="98"/>
      <c r="G490" s="98"/>
      <c r="H490" s="98"/>
      <c r="I490" s="98"/>
      <c r="J490" s="98"/>
      <c r="K490" s="98"/>
      <c r="L490" s="98"/>
      <c r="M490" s="98"/>
      <c r="N490" s="98"/>
      <c r="O490" s="98"/>
      <c r="P490" s="98"/>
      <c r="Q490" s="98"/>
      <c r="R490" s="98"/>
      <c r="S490" s="98"/>
      <c r="T490" s="98"/>
      <c r="U490" s="98"/>
      <c r="V490" s="98"/>
      <c r="W490" s="98"/>
      <c r="X490" s="98"/>
      <c r="Y490" s="98"/>
      <c r="Z490" s="98"/>
    </row>
    <row r="491">
      <c r="A491" s="98"/>
      <c r="B491" s="98"/>
      <c r="C491" s="98"/>
      <c r="D491" s="98"/>
      <c r="E491" s="98"/>
      <c r="F491" s="98"/>
      <c r="G491" s="98"/>
      <c r="H491" s="98"/>
      <c r="I491" s="98"/>
      <c r="J491" s="98"/>
      <c r="K491" s="98"/>
      <c r="L491" s="98"/>
      <c r="M491" s="98"/>
      <c r="N491" s="98"/>
      <c r="O491" s="98"/>
      <c r="P491" s="98"/>
      <c r="Q491" s="98"/>
      <c r="R491" s="98"/>
      <c r="S491" s="98"/>
      <c r="T491" s="98"/>
      <c r="U491" s="98"/>
      <c r="V491" s="98"/>
      <c r="W491" s="98"/>
      <c r="X491" s="98"/>
      <c r="Y491" s="98"/>
      <c r="Z491" s="98"/>
    </row>
    <row r="492">
      <c r="A492" s="98"/>
      <c r="B492" s="98"/>
      <c r="C492" s="98"/>
      <c r="D492" s="98"/>
      <c r="E492" s="98"/>
      <c r="F492" s="98"/>
      <c r="G492" s="98"/>
      <c r="H492" s="98"/>
      <c r="I492" s="98"/>
      <c r="J492" s="98"/>
      <c r="K492" s="98"/>
      <c r="L492" s="98"/>
      <c r="M492" s="98"/>
      <c r="N492" s="98"/>
      <c r="O492" s="98"/>
      <c r="P492" s="98"/>
      <c r="Q492" s="98"/>
      <c r="R492" s="98"/>
      <c r="S492" s="98"/>
      <c r="T492" s="98"/>
      <c r="U492" s="98"/>
      <c r="V492" s="98"/>
      <c r="W492" s="98"/>
      <c r="X492" s="98"/>
      <c r="Y492" s="98"/>
      <c r="Z492" s="98"/>
    </row>
    <row r="493">
      <c r="A493" s="98"/>
      <c r="B493" s="98"/>
      <c r="C493" s="98"/>
      <c r="D493" s="98"/>
      <c r="E493" s="98"/>
      <c r="F493" s="98"/>
      <c r="G493" s="98"/>
      <c r="H493" s="98"/>
      <c r="I493" s="98"/>
      <c r="J493" s="98"/>
      <c r="K493" s="98"/>
      <c r="L493" s="98"/>
      <c r="M493" s="98"/>
      <c r="N493" s="98"/>
      <c r="O493" s="98"/>
      <c r="P493" s="98"/>
      <c r="Q493" s="98"/>
      <c r="R493" s="98"/>
      <c r="S493" s="98"/>
      <c r="T493" s="98"/>
      <c r="U493" s="98"/>
      <c r="V493" s="98"/>
      <c r="W493" s="98"/>
      <c r="X493" s="98"/>
      <c r="Y493" s="98"/>
      <c r="Z493" s="98"/>
    </row>
    <row r="494">
      <c r="A494" s="98"/>
      <c r="B494" s="98"/>
      <c r="C494" s="98"/>
      <c r="D494" s="98"/>
      <c r="E494" s="98"/>
      <c r="F494" s="98"/>
      <c r="G494" s="98"/>
      <c r="H494" s="98"/>
      <c r="I494" s="98"/>
      <c r="J494" s="98"/>
      <c r="K494" s="98"/>
      <c r="L494" s="98"/>
      <c r="M494" s="98"/>
      <c r="N494" s="98"/>
      <c r="O494" s="98"/>
      <c r="P494" s="98"/>
      <c r="Q494" s="98"/>
      <c r="R494" s="98"/>
      <c r="S494" s="98"/>
      <c r="T494" s="98"/>
      <c r="U494" s="98"/>
      <c r="V494" s="98"/>
      <c r="W494" s="98"/>
      <c r="X494" s="98"/>
      <c r="Y494" s="98"/>
      <c r="Z494" s="98"/>
    </row>
    <row r="495">
      <c r="A495" s="98"/>
      <c r="B495" s="98"/>
      <c r="C495" s="98"/>
      <c r="D495" s="98"/>
      <c r="E495" s="98"/>
      <c r="F495" s="98"/>
      <c r="G495" s="98"/>
      <c r="H495" s="98"/>
      <c r="I495" s="98"/>
      <c r="J495" s="98"/>
      <c r="K495" s="98"/>
      <c r="L495" s="98"/>
      <c r="M495" s="98"/>
      <c r="N495" s="98"/>
      <c r="O495" s="98"/>
      <c r="P495" s="98"/>
      <c r="Q495" s="98"/>
      <c r="R495" s="98"/>
      <c r="S495" s="98"/>
      <c r="T495" s="98"/>
      <c r="U495" s="98"/>
      <c r="V495" s="98"/>
      <c r="W495" s="98"/>
      <c r="X495" s="98"/>
      <c r="Y495" s="98"/>
      <c r="Z495" s="98"/>
    </row>
    <row r="496">
      <c r="A496" s="98"/>
      <c r="B496" s="98"/>
      <c r="C496" s="98"/>
      <c r="D496" s="98"/>
      <c r="E496" s="98"/>
      <c r="F496" s="98"/>
      <c r="G496" s="98"/>
      <c r="H496" s="98"/>
      <c r="I496" s="98"/>
      <c r="J496" s="98"/>
      <c r="K496" s="98"/>
      <c r="L496" s="98"/>
      <c r="M496" s="98"/>
      <c r="N496" s="98"/>
      <c r="O496" s="98"/>
      <c r="P496" s="98"/>
      <c r="Q496" s="98"/>
      <c r="R496" s="98"/>
      <c r="S496" s="98"/>
      <c r="T496" s="98"/>
      <c r="U496" s="98"/>
      <c r="V496" s="98"/>
      <c r="W496" s="98"/>
      <c r="X496" s="98"/>
      <c r="Y496" s="98"/>
      <c r="Z496" s="98"/>
    </row>
    <row r="497">
      <c r="A497" s="98"/>
      <c r="B497" s="98"/>
      <c r="C497" s="98"/>
      <c r="D497" s="98"/>
      <c r="E497" s="98"/>
      <c r="F497" s="98"/>
      <c r="G497" s="98"/>
      <c r="H497" s="98"/>
      <c r="I497" s="98"/>
      <c r="J497" s="98"/>
      <c r="K497" s="98"/>
      <c r="L497" s="98"/>
      <c r="M497" s="98"/>
      <c r="N497" s="98"/>
      <c r="O497" s="98"/>
      <c r="P497" s="98"/>
      <c r="Q497" s="98"/>
      <c r="R497" s="98"/>
      <c r="S497" s="98"/>
      <c r="T497" s="98"/>
      <c r="U497" s="98"/>
      <c r="V497" s="98"/>
      <c r="W497" s="98"/>
      <c r="X497" s="98"/>
      <c r="Y497" s="98"/>
      <c r="Z497" s="98"/>
    </row>
    <row r="498">
      <c r="A498" s="98"/>
      <c r="B498" s="98"/>
      <c r="C498" s="98"/>
      <c r="D498" s="98"/>
      <c r="E498" s="98"/>
      <c r="F498" s="98"/>
      <c r="G498" s="98"/>
      <c r="H498" s="98"/>
      <c r="I498" s="98"/>
      <c r="J498" s="98"/>
      <c r="K498" s="98"/>
      <c r="L498" s="98"/>
      <c r="M498" s="98"/>
      <c r="N498" s="98"/>
      <c r="O498" s="98"/>
      <c r="P498" s="98"/>
      <c r="Q498" s="98"/>
      <c r="R498" s="98"/>
      <c r="S498" s="98"/>
      <c r="T498" s="98"/>
      <c r="U498" s="98"/>
      <c r="V498" s="98"/>
      <c r="W498" s="98"/>
      <c r="X498" s="98"/>
      <c r="Y498" s="98"/>
      <c r="Z498" s="98"/>
    </row>
    <row r="499">
      <c r="A499" s="98"/>
      <c r="B499" s="98"/>
      <c r="C499" s="98"/>
      <c r="D499" s="98"/>
      <c r="E499" s="98"/>
      <c r="F499" s="98"/>
      <c r="G499" s="98"/>
      <c r="H499" s="98"/>
      <c r="I499" s="98"/>
      <c r="J499" s="98"/>
      <c r="K499" s="98"/>
      <c r="L499" s="98"/>
      <c r="M499" s="98"/>
      <c r="N499" s="98"/>
      <c r="O499" s="98"/>
      <c r="P499" s="98"/>
      <c r="Q499" s="98"/>
      <c r="R499" s="98"/>
      <c r="S499" s="98"/>
      <c r="T499" s="98"/>
      <c r="U499" s="98"/>
      <c r="V499" s="98"/>
      <c r="W499" s="98"/>
      <c r="X499" s="98"/>
      <c r="Y499" s="98"/>
      <c r="Z499" s="98"/>
    </row>
    <row r="500">
      <c r="A500" s="98"/>
      <c r="B500" s="98"/>
      <c r="C500" s="98"/>
      <c r="D500" s="98"/>
      <c r="E500" s="98"/>
      <c r="F500" s="98"/>
      <c r="G500" s="98"/>
      <c r="H500" s="98"/>
      <c r="I500" s="98"/>
      <c r="J500" s="98"/>
      <c r="K500" s="98"/>
      <c r="L500" s="98"/>
      <c r="M500" s="98"/>
      <c r="N500" s="98"/>
      <c r="O500" s="98"/>
      <c r="P500" s="98"/>
      <c r="Q500" s="98"/>
      <c r="R500" s="98"/>
      <c r="S500" s="98"/>
      <c r="T500" s="98"/>
      <c r="U500" s="98"/>
      <c r="V500" s="98"/>
      <c r="W500" s="98"/>
      <c r="X500" s="98"/>
      <c r="Y500" s="98"/>
      <c r="Z500" s="98"/>
    </row>
    <row r="501">
      <c r="A501" s="98"/>
      <c r="B501" s="98"/>
      <c r="C501" s="98"/>
      <c r="D501" s="98"/>
      <c r="E501" s="98"/>
      <c r="F501" s="98"/>
      <c r="G501" s="98"/>
      <c r="H501" s="98"/>
      <c r="I501" s="98"/>
      <c r="J501" s="98"/>
      <c r="K501" s="98"/>
      <c r="L501" s="98"/>
      <c r="M501" s="98"/>
      <c r="N501" s="98"/>
      <c r="O501" s="98"/>
      <c r="P501" s="98"/>
      <c r="Q501" s="98"/>
      <c r="R501" s="98"/>
      <c r="S501" s="98"/>
      <c r="T501" s="98"/>
      <c r="U501" s="98"/>
      <c r="V501" s="98"/>
      <c r="W501" s="98"/>
      <c r="X501" s="98"/>
      <c r="Y501" s="98"/>
      <c r="Z501" s="98"/>
    </row>
    <row r="502">
      <c r="A502" s="98"/>
      <c r="B502" s="98"/>
      <c r="C502" s="98"/>
      <c r="D502" s="98"/>
      <c r="E502" s="98"/>
      <c r="F502" s="98"/>
      <c r="G502" s="98"/>
      <c r="H502" s="98"/>
      <c r="I502" s="98"/>
      <c r="J502" s="98"/>
      <c r="K502" s="98"/>
      <c r="L502" s="98"/>
      <c r="M502" s="98"/>
      <c r="N502" s="98"/>
      <c r="O502" s="98"/>
      <c r="P502" s="98"/>
      <c r="Q502" s="98"/>
      <c r="R502" s="98"/>
      <c r="S502" s="98"/>
      <c r="T502" s="98"/>
      <c r="U502" s="98"/>
      <c r="V502" s="98"/>
      <c r="W502" s="98"/>
      <c r="X502" s="98"/>
      <c r="Y502" s="98"/>
      <c r="Z502" s="98"/>
    </row>
    <row r="503">
      <c r="A503" s="98"/>
      <c r="B503" s="98"/>
      <c r="C503" s="98"/>
      <c r="D503" s="98"/>
      <c r="E503" s="98"/>
      <c r="F503" s="98"/>
      <c r="G503" s="98"/>
      <c r="H503" s="98"/>
      <c r="I503" s="98"/>
      <c r="J503" s="98"/>
      <c r="K503" s="98"/>
      <c r="L503" s="98"/>
      <c r="M503" s="98"/>
      <c r="N503" s="98"/>
      <c r="O503" s="98"/>
      <c r="P503" s="98"/>
      <c r="Q503" s="98"/>
      <c r="R503" s="98"/>
      <c r="S503" s="98"/>
      <c r="T503" s="98"/>
      <c r="U503" s="98"/>
      <c r="V503" s="98"/>
      <c r="W503" s="98"/>
      <c r="X503" s="98"/>
      <c r="Y503" s="98"/>
      <c r="Z503" s="98"/>
    </row>
    <row r="504">
      <c r="A504" s="98"/>
      <c r="B504" s="98"/>
      <c r="C504" s="98"/>
      <c r="D504" s="98"/>
      <c r="E504" s="98"/>
      <c r="F504" s="98"/>
      <c r="G504" s="98"/>
      <c r="H504" s="98"/>
      <c r="I504" s="98"/>
      <c r="J504" s="98"/>
      <c r="K504" s="98"/>
      <c r="L504" s="98"/>
      <c r="M504" s="98"/>
      <c r="N504" s="98"/>
      <c r="O504" s="98"/>
      <c r="P504" s="98"/>
      <c r="Q504" s="98"/>
      <c r="R504" s="98"/>
      <c r="S504" s="98"/>
      <c r="T504" s="98"/>
      <c r="U504" s="98"/>
      <c r="V504" s="98"/>
      <c r="W504" s="98"/>
      <c r="X504" s="98"/>
      <c r="Y504" s="98"/>
      <c r="Z504" s="98"/>
    </row>
    <row r="505">
      <c r="A505" s="98"/>
      <c r="B505" s="98"/>
      <c r="C505" s="98"/>
      <c r="D505" s="98"/>
      <c r="E505" s="98"/>
      <c r="F505" s="98"/>
      <c r="G505" s="98"/>
      <c r="H505" s="98"/>
      <c r="I505" s="98"/>
      <c r="J505" s="98"/>
      <c r="K505" s="98"/>
      <c r="L505" s="98"/>
      <c r="M505" s="98"/>
      <c r="N505" s="98"/>
      <c r="O505" s="98"/>
      <c r="P505" s="98"/>
      <c r="Q505" s="98"/>
      <c r="R505" s="98"/>
      <c r="S505" s="98"/>
      <c r="T505" s="98"/>
      <c r="U505" s="98"/>
      <c r="V505" s="98"/>
      <c r="W505" s="98"/>
      <c r="X505" s="98"/>
      <c r="Y505" s="98"/>
      <c r="Z505" s="98"/>
    </row>
    <row r="506">
      <c r="A506" s="98"/>
      <c r="B506" s="98"/>
      <c r="C506" s="98"/>
      <c r="D506" s="98"/>
      <c r="E506" s="98"/>
      <c r="F506" s="98"/>
      <c r="G506" s="98"/>
      <c r="H506" s="98"/>
      <c r="I506" s="98"/>
      <c r="J506" s="98"/>
      <c r="K506" s="98"/>
      <c r="L506" s="98"/>
      <c r="M506" s="98"/>
      <c r="N506" s="98"/>
      <c r="O506" s="98"/>
      <c r="P506" s="98"/>
      <c r="Q506" s="98"/>
      <c r="R506" s="98"/>
      <c r="S506" s="98"/>
      <c r="T506" s="98"/>
      <c r="U506" s="98"/>
      <c r="V506" s="98"/>
      <c r="W506" s="98"/>
      <c r="X506" s="98"/>
      <c r="Y506" s="98"/>
      <c r="Z506" s="98"/>
    </row>
    <row r="507">
      <c r="A507" s="98"/>
      <c r="B507" s="98"/>
      <c r="C507" s="98"/>
      <c r="D507" s="98"/>
      <c r="E507" s="98"/>
      <c r="F507" s="98"/>
      <c r="G507" s="98"/>
      <c r="H507" s="98"/>
      <c r="I507" s="98"/>
      <c r="J507" s="98"/>
      <c r="K507" s="98"/>
      <c r="L507" s="98"/>
      <c r="M507" s="98"/>
      <c r="N507" s="98"/>
      <c r="O507" s="98"/>
      <c r="P507" s="98"/>
      <c r="Q507" s="98"/>
      <c r="R507" s="98"/>
      <c r="S507" s="98"/>
      <c r="T507" s="98"/>
      <c r="U507" s="98"/>
      <c r="V507" s="98"/>
      <c r="W507" s="98"/>
      <c r="X507" s="98"/>
      <c r="Y507" s="98"/>
      <c r="Z507" s="98"/>
    </row>
    <row r="508">
      <c r="A508" s="98"/>
      <c r="B508" s="98"/>
      <c r="C508" s="98"/>
      <c r="D508" s="98"/>
      <c r="E508" s="98"/>
      <c r="F508" s="98"/>
      <c r="G508" s="98"/>
      <c r="H508" s="98"/>
      <c r="I508" s="98"/>
      <c r="J508" s="98"/>
      <c r="K508" s="98"/>
      <c r="L508" s="98"/>
      <c r="M508" s="98"/>
      <c r="N508" s="98"/>
      <c r="O508" s="98"/>
      <c r="P508" s="98"/>
      <c r="Q508" s="98"/>
      <c r="R508" s="98"/>
      <c r="S508" s="98"/>
      <c r="T508" s="98"/>
      <c r="U508" s="98"/>
      <c r="V508" s="98"/>
      <c r="W508" s="98"/>
      <c r="X508" s="98"/>
      <c r="Y508" s="98"/>
      <c r="Z508" s="98"/>
    </row>
    <row r="509">
      <c r="A509" s="98"/>
      <c r="B509" s="98"/>
      <c r="C509" s="98"/>
      <c r="D509" s="98"/>
      <c r="E509" s="98"/>
      <c r="F509" s="98"/>
      <c r="G509" s="98"/>
      <c r="H509" s="98"/>
      <c r="I509" s="98"/>
      <c r="J509" s="98"/>
      <c r="K509" s="98"/>
      <c r="L509" s="98"/>
      <c r="M509" s="98"/>
      <c r="N509" s="98"/>
      <c r="O509" s="98"/>
      <c r="P509" s="98"/>
      <c r="Q509" s="98"/>
      <c r="R509" s="98"/>
      <c r="S509" s="98"/>
      <c r="T509" s="98"/>
      <c r="U509" s="98"/>
      <c r="V509" s="98"/>
      <c r="W509" s="98"/>
      <c r="X509" s="98"/>
      <c r="Y509" s="98"/>
      <c r="Z509" s="98"/>
    </row>
    <row r="510">
      <c r="A510" s="98"/>
      <c r="B510" s="98"/>
      <c r="C510" s="98"/>
      <c r="D510" s="98"/>
      <c r="E510" s="98"/>
      <c r="F510" s="98"/>
      <c r="G510" s="98"/>
      <c r="H510" s="98"/>
      <c r="I510" s="98"/>
      <c r="J510" s="98"/>
      <c r="K510" s="98"/>
      <c r="L510" s="98"/>
      <c r="M510" s="98"/>
      <c r="N510" s="98"/>
      <c r="O510" s="98"/>
      <c r="P510" s="98"/>
      <c r="Q510" s="98"/>
      <c r="R510" s="98"/>
      <c r="S510" s="98"/>
      <c r="T510" s="98"/>
      <c r="U510" s="98"/>
      <c r="V510" s="98"/>
      <c r="W510" s="98"/>
      <c r="X510" s="98"/>
      <c r="Y510" s="98"/>
      <c r="Z510" s="98"/>
    </row>
    <row r="511">
      <c r="A511" s="98"/>
      <c r="B511" s="98"/>
      <c r="C511" s="98"/>
      <c r="D511" s="98"/>
      <c r="E511" s="98"/>
      <c r="F511" s="98"/>
      <c r="G511" s="98"/>
      <c r="H511" s="98"/>
      <c r="I511" s="98"/>
      <c r="J511" s="98"/>
      <c r="K511" s="98"/>
      <c r="L511" s="98"/>
      <c r="M511" s="98"/>
      <c r="N511" s="98"/>
      <c r="O511" s="98"/>
      <c r="P511" s="98"/>
      <c r="Q511" s="98"/>
      <c r="R511" s="98"/>
      <c r="S511" s="98"/>
      <c r="T511" s="98"/>
      <c r="U511" s="98"/>
      <c r="V511" s="98"/>
      <c r="W511" s="98"/>
      <c r="X511" s="98"/>
      <c r="Y511" s="98"/>
      <c r="Z511" s="98"/>
    </row>
    <row r="512">
      <c r="A512" s="98"/>
      <c r="B512" s="98"/>
      <c r="C512" s="98"/>
      <c r="D512" s="98"/>
      <c r="E512" s="98"/>
      <c r="F512" s="98"/>
      <c r="G512" s="98"/>
      <c r="H512" s="98"/>
      <c r="I512" s="98"/>
      <c r="J512" s="98"/>
      <c r="K512" s="98"/>
      <c r="L512" s="98"/>
      <c r="M512" s="98"/>
      <c r="N512" s="98"/>
      <c r="O512" s="98"/>
      <c r="P512" s="98"/>
      <c r="Q512" s="98"/>
      <c r="R512" s="98"/>
      <c r="S512" s="98"/>
      <c r="T512" s="98"/>
      <c r="U512" s="98"/>
      <c r="V512" s="98"/>
      <c r="W512" s="98"/>
      <c r="X512" s="98"/>
      <c r="Y512" s="98"/>
      <c r="Z512" s="98"/>
    </row>
    <row r="513">
      <c r="A513" s="98"/>
      <c r="B513" s="98"/>
      <c r="C513" s="98"/>
      <c r="D513" s="98"/>
      <c r="E513" s="98"/>
      <c r="F513" s="98"/>
      <c r="G513" s="98"/>
      <c r="H513" s="98"/>
      <c r="I513" s="98"/>
      <c r="J513" s="98"/>
      <c r="K513" s="98"/>
      <c r="L513" s="98"/>
      <c r="M513" s="98"/>
      <c r="N513" s="98"/>
      <c r="O513" s="98"/>
      <c r="P513" s="98"/>
      <c r="Q513" s="98"/>
      <c r="R513" s="98"/>
      <c r="S513" s="98"/>
      <c r="T513" s="98"/>
      <c r="U513" s="98"/>
      <c r="V513" s="98"/>
      <c r="W513" s="98"/>
      <c r="X513" s="98"/>
      <c r="Y513" s="98"/>
      <c r="Z513" s="98"/>
    </row>
    <row r="514">
      <c r="A514" s="98"/>
      <c r="B514" s="98"/>
      <c r="C514" s="98"/>
      <c r="D514" s="98"/>
      <c r="E514" s="98"/>
      <c r="F514" s="98"/>
      <c r="G514" s="98"/>
      <c r="H514" s="98"/>
      <c r="I514" s="98"/>
      <c r="J514" s="98"/>
      <c r="K514" s="98"/>
      <c r="L514" s="98"/>
      <c r="M514" s="98"/>
      <c r="N514" s="98"/>
      <c r="O514" s="98"/>
      <c r="P514" s="98"/>
      <c r="Q514" s="98"/>
      <c r="R514" s="98"/>
      <c r="S514" s="98"/>
      <c r="T514" s="98"/>
      <c r="U514" s="98"/>
      <c r="V514" s="98"/>
      <c r="W514" s="98"/>
      <c r="X514" s="98"/>
      <c r="Y514" s="98"/>
      <c r="Z514" s="98"/>
    </row>
    <row r="515">
      <c r="A515" s="98"/>
      <c r="B515" s="98"/>
      <c r="C515" s="98"/>
      <c r="D515" s="98"/>
      <c r="E515" s="98"/>
      <c r="F515" s="98"/>
      <c r="G515" s="98"/>
      <c r="H515" s="98"/>
      <c r="I515" s="98"/>
      <c r="J515" s="98"/>
      <c r="K515" s="98"/>
      <c r="L515" s="98"/>
      <c r="M515" s="98"/>
      <c r="N515" s="98"/>
      <c r="O515" s="98"/>
      <c r="P515" s="98"/>
      <c r="Q515" s="98"/>
      <c r="R515" s="98"/>
      <c r="S515" s="98"/>
      <c r="T515" s="98"/>
      <c r="U515" s="98"/>
      <c r="V515" s="98"/>
      <c r="W515" s="98"/>
      <c r="X515" s="98"/>
      <c r="Y515" s="98"/>
      <c r="Z515" s="98"/>
    </row>
    <row r="516">
      <c r="A516" s="98"/>
      <c r="B516" s="98"/>
      <c r="C516" s="98"/>
      <c r="D516" s="98"/>
      <c r="E516" s="98"/>
      <c r="F516" s="98"/>
      <c r="G516" s="98"/>
      <c r="H516" s="98"/>
      <c r="I516" s="98"/>
      <c r="J516" s="98"/>
      <c r="K516" s="98"/>
      <c r="L516" s="98"/>
      <c r="M516" s="98"/>
      <c r="N516" s="98"/>
      <c r="O516" s="98"/>
      <c r="P516" s="98"/>
      <c r="Q516" s="98"/>
      <c r="R516" s="98"/>
      <c r="S516" s="98"/>
      <c r="T516" s="98"/>
      <c r="U516" s="98"/>
      <c r="V516" s="98"/>
      <c r="W516" s="98"/>
      <c r="X516" s="98"/>
      <c r="Y516" s="98"/>
      <c r="Z516" s="98"/>
    </row>
    <row r="517">
      <c r="A517" s="98"/>
      <c r="B517" s="98"/>
      <c r="C517" s="98"/>
      <c r="D517" s="98"/>
      <c r="E517" s="98"/>
      <c r="F517" s="98"/>
      <c r="G517" s="98"/>
      <c r="H517" s="98"/>
      <c r="I517" s="98"/>
      <c r="J517" s="98"/>
      <c r="K517" s="98"/>
      <c r="L517" s="98"/>
      <c r="M517" s="98"/>
      <c r="N517" s="98"/>
      <c r="O517" s="98"/>
      <c r="P517" s="98"/>
      <c r="Q517" s="98"/>
      <c r="R517" s="98"/>
      <c r="S517" s="98"/>
      <c r="T517" s="98"/>
      <c r="U517" s="98"/>
      <c r="V517" s="98"/>
      <c r="W517" s="98"/>
      <c r="X517" s="98"/>
      <c r="Y517" s="98"/>
      <c r="Z517" s="98"/>
    </row>
    <row r="518">
      <c r="A518" s="98"/>
      <c r="B518" s="98"/>
      <c r="C518" s="98"/>
      <c r="D518" s="98"/>
      <c r="E518" s="98"/>
      <c r="F518" s="98"/>
      <c r="G518" s="98"/>
      <c r="H518" s="98"/>
      <c r="I518" s="98"/>
      <c r="J518" s="98"/>
      <c r="K518" s="98"/>
      <c r="L518" s="98"/>
      <c r="M518" s="98"/>
      <c r="N518" s="98"/>
      <c r="O518" s="98"/>
      <c r="P518" s="98"/>
      <c r="Q518" s="98"/>
      <c r="R518" s="98"/>
      <c r="S518" s="98"/>
      <c r="T518" s="98"/>
      <c r="U518" s="98"/>
      <c r="V518" s="98"/>
      <c r="W518" s="98"/>
      <c r="X518" s="98"/>
      <c r="Y518" s="98"/>
      <c r="Z518" s="98"/>
    </row>
    <row r="519">
      <c r="A519" s="98"/>
      <c r="B519" s="98"/>
      <c r="C519" s="98"/>
      <c r="D519" s="98"/>
      <c r="E519" s="98"/>
      <c r="F519" s="98"/>
      <c r="G519" s="98"/>
      <c r="H519" s="98"/>
      <c r="I519" s="98"/>
      <c r="J519" s="98"/>
      <c r="K519" s="98"/>
      <c r="L519" s="98"/>
      <c r="M519" s="98"/>
      <c r="N519" s="98"/>
      <c r="O519" s="98"/>
      <c r="P519" s="98"/>
      <c r="Q519" s="98"/>
      <c r="R519" s="98"/>
      <c r="S519" s="98"/>
      <c r="T519" s="98"/>
      <c r="U519" s="98"/>
      <c r="V519" s="98"/>
      <c r="W519" s="98"/>
      <c r="X519" s="98"/>
      <c r="Y519" s="98"/>
      <c r="Z519" s="98"/>
    </row>
    <row r="520">
      <c r="A520" s="98"/>
      <c r="B520" s="98"/>
      <c r="C520" s="98"/>
      <c r="D520" s="98"/>
      <c r="E520" s="98"/>
      <c r="F520" s="98"/>
      <c r="G520" s="98"/>
      <c r="H520" s="98"/>
      <c r="I520" s="98"/>
      <c r="J520" s="98"/>
      <c r="K520" s="98"/>
      <c r="L520" s="98"/>
      <c r="M520" s="98"/>
      <c r="N520" s="98"/>
      <c r="O520" s="98"/>
      <c r="P520" s="98"/>
      <c r="Q520" s="98"/>
      <c r="R520" s="98"/>
      <c r="S520" s="98"/>
      <c r="T520" s="98"/>
      <c r="U520" s="98"/>
      <c r="V520" s="98"/>
      <c r="W520" s="98"/>
      <c r="X520" s="98"/>
      <c r="Y520" s="98"/>
      <c r="Z520" s="98"/>
    </row>
    <row r="521">
      <c r="A521" s="98"/>
      <c r="B521" s="98"/>
      <c r="C521" s="98"/>
      <c r="D521" s="98"/>
      <c r="E521" s="98"/>
      <c r="F521" s="98"/>
      <c r="G521" s="98"/>
      <c r="H521" s="98"/>
      <c r="I521" s="98"/>
      <c r="J521" s="98"/>
      <c r="K521" s="98"/>
      <c r="L521" s="98"/>
      <c r="M521" s="98"/>
      <c r="N521" s="98"/>
      <c r="O521" s="98"/>
      <c r="P521" s="98"/>
      <c r="Q521" s="98"/>
      <c r="R521" s="98"/>
      <c r="S521" s="98"/>
      <c r="T521" s="98"/>
      <c r="U521" s="98"/>
      <c r="V521" s="98"/>
      <c r="W521" s="98"/>
      <c r="X521" s="98"/>
      <c r="Y521" s="98"/>
      <c r="Z521" s="98"/>
    </row>
    <row r="522">
      <c r="A522" s="98"/>
      <c r="B522" s="98"/>
      <c r="C522" s="98"/>
      <c r="D522" s="98"/>
      <c r="E522" s="98"/>
      <c r="F522" s="98"/>
      <c r="G522" s="98"/>
      <c r="H522" s="98"/>
      <c r="I522" s="98"/>
      <c r="J522" s="98"/>
      <c r="K522" s="98"/>
      <c r="L522" s="98"/>
      <c r="M522" s="98"/>
      <c r="N522" s="98"/>
      <c r="O522" s="98"/>
      <c r="P522" s="98"/>
      <c r="Q522" s="98"/>
      <c r="R522" s="98"/>
      <c r="S522" s="98"/>
      <c r="T522" s="98"/>
      <c r="U522" s="98"/>
      <c r="V522" s="98"/>
      <c r="W522" s="98"/>
      <c r="X522" s="98"/>
      <c r="Y522" s="98"/>
      <c r="Z522" s="98"/>
    </row>
    <row r="523">
      <c r="A523" s="98"/>
      <c r="B523" s="98"/>
      <c r="C523" s="98"/>
      <c r="D523" s="98"/>
      <c r="E523" s="98"/>
      <c r="F523" s="98"/>
      <c r="G523" s="98"/>
      <c r="H523" s="98"/>
      <c r="I523" s="98"/>
      <c r="J523" s="98"/>
      <c r="K523" s="98"/>
      <c r="L523" s="98"/>
      <c r="M523" s="98"/>
      <c r="N523" s="98"/>
      <c r="O523" s="98"/>
      <c r="P523" s="98"/>
      <c r="Q523" s="98"/>
      <c r="R523" s="98"/>
      <c r="S523" s="98"/>
      <c r="T523" s="98"/>
      <c r="U523" s="98"/>
      <c r="V523" s="98"/>
      <c r="W523" s="98"/>
      <c r="X523" s="98"/>
      <c r="Y523" s="98"/>
      <c r="Z523" s="98"/>
    </row>
    <row r="524">
      <c r="A524" s="98"/>
      <c r="B524" s="98"/>
      <c r="C524" s="98"/>
      <c r="D524" s="98"/>
      <c r="E524" s="98"/>
      <c r="F524" s="98"/>
      <c r="G524" s="98"/>
      <c r="H524" s="98"/>
      <c r="I524" s="98"/>
      <c r="J524" s="98"/>
      <c r="K524" s="98"/>
      <c r="L524" s="98"/>
      <c r="M524" s="98"/>
      <c r="N524" s="98"/>
      <c r="O524" s="98"/>
      <c r="P524" s="98"/>
      <c r="Q524" s="98"/>
      <c r="R524" s="98"/>
      <c r="S524" s="98"/>
      <c r="T524" s="98"/>
      <c r="U524" s="98"/>
      <c r="V524" s="98"/>
      <c r="W524" s="98"/>
      <c r="X524" s="98"/>
      <c r="Y524" s="98"/>
      <c r="Z524" s="98"/>
    </row>
    <row r="525">
      <c r="A525" s="98"/>
      <c r="B525" s="98"/>
      <c r="C525" s="98"/>
      <c r="D525" s="98"/>
      <c r="E525" s="98"/>
      <c r="F525" s="98"/>
      <c r="G525" s="98"/>
      <c r="H525" s="98"/>
      <c r="I525" s="98"/>
      <c r="J525" s="98"/>
      <c r="K525" s="98"/>
      <c r="L525" s="98"/>
      <c r="M525" s="98"/>
      <c r="N525" s="98"/>
      <c r="O525" s="98"/>
      <c r="P525" s="98"/>
      <c r="Q525" s="98"/>
      <c r="R525" s="98"/>
      <c r="S525" s="98"/>
      <c r="T525" s="98"/>
      <c r="U525" s="98"/>
      <c r="V525" s="98"/>
      <c r="W525" s="98"/>
      <c r="X525" s="98"/>
      <c r="Y525" s="98"/>
      <c r="Z525" s="98"/>
    </row>
    <row r="526">
      <c r="A526" s="98"/>
      <c r="B526" s="98"/>
      <c r="C526" s="98"/>
      <c r="D526" s="98"/>
      <c r="E526" s="98"/>
      <c r="F526" s="98"/>
      <c r="G526" s="98"/>
      <c r="H526" s="98"/>
      <c r="I526" s="98"/>
      <c r="J526" s="98"/>
      <c r="K526" s="98"/>
      <c r="L526" s="98"/>
      <c r="M526" s="98"/>
      <c r="N526" s="98"/>
      <c r="O526" s="98"/>
      <c r="P526" s="98"/>
      <c r="Q526" s="98"/>
      <c r="R526" s="98"/>
      <c r="S526" s="98"/>
      <c r="T526" s="98"/>
      <c r="U526" s="98"/>
      <c r="V526" s="98"/>
      <c r="W526" s="98"/>
      <c r="X526" s="98"/>
      <c r="Y526" s="98"/>
      <c r="Z526" s="98"/>
    </row>
    <row r="527">
      <c r="A527" s="98"/>
      <c r="B527" s="98"/>
      <c r="C527" s="98"/>
      <c r="D527" s="98"/>
      <c r="E527" s="98"/>
      <c r="F527" s="98"/>
      <c r="G527" s="98"/>
      <c r="H527" s="98"/>
      <c r="I527" s="98"/>
      <c r="J527" s="98"/>
      <c r="K527" s="98"/>
      <c r="L527" s="98"/>
      <c r="M527" s="98"/>
      <c r="N527" s="98"/>
      <c r="O527" s="98"/>
      <c r="P527" s="98"/>
      <c r="Q527" s="98"/>
      <c r="R527" s="98"/>
      <c r="S527" s="98"/>
      <c r="T527" s="98"/>
      <c r="U527" s="98"/>
      <c r="V527" s="98"/>
      <c r="W527" s="98"/>
      <c r="X527" s="98"/>
      <c r="Y527" s="98"/>
      <c r="Z527" s="98"/>
    </row>
    <row r="528">
      <c r="A528" s="98"/>
      <c r="B528" s="98"/>
      <c r="C528" s="98"/>
      <c r="D528" s="98"/>
      <c r="E528" s="98"/>
      <c r="F528" s="98"/>
      <c r="G528" s="98"/>
      <c r="H528" s="98"/>
      <c r="I528" s="98"/>
      <c r="J528" s="98"/>
      <c r="K528" s="98"/>
      <c r="L528" s="98"/>
      <c r="M528" s="98"/>
      <c r="N528" s="98"/>
      <c r="O528" s="98"/>
      <c r="P528" s="98"/>
      <c r="Q528" s="98"/>
      <c r="R528" s="98"/>
      <c r="S528" s="98"/>
      <c r="T528" s="98"/>
      <c r="U528" s="98"/>
      <c r="V528" s="98"/>
      <c r="W528" s="98"/>
      <c r="X528" s="98"/>
      <c r="Y528" s="98"/>
      <c r="Z528" s="98"/>
    </row>
    <row r="529">
      <c r="A529" s="98"/>
      <c r="B529" s="98"/>
      <c r="C529" s="98"/>
      <c r="D529" s="98"/>
      <c r="E529" s="98"/>
      <c r="F529" s="98"/>
      <c r="G529" s="98"/>
      <c r="H529" s="98"/>
      <c r="I529" s="98"/>
      <c r="J529" s="98"/>
      <c r="K529" s="98"/>
      <c r="L529" s="98"/>
      <c r="M529" s="98"/>
      <c r="N529" s="98"/>
      <c r="O529" s="98"/>
      <c r="P529" s="98"/>
      <c r="Q529" s="98"/>
      <c r="R529" s="98"/>
      <c r="S529" s="98"/>
      <c r="T529" s="98"/>
      <c r="U529" s="98"/>
      <c r="V529" s="98"/>
      <c r="W529" s="98"/>
      <c r="X529" s="98"/>
      <c r="Y529" s="98"/>
      <c r="Z529" s="98"/>
    </row>
    <row r="530">
      <c r="A530" s="98"/>
      <c r="B530" s="98"/>
      <c r="C530" s="98"/>
      <c r="D530" s="98"/>
      <c r="E530" s="98"/>
      <c r="F530" s="98"/>
      <c r="G530" s="98"/>
      <c r="H530" s="98"/>
      <c r="I530" s="98"/>
      <c r="J530" s="98"/>
      <c r="K530" s="98"/>
      <c r="L530" s="98"/>
      <c r="M530" s="98"/>
      <c r="N530" s="98"/>
      <c r="O530" s="98"/>
      <c r="P530" s="98"/>
      <c r="Q530" s="98"/>
      <c r="R530" s="98"/>
      <c r="S530" s="98"/>
      <c r="T530" s="98"/>
      <c r="U530" s="98"/>
      <c r="V530" s="98"/>
      <c r="W530" s="98"/>
      <c r="X530" s="98"/>
      <c r="Y530" s="98"/>
      <c r="Z530" s="98"/>
    </row>
    <row r="531">
      <c r="A531" s="98"/>
      <c r="B531" s="98"/>
      <c r="C531" s="98"/>
      <c r="D531" s="98"/>
      <c r="E531" s="98"/>
      <c r="F531" s="98"/>
      <c r="G531" s="98"/>
      <c r="H531" s="98"/>
      <c r="I531" s="98"/>
      <c r="J531" s="98"/>
      <c r="K531" s="98"/>
      <c r="L531" s="98"/>
      <c r="M531" s="98"/>
      <c r="N531" s="98"/>
      <c r="O531" s="98"/>
      <c r="P531" s="98"/>
      <c r="Q531" s="98"/>
      <c r="R531" s="98"/>
      <c r="S531" s="98"/>
      <c r="T531" s="98"/>
      <c r="U531" s="98"/>
      <c r="V531" s="98"/>
      <c r="W531" s="98"/>
      <c r="X531" s="98"/>
      <c r="Y531" s="98"/>
      <c r="Z531" s="98"/>
    </row>
    <row r="532">
      <c r="A532" s="98"/>
      <c r="B532" s="98"/>
      <c r="C532" s="98"/>
      <c r="D532" s="98"/>
      <c r="E532" s="98"/>
      <c r="F532" s="98"/>
      <c r="G532" s="98"/>
      <c r="H532" s="98"/>
      <c r="I532" s="98"/>
      <c r="J532" s="98"/>
      <c r="K532" s="98"/>
      <c r="L532" s="98"/>
      <c r="M532" s="98"/>
      <c r="N532" s="98"/>
      <c r="O532" s="98"/>
      <c r="P532" s="98"/>
      <c r="Q532" s="98"/>
      <c r="R532" s="98"/>
      <c r="S532" s="98"/>
      <c r="T532" s="98"/>
      <c r="U532" s="98"/>
      <c r="V532" s="98"/>
      <c r="W532" s="98"/>
      <c r="X532" s="98"/>
      <c r="Y532" s="98"/>
      <c r="Z532" s="98"/>
    </row>
    <row r="533">
      <c r="A533" s="98"/>
      <c r="B533" s="98"/>
      <c r="C533" s="98"/>
      <c r="D533" s="98"/>
      <c r="E533" s="98"/>
      <c r="F533" s="98"/>
      <c r="G533" s="98"/>
      <c r="H533" s="98"/>
      <c r="I533" s="98"/>
      <c r="J533" s="98"/>
      <c r="K533" s="98"/>
      <c r="L533" s="98"/>
      <c r="M533" s="98"/>
      <c r="N533" s="98"/>
      <c r="O533" s="98"/>
      <c r="P533" s="98"/>
      <c r="Q533" s="98"/>
      <c r="R533" s="98"/>
      <c r="S533" s="98"/>
      <c r="T533" s="98"/>
      <c r="U533" s="98"/>
      <c r="V533" s="98"/>
      <c r="W533" s="98"/>
      <c r="X533" s="98"/>
      <c r="Y533" s="98"/>
      <c r="Z533" s="98"/>
    </row>
    <row r="534">
      <c r="A534" s="98"/>
      <c r="B534" s="98"/>
      <c r="C534" s="98"/>
      <c r="D534" s="98"/>
      <c r="E534" s="98"/>
      <c r="F534" s="98"/>
      <c r="G534" s="98"/>
      <c r="H534" s="98"/>
      <c r="I534" s="98"/>
      <c r="J534" s="98"/>
      <c r="K534" s="98"/>
      <c r="L534" s="98"/>
      <c r="M534" s="98"/>
      <c r="N534" s="98"/>
      <c r="O534" s="98"/>
      <c r="P534" s="98"/>
      <c r="Q534" s="98"/>
      <c r="R534" s="98"/>
      <c r="S534" s="98"/>
      <c r="T534" s="98"/>
      <c r="U534" s="98"/>
      <c r="V534" s="98"/>
      <c r="W534" s="98"/>
      <c r="X534" s="98"/>
      <c r="Y534" s="98"/>
      <c r="Z534" s="98"/>
    </row>
    <row r="535">
      <c r="A535" s="98"/>
      <c r="B535" s="98"/>
      <c r="C535" s="98"/>
      <c r="D535" s="98"/>
      <c r="E535" s="98"/>
      <c r="F535" s="98"/>
      <c r="G535" s="98"/>
      <c r="H535" s="98"/>
      <c r="I535" s="98"/>
      <c r="J535" s="98"/>
      <c r="K535" s="98"/>
      <c r="L535" s="98"/>
      <c r="M535" s="98"/>
      <c r="N535" s="98"/>
      <c r="O535" s="98"/>
      <c r="P535" s="98"/>
      <c r="Q535" s="98"/>
      <c r="R535" s="98"/>
      <c r="S535" s="98"/>
      <c r="T535" s="98"/>
      <c r="U535" s="98"/>
      <c r="V535" s="98"/>
      <c r="W535" s="98"/>
      <c r="X535" s="98"/>
      <c r="Y535" s="98"/>
      <c r="Z535" s="98"/>
    </row>
    <row r="536">
      <c r="A536" s="98"/>
      <c r="B536" s="98"/>
      <c r="C536" s="98"/>
      <c r="D536" s="98"/>
      <c r="E536" s="98"/>
      <c r="F536" s="98"/>
      <c r="G536" s="98"/>
      <c r="H536" s="98"/>
      <c r="I536" s="98"/>
      <c r="J536" s="98"/>
      <c r="K536" s="98"/>
      <c r="L536" s="98"/>
      <c r="M536" s="98"/>
      <c r="N536" s="98"/>
      <c r="O536" s="98"/>
      <c r="P536" s="98"/>
      <c r="Q536" s="98"/>
      <c r="R536" s="98"/>
      <c r="S536" s="98"/>
      <c r="T536" s="98"/>
      <c r="U536" s="98"/>
      <c r="V536" s="98"/>
      <c r="W536" s="98"/>
      <c r="X536" s="98"/>
      <c r="Y536" s="98"/>
      <c r="Z536" s="98"/>
    </row>
    <row r="537">
      <c r="A537" s="98"/>
      <c r="B537" s="98"/>
      <c r="C537" s="98"/>
      <c r="D537" s="98"/>
      <c r="E537" s="98"/>
      <c r="F537" s="98"/>
      <c r="G537" s="98"/>
      <c r="H537" s="98"/>
      <c r="I537" s="98"/>
      <c r="J537" s="98"/>
      <c r="K537" s="98"/>
      <c r="L537" s="98"/>
      <c r="M537" s="98"/>
      <c r="N537" s="98"/>
      <c r="O537" s="98"/>
      <c r="P537" s="98"/>
      <c r="Q537" s="98"/>
      <c r="R537" s="98"/>
      <c r="S537" s="98"/>
      <c r="T537" s="98"/>
      <c r="U537" s="98"/>
      <c r="V537" s="98"/>
      <c r="W537" s="98"/>
      <c r="X537" s="98"/>
      <c r="Y537" s="98"/>
      <c r="Z537" s="98"/>
    </row>
    <row r="538">
      <c r="A538" s="98"/>
      <c r="B538" s="98"/>
      <c r="C538" s="98"/>
      <c r="D538" s="98"/>
      <c r="E538" s="98"/>
      <c r="F538" s="98"/>
      <c r="G538" s="98"/>
      <c r="H538" s="98"/>
      <c r="I538" s="98"/>
      <c r="J538" s="98"/>
      <c r="K538" s="98"/>
      <c r="L538" s="98"/>
      <c r="M538" s="98"/>
      <c r="N538" s="98"/>
      <c r="O538" s="98"/>
      <c r="P538" s="98"/>
      <c r="Q538" s="98"/>
      <c r="R538" s="98"/>
      <c r="S538" s="98"/>
      <c r="T538" s="98"/>
      <c r="U538" s="98"/>
      <c r="V538" s="98"/>
      <c r="W538" s="98"/>
      <c r="X538" s="98"/>
      <c r="Y538" s="98"/>
      <c r="Z538" s="98"/>
    </row>
    <row r="539">
      <c r="A539" s="98"/>
      <c r="B539" s="98"/>
      <c r="C539" s="98"/>
      <c r="D539" s="98"/>
      <c r="E539" s="98"/>
      <c r="F539" s="98"/>
      <c r="G539" s="98"/>
      <c r="H539" s="98"/>
      <c r="I539" s="98"/>
      <c r="J539" s="98"/>
      <c r="K539" s="98"/>
      <c r="L539" s="98"/>
      <c r="M539" s="98"/>
      <c r="N539" s="98"/>
      <c r="O539" s="98"/>
      <c r="P539" s="98"/>
      <c r="Q539" s="98"/>
      <c r="R539" s="98"/>
      <c r="S539" s="98"/>
      <c r="T539" s="98"/>
      <c r="U539" s="98"/>
      <c r="V539" s="98"/>
      <c r="W539" s="98"/>
      <c r="X539" s="98"/>
      <c r="Y539" s="98"/>
      <c r="Z539" s="98"/>
    </row>
    <row r="540">
      <c r="A540" s="98"/>
      <c r="B540" s="98"/>
      <c r="C540" s="98"/>
      <c r="D540" s="98"/>
      <c r="E540" s="98"/>
      <c r="F540" s="98"/>
      <c r="G540" s="98"/>
      <c r="H540" s="98"/>
      <c r="I540" s="98"/>
      <c r="J540" s="98"/>
      <c r="K540" s="98"/>
      <c r="L540" s="98"/>
      <c r="M540" s="98"/>
      <c r="N540" s="98"/>
      <c r="O540" s="98"/>
      <c r="P540" s="98"/>
      <c r="Q540" s="98"/>
      <c r="R540" s="98"/>
      <c r="S540" s="98"/>
      <c r="T540" s="98"/>
      <c r="U540" s="98"/>
      <c r="V540" s="98"/>
      <c r="W540" s="98"/>
      <c r="X540" s="98"/>
      <c r="Y540" s="98"/>
      <c r="Z540" s="98"/>
    </row>
    <row r="541">
      <c r="A541" s="98"/>
      <c r="B541" s="98"/>
      <c r="C541" s="98"/>
      <c r="D541" s="98"/>
      <c r="E541" s="98"/>
      <c r="F541" s="98"/>
      <c r="G541" s="98"/>
      <c r="H541" s="98"/>
      <c r="I541" s="98"/>
      <c r="J541" s="98"/>
      <c r="K541" s="98"/>
      <c r="L541" s="98"/>
      <c r="M541" s="98"/>
      <c r="N541" s="98"/>
      <c r="O541" s="98"/>
      <c r="P541" s="98"/>
      <c r="Q541" s="98"/>
      <c r="R541" s="98"/>
      <c r="S541" s="98"/>
      <c r="T541" s="98"/>
      <c r="U541" s="98"/>
      <c r="V541" s="98"/>
      <c r="W541" s="98"/>
      <c r="X541" s="98"/>
      <c r="Y541" s="98"/>
      <c r="Z541" s="98"/>
    </row>
    <row r="542">
      <c r="A542" s="98"/>
      <c r="B542" s="98"/>
      <c r="C542" s="98"/>
      <c r="D542" s="98"/>
      <c r="E542" s="98"/>
      <c r="F542" s="98"/>
      <c r="G542" s="98"/>
      <c r="H542" s="98"/>
      <c r="I542" s="98"/>
      <c r="J542" s="98"/>
      <c r="K542" s="98"/>
      <c r="L542" s="98"/>
      <c r="M542" s="98"/>
      <c r="N542" s="98"/>
      <c r="O542" s="98"/>
      <c r="P542" s="98"/>
      <c r="Q542" s="98"/>
      <c r="R542" s="98"/>
      <c r="S542" s="98"/>
      <c r="T542" s="98"/>
      <c r="U542" s="98"/>
      <c r="V542" s="98"/>
      <c r="W542" s="98"/>
      <c r="X542" s="98"/>
      <c r="Y542" s="98"/>
      <c r="Z542" s="98"/>
    </row>
    <row r="543">
      <c r="A543" s="98"/>
      <c r="B543" s="98"/>
      <c r="C543" s="98"/>
      <c r="D543" s="98"/>
      <c r="E543" s="98"/>
      <c r="F543" s="98"/>
      <c r="G543" s="98"/>
      <c r="H543" s="98"/>
      <c r="I543" s="98"/>
      <c r="J543" s="98"/>
      <c r="K543" s="98"/>
      <c r="L543" s="98"/>
      <c r="M543" s="98"/>
      <c r="N543" s="98"/>
      <c r="O543" s="98"/>
      <c r="P543" s="98"/>
      <c r="Q543" s="98"/>
      <c r="R543" s="98"/>
      <c r="S543" s="98"/>
      <c r="T543" s="98"/>
      <c r="U543" s="98"/>
      <c r="V543" s="98"/>
      <c r="W543" s="98"/>
      <c r="X543" s="98"/>
      <c r="Y543" s="98"/>
      <c r="Z543" s="98"/>
    </row>
    <row r="544">
      <c r="A544" s="98"/>
      <c r="B544" s="98"/>
      <c r="C544" s="98"/>
      <c r="D544" s="98"/>
      <c r="E544" s="98"/>
      <c r="F544" s="98"/>
      <c r="G544" s="98"/>
      <c r="H544" s="98"/>
      <c r="I544" s="98"/>
      <c r="J544" s="98"/>
      <c r="K544" s="98"/>
      <c r="L544" s="98"/>
      <c r="M544" s="98"/>
      <c r="N544" s="98"/>
      <c r="O544" s="98"/>
      <c r="P544" s="98"/>
      <c r="Q544" s="98"/>
      <c r="R544" s="98"/>
      <c r="S544" s="98"/>
      <c r="T544" s="98"/>
      <c r="U544" s="98"/>
      <c r="V544" s="98"/>
      <c r="W544" s="98"/>
      <c r="X544" s="98"/>
      <c r="Y544" s="98"/>
      <c r="Z544" s="98"/>
    </row>
    <row r="545">
      <c r="A545" s="98"/>
      <c r="B545" s="98"/>
      <c r="C545" s="98"/>
      <c r="D545" s="98"/>
      <c r="E545" s="98"/>
      <c r="F545" s="98"/>
      <c r="G545" s="98"/>
      <c r="H545" s="98"/>
      <c r="I545" s="98"/>
      <c r="J545" s="98"/>
      <c r="K545" s="98"/>
      <c r="L545" s="98"/>
      <c r="M545" s="98"/>
      <c r="N545" s="98"/>
      <c r="O545" s="98"/>
      <c r="P545" s="98"/>
      <c r="Q545" s="98"/>
      <c r="R545" s="98"/>
      <c r="S545" s="98"/>
      <c r="T545" s="98"/>
      <c r="U545" s="98"/>
      <c r="V545" s="98"/>
      <c r="W545" s="98"/>
      <c r="X545" s="98"/>
      <c r="Y545" s="98"/>
      <c r="Z545" s="98"/>
    </row>
    <row r="546">
      <c r="A546" s="98"/>
      <c r="B546" s="98"/>
      <c r="C546" s="98"/>
      <c r="D546" s="98"/>
      <c r="E546" s="98"/>
      <c r="F546" s="98"/>
      <c r="G546" s="98"/>
      <c r="H546" s="98"/>
      <c r="I546" s="98"/>
      <c r="J546" s="98"/>
      <c r="K546" s="98"/>
      <c r="L546" s="98"/>
      <c r="M546" s="98"/>
      <c r="N546" s="98"/>
      <c r="O546" s="98"/>
      <c r="P546" s="98"/>
      <c r="Q546" s="98"/>
      <c r="R546" s="98"/>
      <c r="S546" s="98"/>
      <c r="T546" s="98"/>
      <c r="U546" s="98"/>
      <c r="V546" s="98"/>
      <c r="W546" s="98"/>
      <c r="X546" s="98"/>
      <c r="Y546" s="98"/>
      <c r="Z546" s="98"/>
    </row>
    <row r="547">
      <c r="A547" s="98"/>
      <c r="B547" s="98"/>
      <c r="C547" s="98"/>
      <c r="D547" s="98"/>
      <c r="E547" s="98"/>
      <c r="F547" s="98"/>
      <c r="G547" s="98"/>
      <c r="H547" s="98"/>
      <c r="I547" s="98"/>
      <c r="J547" s="98"/>
      <c r="K547" s="98"/>
      <c r="L547" s="98"/>
      <c r="M547" s="98"/>
      <c r="N547" s="98"/>
      <c r="O547" s="98"/>
      <c r="P547" s="98"/>
      <c r="Q547" s="98"/>
      <c r="R547" s="98"/>
      <c r="S547" s="98"/>
      <c r="T547" s="98"/>
      <c r="U547" s="98"/>
      <c r="V547" s="98"/>
      <c r="W547" s="98"/>
      <c r="X547" s="98"/>
      <c r="Y547" s="98"/>
      <c r="Z547" s="98"/>
    </row>
    <row r="548">
      <c r="A548" s="98"/>
      <c r="B548" s="98"/>
      <c r="C548" s="98"/>
      <c r="D548" s="98"/>
      <c r="E548" s="98"/>
      <c r="F548" s="98"/>
      <c r="G548" s="98"/>
      <c r="H548" s="98"/>
      <c r="I548" s="98"/>
      <c r="J548" s="98"/>
      <c r="K548" s="98"/>
      <c r="L548" s="98"/>
      <c r="M548" s="98"/>
      <c r="N548" s="98"/>
      <c r="O548" s="98"/>
      <c r="P548" s="98"/>
      <c r="Q548" s="98"/>
      <c r="R548" s="98"/>
      <c r="S548" s="98"/>
      <c r="T548" s="98"/>
      <c r="U548" s="98"/>
      <c r="V548" s="98"/>
      <c r="W548" s="98"/>
      <c r="X548" s="98"/>
      <c r="Y548" s="98"/>
      <c r="Z548" s="98"/>
    </row>
    <row r="549">
      <c r="A549" s="98"/>
      <c r="B549" s="98"/>
      <c r="C549" s="98"/>
      <c r="D549" s="98"/>
      <c r="E549" s="98"/>
      <c r="F549" s="98"/>
      <c r="G549" s="98"/>
      <c r="H549" s="98"/>
      <c r="I549" s="98"/>
      <c r="J549" s="98"/>
      <c r="K549" s="98"/>
      <c r="L549" s="98"/>
      <c r="M549" s="98"/>
      <c r="N549" s="98"/>
      <c r="O549" s="98"/>
      <c r="P549" s="98"/>
      <c r="Q549" s="98"/>
      <c r="R549" s="98"/>
      <c r="S549" s="98"/>
      <c r="T549" s="98"/>
      <c r="U549" s="98"/>
      <c r="V549" s="98"/>
      <c r="W549" s="98"/>
      <c r="X549" s="98"/>
      <c r="Y549" s="98"/>
      <c r="Z549" s="98"/>
    </row>
    <row r="550">
      <c r="A550" s="98"/>
      <c r="B550" s="98"/>
      <c r="C550" s="98"/>
      <c r="D550" s="98"/>
      <c r="E550" s="98"/>
      <c r="F550" s="98"/>
      <c r="G550" s="98"/>
      <c r="H550" s="98"/>
      <c r="I550" s="98"/>
      <c r="J550" s="98"/>
      <c r="K550" s="98"/>
      <c r="L550" s="98"/>
      <c r="M550" s="98"/>
      <c r="N550" s="98"/>
      <c r="O550" s="98"/>
      <c r="P550" s="98"/>
      <c r="Q550" s="98"/>
      <c r="R550" s="98"/>
      <c r="S550" s="98"/>
      <c r="T550" s="98"/>
      <c r="U550" s="98"/>
      <c r="V550" s="98"/>
      <c r="W550" s="98"/>
      <c r="X550" s="98"/>
      <c r="Y550" s="98"/>
      <c r="Z550" s="98"/>
    </row>
    <row r="551">
      <c r="A551" s="98"/>
      <c r="B551" s="98"/>
      <c r="C551" s="98"/>
      <c r="D551" s="98"/>
      <c r="E551" s="98"/>
      <c r="F551" s="98"/>
      <c r="G551" s="98"/>
      <c r="H551" s="98"/>
      <c r="I551" s="98"/>
      <c r="J551" s="98"/>
      <c r="K551" s="98"/>
      <c r="L551" s="98"/>
      <c r="M551" s="98"/>
      <c r="N551" s="98"/>
      <c r="O551" s="98"/>
      <c r="P551" s="98"/>
      <c r="Q551" s="98"/>
      <c r="R551" s="98"/>
      <c r="S551" s="98"/>
      <c r="T551" s="98"/>
      <c r="U551" s="98"/>
      <c r="V551" s="98"/>
      <c r="W551" s="98"/>
      <c r="X551" s="98"/>
      <c r="Y551" s="98"/>
      <c r="Z551" s="98"/>
    </row>
    <row r="552">
      <c r="A552" s="98"/>
      <c r="B552" s="98"/>
      <c r="C552" s="98"/>
      <c r="D552" s="98"/>
      <c r="E552" s="98"/>
      <c r="F552" s="98"/>
      <c r="G552" s="98"/>
      <c r="H552" s="98"/>
      <c r="I552" s="98"/>
      <c r="J552" s="98"/>
      <c r="K552" s="98"/>
      <c r="L552" s="98"/>
      <c r="M552" s="98"/>
      <c r="N552" s="98"/>
      <c r="O552" s="98"/>
      <c r="P552" s="98"/>
      <c r="Q552" s="98"/>
      <c r="R552" s="98"/>
      <c r="S552" s="98"/>
      <c r="T552" s="98"/>
      <c r="U552" s="98"/>
      <c r="V552" s="98"/>
      <c r="W552" s="98"/>
      <c r="X552" s="98"/>
      <c r="Y552" s="98"/>
      <c r="Z552" s="98"/>
    </row>
    <row r="553">
      <c r="A553" s="98"/>
      <c r="B553" s="98"/>
      <c r="C553" s="98"/>
      <c r="D553" s="98"/>
      <c r="E553" s="98"/>
      <c r="F553" s="98"/>
      <c r="G553" s="98"/>
      <c r="H553" s="98"/>
      <c r="I553" s="98"/>
      <c r="J553" s="98"/>
      <c r="K553" s="98"/>
      <c r="L553" s="98"/>
      <c r="M553" s="98"/>
      <c r="N553" s="98"/>
      <c r="O553" s="98"/>
      <c r="P553" s="98"/>
      <c r="Q553" s="98"/>
      <c r="R553" s="98"/>
      <c r="S553" s="98"/>
      <c r="T553" s="98"/>
      <c r="U553" s="98"/>
      <c r="V553" s="98"/>
      <c r="W553" s="98"/>
      <c r="X553" s="98"/>
      <c r="Y553" s="98"/>
      <c r="Z553" s="98"/>
    </row>
    <row r="554">
      <c r="A554" s="98"/>
      <c r="B554" s="98"/>
      <c r="C554" s="98"/>
      <c r="D554" s="98"/>
      <c r="E554" s="98"/>
      <c r="F554" s="98"/>
      <c r="G554" s="98"/>
      <c r="H554" s="98"/>
      <c r="I554" s="98"/>
      <c r="J554" s="98"/>
      <c r="K554" s="98"/>
      <c r="L554" s="98"/>
      <c r="M554" s="98"/>
      <c r="N554" s="98"/>
      <c r="O554" s="98"/>
      <c r="P554" s="98"/>
      <c r="Q554" s="98"/>
      <c r="R554" s="98"/>
      <c r="S554" s="98"/>
      <c r="T554" s="98"/>
      <c r="U554" s="98"/>
      <c r="V554" s="98"/>
      <c r="W554" s="98"/>
      <c r="X554" s="98"/>
      <c r="Y554" s="98"/>
      <c r="Z554" s="98"/>
    </row>
    <row r="555">
      <c r="A555" s="98"/>
      <c r="B555" s="98"/>
      <c r="C555" s="98"/>
      <c r="D555" s="98"/>
      <c r="E555" s="98"/>
      <c r="F555" s="98"/>
      <c r="G555" s="98"/>
      <c r="H555" s="98"/>
      <c r="I555" s="98"/>
      <c r="J555" s="98"/>
      <c r="K555" s="98"/>
      <c r="L555" s="98"/>
      <c r="M555" s="98"/>
      <c r="N555" s="98"/>
      <c r="O555" s="98"/>
      <c r="P555" s="98"/>
      <c r="Q555" s="98"/>
      <c r="R555" s="98"/>
      <c r="S555" s="98"/>
      <c r="T555" s="98"/>
      <c r="U555" s="98"/>
      <c r="V555" s="98"/>
      <c r="W555" s="98"/>
      <c r="X555" s="98"/>
      <c r="Y555" s="98"/>
      <c r="Z555" s="98"/>
    </row>
    <row r="556">
      <c r="A556" s="98"/>
      <c r="B556" s="98"/>
      <c r="C556" s="98"/>
      <c r="D556" s="98"/>
      <c r="E556" s="98"/>
      <c r="F556" s="98"/>
      <c r="G556" s="98"/>
      <c r="H556" s="98"/>
      <c r="I556" s="98"/>
      <c r="J556" s="98"/>
      <c r="K556" s="98"/>
      <c r="L556" s="98"/>
      <c r="M556" s="98"/>
      <c r="N556" s="98"/>
      <c r="O556" s="98"/>
      <c r="P556" s="98"/>
      <c r="Q556" s="98"/>
      <c r="R556" s="98"/>
      <c r="S556" s="98"/>
      <c r="T556" s="98"/>
      <c r="U556" s="98"/>
      <c r="V556" s="98"/>
      <c r="W556" s="98"/>
      <c r="X556" s="98"/>
      <c r="Y556" s="98"/>
      <c r="Z556" s="98"/>
    </row>
    <row r="557">
      <c r="A557" s="98"/>
      <c r="B557" s="98"/>
      <c r="C557" s="98"/>
      <c r="D557" s="98"/>
      <c r="E557" s="98"/>
      <c r="F557" s="98"/>
      <c r="G557" s="98"/>
      <c r="H557" s="98"/>
      <c r="I557" s="98"/>
      <c r="J557" s="98"/>
      <c r="K557" s="98"/>
      <c r="L557" s="98"/>
      <c r="M557" s="98"/>
      <c r="N557" s="98"/>
      <c r="O557" s="98"/>
      <c r="P557" s="98"/>
      <c r="Q557" s="98"/>
      <c r="R557" s="98"/>
      <c r="S557" s="98"/>
      <c r="T557" s="98"/>
      <c r="U557" s="98"/>
      <c r="V557" s="98"/>
      <c r="W557" s="98"/>
      <c r="X557" s="98"/>
      <c r="Y557" s="98"/>
      <c r="Z557" s="98"/>
    </row>
    <row r="558">
      <c r="A558" s="98"/>
      <c r="B558" s="98"/>
      <c r="C558" s="98"/>
      <c r="D558" s="98"/>
      <c r="E558" s="98"/>
      <c r="F558" s="98"/>
      <c r="G558" s="98"/>
      <c r="H558" s="98"/>
      <c r="I558" s="98"/>
      <c r="J558" s="98"/>
      <c r="K558" s="98"/>
      <c r="L558" s="98"/>
      <c r="M558" s="98"/>
      <c r="N558" s="98"/>
      <c r="O558" s="98"/>
      <c r="P558" s="98"/>
      <c r="Q558" s="98"/>
      <c r="R558" s="98"/>
      <c r="S558" s="98"/>
      <c r="T558" s="98"/>
      <c r="U558" s="98"/>
      <c r="V558" s="98"/>
      <c r="W558" s="98"/>
      <c r="X558" s="98"/>
      <c r="Y558" s="98"/>
      <c r="Z558" s="98"/>
    </row>
    <row r="559">
      <c r="A559" s="98"/>
      <c r="B559" s="98"/>
      <c r="C559" s="98"/>
      <c r="D559" s="98"/>
      <c r="E559" s="98"/>
      <c r="F559" s="98"/>
      <c r="G559" s="98"/>
      <c r="H559" s="98"/>
      <c r="I559" s="98"/>
      <c r="J559" s="98"/>
      <c r="K559" s="98"/>
      <c r="L559" s="98"/>
      <c r="M559" s="98"/>
      <c r="N559" s="98"/>
      <c r="O559" s="98"/>
      <c r="P559" s="98"/>
      <c r="Q559" s="98"/>
      <c r="R559" s="98"/>
      <c r="S559" s="98"/>
      <c r="T559" s="98"/>
      <c r="U559" s="98"/>
      <c r="V559" s="98"/>
      <c r="W559" s="98"/>
      <c r="X559" s="98"/>
      <c r="Y559" s="98"/>
      <c r="Z559" s="98"/>
    </row>
    <row r="560">
      <c r="A560" s="98"/>
      <c r="B560" s="98"/>
      <c r="C560" s="98"/>
      <c r="D560" s="98"/>
      <c r="E560" s="98"/>
      <c r="F560" s="98"/>
      <c r="G560" s="98"/>
      <c r="H560" s="98"/>
      <c r="I560" s="98"/>
      <c r="J560" s="98"/>
      <c r="K560" s="98"/>
      <c r="L560" s="98"/>
      <c r="M560" s="98"/>
      <c r="N560" s="98"/>
      <c r="O560" s="98"/>
      <c r="P560" s="98"/>
      <c r="Q560" s="98"/>
      <c r="R560" s="98"/>
      <c r="S560" s="98"/>
      <c r="T560" s="98"/>
      <c r="U560" s="98"/>
      <c r="V560" s="98"/>
      <c r="W560" s="98"/>
      <c r="X560" s="98"/>
      <c r="Y560" s="98"/>
      <c r="Z560" s="98"/>
    </row>
    <row r="561">
      <c r="A561" s="98"/>
      <c r="B561" s="98"/>
      <c r="C561" s="98"/>
      <c r="D561" s="98"/>
      <c r="E561" s="98"/>
      <c r="F561" s="98"/>
      <c r="G561" s="98"/>
      <c r="H561" s="98"/>
      <c r="I561" s="98"/>
      <c r="J561" s="98"/>
      <c r="K561" s="98"/>
      <c r="L561" s="98"/>
      <c r="M561" s="98"/>
      <c r="N561" s="98"/>
      <c r="O561" s="98"/>
      <c r="P561" s="98"/>
      <c r="Q561" s="98"/>
      <c r="R561" s="98"/>
      <c r="S561" s="98"/>
      <c r="T561" s="98"/>
      <c r="U561" s="98"/>
      <c r="V561" s="98"/>
      <c r="W561" s="98"/>
      <c r="X561" s="98"/>
      <c r="Y561" s="98"/>
      <c r="Z561" s="98"/>
    </row>
    <row r="562">
      <c r="A562" s="98"/>
      <c r="B562" s="98"/>
      <c r="C562" s="98"/>
      <c r="D562" s="98"/>
      <c r="E562" s="98"/>
      <c r="F562" s="98"/>
      <c r="G562" s="98"/>
      <c r="H562" s="98"/>
      <c r="I562" s="98"/>
      <c r="J562" s="98"/>
      <c r="K562" s="98"/>
      <c r="L562" s="98"/>
      <c r="M562" s="98"/>
      <c r="N562" s="98"/>
      <c r="O562" s="98"/>
      <c r="P562" s="98"/>
      <c r="Q562" s="98"/>
      <c r="R562" s="98"/>
      <c r="S562" s="98"/>
      <c r="T562" s="98"/>
      <c r="U562" s="98"/>
      <c r="V562" s="98"/>
      <c r="W562" s="98"/>
      <c r="X562" s="98"/>
      <c r="Y562" s="98"/>
      <c r="Z562" s="98"/>
    </row>
    <row r="563">
      <c r="A563" s="98"/>
      <c r="B563" s="98"/>
      <c r="C563" s="98"/>
      <c r="D563" s="98"/>
      <c r="E563" s="98"/>
      <c r="F563" s="98"/>
      <c r="G563" s="98"/>
      <c r="H563" s="98"/>
      <c r="I563" s="98"/>
      <c r="J563" s="98"/>
      <c r="K563" s="98"/>
      <c r="L563" s="98"/>
      <c r="M563" s="98"/>
      <c r="N563" s="98"/>
      <c r="O563" s="98"/>
      <c r="P563" s="98"/>
      <c r="Q563" s="98"/>
      <c r="R563" s="98"/>
      <c r="S563" s="98"/>
      <c r="T563" s="98"/>
      <c r="U563" s="98"/>
      <c r="V563" s="98"/>
      <c r="W563" s="98"/>
      <c r="X563" s="98"/>
      <c r="Y563" s="98"/>
      <c r="Z563" s="98"/>
    </row>
    <row r="564">
      <c r="A564" s="98"/>
      <c r="B564" s="98"/>
      <c r="C564" s="98"/>
      <c r="D564" s="98"/>
      <c r="E564" s="98"/>
      <c r="F564" s="98"/>
      <c r="G564" s="98"/>
      <c r="H564" s="98"/>
      <c r="I564" s="98"/>
      <c r="J564" s="98"/>
      <c r="K564" s="98"/>
      <c r="L564" s="98"/>
      <c r="M564" s="98"/>
      <c r="N564" s="98"/>
      <c r="O564" s="98"/>
      <c r="P564" s="98"/>
      <c r="Q564" s="98"/>
      <c r="R564" s="98"/>
      <c r="S564" s="98"/>
      <c r="T564" s="98"/>
      <c r="U564" s="98"/>
      <c r="V564" s="98"/>
      <c r="W564" s="98"/>
      <c r="X564" s="98"/>
      <c r="Y564" s="98"/>
      <c r="Z564" s="98"/>
    </row>
    <row r="565">
      <c r="A565" s="98"/>
      <c r="B565" s="98"/>
      <c r="C565" s="98"/>
      <c r="D565" s="98"/>
      <c r="E565" s="98"/>
      <c r="F565" s="98"/>
      <c r="G565" s="98"/>
      <c r="H565" s="98"/>
      <c r="I565" s="98"/>
      <c r="J565" s="98"/>
      <c r="K565" s="98"/>
      <c r="L565" s="98"/>
      <c r="M565" s="98"/>
      <c r="N565" s="98"/>
      <c r="O565" s="98"/>
      <c r="P565" s="98"/>
      <c r="Q565" s="98"/>
      <c r="R565" s="98"/>
      <c r="S565" s="98"/>
      <c r="T565" s="98"/>
      <c r="U565" s="98"/>
      <c r="V565" s="98"/>
      <c r="W565" s="98"/>
      <c r="X565" s="98"/>
      <c r="Y565" s="98"/>
      <c r="Z565" s="98"/>
    </row>
    <row r="566">
      <c r="A566" s="98"/>
      <c r="B566" s="98"/>
      <c r="C566" s="98"/>
      <c r="D566" s="98"/>
      <c r="E566" s="98"/>
      <c r="F566" s="98"/>
      <c r="G566" s="98"/>
      <c r="H566" s="98"/>
      <c r="I566" s="98"/>
      <c r="J566" s="98"/>
      <c r="K566" s="98"/>
      <c r="L566" s="98"/>
      <c r="M566" s="98"/>
      <c r="N566" s="98"/>
      <c r="O566" s="98"/>
      <c r="P566" s="98"/>
      <c r="Q566" s="98"/>
      <c r="R566" s="98"/>
      <c r="S566" s="98"/>
      <c r="T566" s="98"/>
      <c r="U566" s="98"/>
      <c r="V566" s="98"/>
      <c r="W566" s="98"/>
      <c r="X566" s="98"/>
      <c r="Y566" s="98"/>
      <c r="Z566" s="98"/>
    </row>
    <row r="567">
      <c r="A567" s="98"/>
      <c r="B567" s="98"/>
      <c r="C567" s="98"/>
      <c r="D567" s="98"/>
      <c r="E567" s="98"/>
      <c r="F567" s="98"/>
      <c r="G567" s="98"/>
      <c r="H567" s="98"/>
      <c r="I567" s="98"/>
      <c r="J567" s="98"/>
      <c r="K567" s="98"/>
      <c r="L567" s="98"/>
      <c r="M567" s="98"/>
      <c r="N567" s="98"/>
      <c r="O567" s="98"/>
      <c r="P567" s="98"/>
      <c r="Q567" s="98"/>
      <c r="R567" s="98"/>
      <c r="S567" s="98"/>
      <c r="T567" s="98"/>
      <c r="U567" s="98"/>
      <c r="V567" s="98"/>
      <c r="W567" s="98"/>
      <c r="X567" s="98"/>
      <c r="Y567" s="98"/>
      <c r="Z567" s="98"/>
    </row>
    <row r="568">
      <c r="A568" s="98"/>
      <c r="B568" s="98"/>
      <c r="C568" s="98"/>
      <c r="D568" s="98"/>
      <c r="E568" s="98"/>
      <c r="F568" s="98"/>
      <c r="G568" s="98"/>
      <c r="H568" s="98"/>
      <c r="I568" s="98"/>
      <c r="J568" s="98"/>
      <c r="K568" s="98"/>
      <c r="L568" s="98"/>
      <c r="M568" s="98"/>
      <c r="N568" s="98"/>
      <c r="O568" s="98"/>
      <c r="P568" s="98"/>
      <c r="Q568" s="98"/>
      <c r="R568" s="98"/>
      <c r="S568" s="98"/>
      <c r="T568" s="98"/>
      <c r="U568" s="98"/>
      <c r="V568" s="98"/>
      <c r="W568" s="98"/>
      <c r="X568" s="98"/>
      <c r="Y568" s="98"/>
      <c r="Z568" s="98"/>
    </row>
    <row r="569">
      <c r="A569" s="98"/>
      <c r="B569" s="98"/>
      <c r="C569" s="98"/>
      <c r="D569" s="98"/>
      <c r="E569" s="98"/>
      <c r="F569" s="98"/>
      <c r="G569" s="98"/>
      <c r="H569" s="98"/>
      <c r="I569" s="98"/>
      <c r="J569" s="98"/>
      <c r="K569" s="98"/>
      <c r="L569" s="98"/>
      <c r="M569" s="98"/>
      <c r="N569" s="98"/>
      <c r="O569" s="98"/>
      <c r="P569" s="98"/>
      <c r="Q569" s="98"/>
      <c r="R569" s="98"/>
      <c r="S569" s="98"/>
      <c r="T569" s="98"/>
      <c r="U569" s="98"/>
      <c r="V569" s="98"/>
      <c r="W569" s="98"/>
      <c r="X569" s="98"/>
      <c r="Y569" s="98"/>
      <c r="Z569" s="98"/>
    </row>
    <row r="570">
      <c r="A570" s="98"/>
      <c r="B570" s="98"/>
      <c r="C570" s="98"/>
      <c r="D570" s="98"/>
      <c r="E570" s="98"/>
      <c r="F570" s="98"/>
      <c r="G570" s="98"/>
      <c r="H570" s="98"/>
      <c r="I570" s="98"/>
      <c r="J570" s="98"/>
      <c r="K570" s="98"/>
      <c r="L570" s="98"/>
      <c r="M570" s="98"/>
      <c r="N570" s="98"/>
      <c r="O570" s="98"/>
      <c r="P570" s="98"/>
      <c r="Q570" s="98"/>
      <c r="R570" s="98"/>
      <c r="S570" s="98"/>
      <c r="T570" s="98"/>
      <c r="U570" s="98"/>
      <c r="V570" s="98"/>
      <c r="W570" s="98"/>
      <c r="X570" s="98"/>
      <c r="Y570" s="98"/>
      <c r="Z570" s="98"/>
    </row>
    <row r="571">
      <c r="A571" s="98"/>
      <c r="B571" s="98"/>
      <c r="C571" s="98"/>
      <c r="D571" s="98"/>
      <c r="E571" s="98"/>
      <c r="F571" s="98"/>
      <c r="G571" s="98"/>
      <c r="H571" s="98"/>
      <c r="I571" s="98"/>
      <c r="J571" s="98"/>
      <c r="K571" s="98"/>
      <c r="L571" s="98"/>
      <c r="M571" s="98"/>
      <c r="N571" s="98"/>
      <c r="O571" s="98"/>
      <c r="P571" s="98"/>
      <c r="Q571" s="98"/>
      <c r="R571" s="98"/>
      <c r="S571" s="98"/>
      <c r="T571" s="98"/>
      <c r="U571" s="98"/>
      <c r="V571" s="98"/>
      <c r="W571" s="98"/>
      <c r="X571" s="98"/>
      <c r="Y571" s="98"/>
      <c r="Z571" s="98"/>
    </row>
    <row r="572">
      <c r="A572" s="98"/>
      <c r="B572" s="98"/>
      <c r="C572" s="98"/>
      <c r="D572" s="98"/>
      <c r="E572" s="98"/>
      <c r="F572" s="98"/>
      <c r="G572" s="98"/>
      <c r="H572" s="98"/>
      <c r="I572" s="98"/>
      <c r="J572" s="98"/>
      <c r="K572" s="98"/>
      <c r="L572" s="98"/>
      <c r="M572" s="98"/>
      <c r="N572" s="98"/>
      <c r="O572" s="98"/>
      <c r="P572" s="98"/>
      <c r="Q572" s="98"/>
      <c r="R572" s="98"/>
      <c r="S572" s="98"/>
      <c r="T572" s="98"/>
      <c r="U572" s="98"/>
      <c r="V572" s="98"/>
      <c r="W572" s="98"/>
      <c r="X572" s="98"/>
      <c r="Y572" s="98"/>
      <c r="Z572" s="98"/>
    </row>
    <row r="573">
      <c r="A573" s="98"/>
      <c r="B573" s="98"/>
      <c r="C573" s="98"/>
      <c r="D573" s="98"/>
      <c r="E573" s="98"/>
      <c r="F573" s="98"/>
      <c r="G573" s="98"/>
      <c r="H573" s="98"/>
      <c r="I573" s="98"/>
      <c r="J573" s="98"/>
      <c r="K573" s="98"/>
      <c r="L573" s="98"/>
      <c r="M573" s="98"/>
      <c r="N573" s="98"/>
      <c r="O573" s="98"/>
      <c r="P573" s="98"/>
      <c r="Q573" s="98"/>
      <c r="R573" s="98"/>
      <c r="S573" s="98"/>
      <c r="T573" s="98"/>
      <c r="U573" s="98"/>
      <c r="V573" s="98"/>
      <c r="W573" s="98"/>
      <c r="X573" s="98"/>
      <c r="Y573" s="98"/>
      <c r="Z573" s="98"/>
    </row>
    <row r="574">
      <c r="A574" s="98"/>
      <c r="B574" s="98"/>
      <c r="C574" s="98"/>
      <c r="D574" s="98"/>
      <c r="E574" s="98"/>
      <c r="F574" s="98"/>
      <c r="G574" s="98"/>
      <c r="H574" s="98"/>
      <c r="I574" s="98"/>
      <c r="J574" s="98"/>
      <c r="K574" s="98"/>
      <c r="L574" s="98"/>
      <c r="M574" s="98"/>
      <c r="N574" s="98"/>
      <c r="O574" s="98"/>
      <c r="P574" s="98"/>
      <c r="Q574" s="98"/>
      <c r="R574" s="98"/>
      <c r="S574" s="98"/>
      <c r="T574" s="98"/>
      <c r="U574" s="98"/>
      <c r="V574" s="98"/>
      <c r="W574" s="98"/>
      <c r="X574" s="98"/>
      <c r="Y574" s="98"/>
      <c r="Z574" s="98"/>
    </row>
    <row r="575">
      <c r="A575" s="98"/>
      <c r="B575" s="98"/>
      <c r="C575" s="98"/>
      <c r="D575" s="98"/>
      <c r="E575" s="98"/>
      <c r="F575" s="98"/>
      <c r="G575" s="98"/>
      <c r="H575" s="98"/>
      <c r="I575" s="98"/>
      <c r="J575" s="98"/>
      <c r="K575" s="98"/>
      <c r="L575" s="98"/>
      <c r="M575" s="98"/>
      <c r="N575" s="98"/>
      <c r="O575" s="98"/>
      <c r="P575" s="98"/>
      <c r="Q575" s="98"/>
      <c r="R575" s="98"/>
      <c r="S575" s="98"/>
      <c r="T575" s="98"/>
      <c r="U575" s="98"/>
      <c r="V575" s="98"/>
      <c r="W575" s="98"/>
      <c r="X575" s="98"/>
      <c r="Y575" s="98"/>
      <c r="Z575" s="98"/>
    </row>
    <row r="576">
      <c r="A576" s="98"/>
      <c r="B576" s="98"/>
      <c r="C576" s="98"/>
      <c r="D576" s="98"/>
      <c r="E576" s="98"/>
      <c r="F576" s="98"/>
      <c r="G576" s="98"/>
      <c r="H576" s="98"/>
      <c r="I576" s="98"/>
      <c r="J576" s="98"/>
      <c r="K576" s="98"/>
      <c r="L576" s="98"/>
      <c r="M576" s="98"/>
      <c r="N576" s="98"/>
      <c r="O576" s="98"/>
      <c r="P576" s="98"/>
      <c r="Q576" s="98"/>
      <c r="R576" s="98"/>
      <c r="S576" s="98"/>
      <c r="T576" s="98"/>
      <c r="U576" s="98"/>
      <c r="V576" s="98"/>
      <c r="W576" s="98"/>
      <c r="X576" s="98"/>
      <c r="Y576" s="98"/>
      <c r="Z576" s="98"/>
    </row>
    <row r="577">
      <c r="A577" s="98"/>
      <c r="B577" s="98"/>
      <c r="C577" s="98"/>
      <c r="D577" s="98"/>
      <c r="E577" s="98"/>
      <c r="F577" s="98"/>
      <c r="G577" s="98"/>
      <c r="H577" s="98"/>
      <c r="I577" s="98"/>
      <c r="J577" s="98"/>
      <c r="K577" s="98"/>
      <c r="L577" s="98"/>
      <c r="M577" s="98"/>
      <c r="N577" s="98"/>
      <c r="O577" s="98"/>
      <c r="P577" s="98"/>
      <c r="Q577" s="98"/>
      <c r="R577" s="98"/>
      <c r="S577" s="98"/>
      <c r="T577" s="98"/>
      <c r="U577" s="98"/>
      <c r="V577" s="98"/>
      <c r="W577" s="98"/>
      <c r="X577" s="98"/>
      <c r="Y577" s="98"/>
      <c r="Z577" s="98"/>
    </row>
    <row r="578">
      <c r="A578" s="98"/>
      <c r="B578" s="98"/>
      <c r="C578" s="98"/>
      <c r="D578" s="98"/>
      <c r="E578" s="98"/>
      <c r="F578" s="98"/>
      <c r="G578" s="98"/>
      <c r="H578" s="98"/>
      <c r="I578" s="98"/>
      <c r="J578" s="98"/>
      <c r="K578" s="98"/>
      <c r="L578" s="98"/>
      <c r="M578" s="98"/>
      <c r="N578" s="98"/>
      <c r="O578" s="98"/>
      <c r="P578" s="98"/>
      <c r="Q578" s="98"/>
      <c r="R578" s="98"/>
      <c r="S578" s="98"/>
      <c r="T578" s="98"/>
      <c r="U578" s="98"/>
      <c r="V578" s="98"/>
      <c r="W578" s="98"/>
      <c r="X578" s="98"/>
      <c r="Y578" s="98"/>
      <c r="Z578" s="98"/>
    </row>
    <row r="579">
      <c r="A579" s="98"/>
      <c r="B579" s="98"/>
      <c r="C579" s="98"/>
      <c r="D579" s="98"/>
      <c r="E579" s="98"/>
      <c r="F579" s="98"/>
      <c r="G579" s="98"/>
      <c r="H579" s="98"/>
      <c r="I579" s="98"/>
      <c r="J579" s="98"/>
      <c r="K579" s="98"/>
      <c r="L579" s="98"/>
      <c r="M579" s="98"/>
      <c r="N579" s="98"/>
      <c r="O579" s="98"/>
      <c r="P579" s="98"/>
      <c r="Q579" s="98"/>
      <c r="R579" s="98"/>
      <c r="S579" s="98"/>
      <c r="T579" s="98"/>
      <c r="U579" s="98"/>
      <c r="V579" s="98"/>
      <c r="W579" s="98"/>
      <c r="X579" s="98"/>
      <c r="Y579" s="98"/>
      <c r="Z579" s="98"/>
    </row>
    <row r="580">
      <c r="A580" s="98"/>
      <c r="B580" s="98"/>
      <c r="C580" s="98"/>
      <c r="D580" s="98"/>
      <c r="E580" s="98"/>
      <c r="F580" s="98"/>
      <c r="G580" s="98"/>
      <c r="H580" s="98"/>
      <c r="I580" s="98"/>
      <c r="J580" s="98"/>
      <c r="K580" s="98"/>
      <c r="L580" s="98"/>
      <c r="M580" s="98"/>
      <c r="N580" s="98"/>
      <c r="O580" s="98"/>
      <c r="P580" s="98"/>
      <c r="Q580" s="98"/>
      <c r="R580" s="98"/>
      <c r="S580" s="98"/>
      <c r="T580" s="98"/>
      <c r="U580" s="98"/>
      <c r="V580" s="98"/>
      <c r="W580" s="98"/>
      <c r="X580" s="98"/>
      <c r="Y580" s="98"/>
      <c r="Z580" s="98"/>
    </row>
    <row r="581">
      <c r="A581" s="98"/>
      <c r="B581" s="98"/>
      <c r="C581" s="98"/>
      <c r="D581" s="98"/>
      <c r="E581" s="98"/>
      <c r="F581" s="98"/>
      <c r="G581" s="98"/>
      <c r="H581" s="98"/>
      <c r="I581" s="98"/>
      <c r="J581" s="98"/>
      <c r="K581" s="98"/>
      <c r="L581" s="98"/>
      <c r="M581" s="98"/>
      <c r="N581" s="98"/>
      <c r="O581" s="98"/>
      <c r="P581" s="98"/>
      <c r="Q581" s="98"/>
      <c r="R581" s="98"/>
      <c r="S581" s="98"/>
      <c r="T581" s="98"/>
      <c r="U581" s="98"/>
      <c r="V581" s="98"/>
      <c r="W581" s="98"/>
      <c r="X581" s="98"/>
      <c r="Y581" s="98"/>
      <c r="Z581" s="98"/>
    </row>
    <row r="582">
      <c r="A582" s="98"/>
      <c r="B582" s="98"/>
      <c r="C582" s="98"/>
      <c r="D582" s="98"/>
      <c r="E582" s="98"/>
      <c r="F582" s="98"/>
      <c r="G582" s="98"/>
      <c r="H582" s="98"/>
      <c r="I582" s="98"/>
      <c r="J582" s="98"/>
      <c r="K582" s="98"/>
      <c r="L582" s="98"/>
      <c r="M582" s="98"/>
      <c r="N582" s="98"/>
      <c r="O582" s="98"/>
      <c r="P582" s="98"/>
      <c r="Q582" s="98"/>
      <c r="R582" s="98"/>
      <c r="S582" s="98"/>
      <c r="T582" s="98"/>
      <c r="U582" s="98"/>
      <c r="V582" s="98"/>
      <c r="W582" s="98"/>
      <c r="X582" s="98"/>
      <c r="Y582" s="98"/>
      <c r="Z582" s="98"/>
    </row>
    <row r="583">
      <c r="A583" s="98"/>
      <c r="B583" s="98"/>
      <c r="C583" s="98"/>
      <c r="D583" s="98"/>
      <c r="E583" s="98"/>
      <c r="F583" s="98"/>
      <c r="G583" s="98"/>
      <c r="H583" s="98"/>
      <c r="I583" s="98"/>
      <c r="J583" s="98"/>
      <c r="K583" s="98"/>
      <c r="L583" s="98"/>
      <c r="M583" s="98"/>
      <c r="N583" s="98"/>
      <c r="O583" s="98"/>
      <c r="P583" s="98"/>
      <c r="Q583" s="98"/>
      <c r="R583" s="98"/>
      <c r="S583" s="98"/>
      <c r="T583" s="98"/>
      <c r="U583" s="98"/>
      <c r="V583" s="98"/>
      <c r="W583" s="98"/>
      <c r="X583" s="98"/>
      <c r="Y583" s="98"/>
      <c r="Z583" s="98"/>
    </row>
    <row r="584">
      <c r="A584" s="98"/>
      <c r="B584" s="98"/>
      <c r="C584" s="98"/>
      <c r="D584" s="98"/>
      <c r="E584" s="98"/>
      <c r="F584" s="98"/>
      <c r="G584" s="98"/>
      <c r="H584" s="98"/>
      <c r="I584" s="98"/>
      <c r="J584" s="98"/>
      <c r="K584" s="98"/>
      <c r="L584" s="98"/>
      <c r="M584" s="98"/>
      <c r="N584" s="98"/>
      <c r="O584" s="98"/>
      <c r="P584" s="98"/>
      <c r="Q584" s="98"/>
      <c r="R584" s="98"/>
      <c r="S584" s="98"/>
      <c r="T584" s="98"/>
      <c r="U584" s="98"/>
      <c r="V584" s="98"/>
      <c r="W584" s="98"/>
      <c r="X584" s="98"/>
      <c r="Y584" s="98"/>
      <c r="Z584" s="98"/>
    </row>
    <row r="585">
      <c r="A585" s="98"/>
      <c r="B585" s="98"/>
      <c r="C585" s="98"/>
      <c r="D585" s="98"/>
      <c r="E585" s="98"/>
      <c r="F585" s="98"/>
      <c r="G585" s="98"/>
      <c r="H585" s="98"/>
      <c r="I585" s="98"/>
      <c r="J585" s="98"/>
      <c r="K585" s="98"/>
      <c r="L585" s="98"/>
      <c r="M585" s="98"/>
      <c r="N585" s="98"/>
      <c r="O585" s="98"/>
      <c r="P585" s="98"/>
      <c r="Q585" s="98"/>
      <c r="R585" s="98"/>
      <c r="S585" s="98"/>
      <c r="T585" s="98"/>
      <c r="U585" s="98"/>
      <c r="V585" s="98"/>
      <c r="W585" s="98"/>
      <c r="X585" s="98"/>
      <c r="Y585" s="98"/>
      <c r="Z585" s="98"/>
    </row>
    <row r="586">
      <c r="A586" s="98"/>
      <c r="B586" s="98"/>
      <c r="C586" s="98"/>
      <c r="D586" s="98"/>
      <c r="E586" s="98"/>
      <c r="F586" s="98"/>
      <c r="G586" s="98"/>
      <c r="H586" s="98"/>
      <c r="I586" s="98"/>
      <c r="J586" s="98"/>
      <c r="K586" s="98"/>
      <c r="L586" s="98"/>
      <c r="M586" s="98"/>
      <c r="N586" s="98"/>
      <c r="O586" s="98"/>
      <c r="P586" s="98"/>
      <c r="Q586" s="98"/>
      <c r="R586" s="98"/>
      <c r="S586" s="98"/>
      <c r="T586" s="98"/>
      <c r="U586" s="98"/>
      <c r="V586" s="98"/>
      <c r="W586" s="98"/>
      <c r="X586" s="98"/>
      <c r="Y586" s="98"/>
      <c r="Z586" s="98"/>
    </row>
    <row r="587">
      <c r="A587" s="98"/>
      <c r="B587" s="98"/>
      <c r="C587" s="98"/>
      <c r="D587" s="98"/>
      <c r="E587" s="98"/>
      <c r="F587" s="98"/>
      <c r="G587" s="98"/>
      <c r="H587" s="98"/>
      <c r="I587" s="98"/>
      <c r="J587" s="98"/>
      <c r="K587" s="98"/>
      <c r="L587" s="98"/>
      <c r="M587" s="98"/>
      <c r="N587" s="98"/>
      <c r="O587" s="98"/>
      <c r="P587" s="98"/>
      <c r="Q587" s="98"/>
      <c r="R587" s="98"/>
      <c r="S587" s="98"/>
      <c r="T587" s="98"/>
      <c r="U587" s="98"/>
      <c r="V587" s="98"/>
      <c r="W587" s="98"/>
      <c r="X587" s="98"/>
      <c r="Y587" s="98"/>
      <c r="Z587" s="98"/>
    </row>
    <row r="588">
      <c r="A588" s="98"/>
      <c r="B588" s="98"/>
      <c r="C588" s="98"/>
      <c r="D588" s="98"/>
      <c r="E588" s="98"/>
      <c r="F588" s="98"/>
      <c r="G588" s="98"/>
      <c r="H588" s="98"/>
      <c r="I588" s="98"/>
      <c r="J588" s="98"/>
      <c r="K588" s="98"/>
      <c r="L588" s="98"/>
      <c r="M588" s="98"/>
      <c r="N588" s="98"/>
      <c r="O588" s="98"/>
      <c r="P588" s="98"/>
      <c r="Q588" s="98"/>
      <c r="R588" s="98"/>
      <c r="S588" s="98"/>
      <c r="T588" s="98"/>
      <c r="U588" s="98"/>
      <c r="V588" s="98"/>
      <c r="W588" s="98"/>
      <c r="X588" s="98"/>
      <c r="Y588" s="98"/>
      <c r="Z588" s="98"/>
    </row>
    <row r="589">
      <c r="A589" s="98"/>
      <c r="B589" s="98"/>
      <c r="C589" s="98"/>
      <c r="D589" s="98"/>
      <c r="E589" s="98"/>
      <c r="F589" s="98"/>
      <c r="G589" s="98"/>
      <c r="H589" s="98"/>
      <c r="I589" s="98"/>
      <c r="J589" s="98"/>
      <c r="K589" s="98"/>
      <c r="L589" s="98"/>
      <c r="M589" s="98"/>
      <c r="N589" s="98"/>
      <c r="O589" s="98"/>
      <c r="P589" s="98"/>
      <c r="Q589" s="98"/>
      <c r="R589" s="98"/>
      <c r="S589" s="98"/>
      <c r="T589" s="98"/>
      <c r="U589" s="98"/>
      <c r="V589" s="98"/>
      <c r="W589" s="98"/>
      <c r="X589" s="98"/>
      <c r="Y589" s="98"/>
      <c r="Z589" s="98"/>
    </row>
    <row r="590">
      <c r="A590" s="98"/>
      <c r="B590" s="98"/>
      <c r="C590" s="98"/>
      <c r="D590" s="98"/>
      <c r="E590" s="98"/>
      <c r="F590" s="98"/>
      <c r="G590" s="98"/>
      <c r="H590" s="98"/>
      <c r="I590" s="98"/>
      <c r="J590" s="98"/>
      <c r="K590" s="98"/>
      <c r="L590" s="98"/>
      <c r="M590" s="98"/>
      <c r="N590" s="98"/>
      <c r="O590" s="98"/>
      <c r="P590" s="98"/>
      <c r="Q590" s="98"/>
      <c r="R590" s="98"/>
      <c r="S590" s="98"/>
      <c r="T590" s="98"/>
      <c r="U590" s="98"/>
      <c r="V590" s="98"/>
      <c r="W590" s="98"/>
      <c r="X590" s="98"/>
      <c r="Y590" s="98"/>
      <c r="Z590" s="98"/>
    </row>
    <row r="591">
      <c r="A591" s="98"/>
      <c r="B591" s="98"/>
      <c r="C591" s="98"/>
      <c r="D591" s="98"/>
      <c r="E591" s="98"/>
      <c r="F591" s="98"/>
      <c r="G591" s="98"/>
      <c r="H591" s="98"/>
      <c r="I591" s="98"/>
      <c r="J591" s="98"/>
      <c r="K591" s="98"/>
      <c r="L591" s="98"/>
      <c r="M591" s="98"/>
      <c r="N591" s="98"/>
      <c r="O591" s="98"/>
      <c r="P591" s="98"/>
      <c r="Q591" s="98"/>
      <c r="R591" s="98"/>
      <c r="S591" s="98"/>
      <c r="T591" s="98"/>
      <c r="U591" s="98"/>
      <c r="V591" s="98"/>
      <c r="W591" s="98"/>
      <c r="X591" s="98"/>
      <c r="Y591" s="98"/>
      <c r="Z591" s="98"/>
    </row>
    <row r="592">
      <c r="A592" s="98"/>
      <c r="B592" s="98"/>
      <c r="C592" s="98"/>
      <c r="D592" s="98"/>
      <c r="E592" s="98"/>
      <c r="F592" s="98"/>
      <c r="G592" s="98"/>
      <c r="H592" s="98"/>
      <c r="I592" s="98"/>
      <c r="J592" s="98"/>
      <c r="K592" s="98"/>
      <c r="L592" s="98"/>
      <c r="M592" s="98"/>
      <c r="N592" s="98"/>
      <c r="O592" s="98"/>
      <c r="P592" s="98"/>
      <c r="Q592" s="98"/>
      <c r="R592" s="98"/>
      <c r="S592" s="98"/>
      <c r="T592" s="98"/>
      <c r="U592" s="98"/>
      <c r="V592" s="98"/>
      <c r="W592" s="98"/>
      <c r="X592" s="98"/>
      <c r="Y592" s="98"/>
      <c r="Z592" s="98"/>
    </row>
    <row r="593">
      <c r="A593" s="98"/>
      <c r="B593" s="98"/>
      <c r="C593" s="98"/>
      <c r="D593" s="98"/>
      <c r="E593" s="98"/>
      <c r="F593" s="98"/>
      <c r="G593" s="98"/>
      <c r="H593" s="98"/>
      <c r="I593" s="98"/>
      <c r="J593" s="98"/>
      <c r="K593" s="98"/>
      <c r="L593" s="98"/>
      <c r="M593" s="98"/>
      <c r="N593" s="98"/>
      <c r="O593" s="98"/>
      <c r="P593" s="98"/>
      <c r="Q593" s="98"/>
      <c r="R593" s="98"/>
      <c r="S593" s="98"/>
      <c r="T593" s="98"/>
      <c r="U593" s="98"/>
      <c r="V593" s="98"/>
      <c r="W593" s="98"/>
      <c r="X593" s="98"/>
      <c r="Y593" s="98"/>
      <c r="Z593" s="98"/>
    </row>
    <row r="594">
      <c r="A594" s="98"/>
      <c r="B594" s="98"/>
      <c r="C594" s="98"/>
      <c r="D594" s="98"/>
      <c r="E594" s="98"/>
      <c r="F594" s="98"/>
      <c r="G594" s="98"/>
      <c r="H594" s="98"/>
      <c r="I594" s="98"/>
      <c r="J594" s="98"/>
      <c r="K594" s="98"/>
      <c r="L594" s="98"/>
      <c r="M594" s="98"/>
      <c r="N594" s="98"/>
      <c r="O594" s="98"/>
      <c r="P594" s="98"/>
      <c r="Q594" s="98"/>
      <c r="R594" s="98"/>
      <c r="S594" s="98"/>
      <c r="T594" s="98"/>
      <c r="U594" s="98"/>
      <c r="V594" s="98"/>
      <c r="W594" s="98"/>
      <c r="X594" s="98"/>
      <c r="Y594" s="98"/>
      <c r="Z594" s="98"/>
    </row>
    <row r="595">
      <c r="A595" s="98"/>
      <c r="B595" s="98"/>
      <c r="C595" s="98"/>
      <c r="D595" s="98"/>
      <c r="E595" s="98"/>
      <c r="F595" s="98"/>
      <c r="G595" s="98"/>
      <c r="H595" s="98"/>
      <c r="I595" s="98"/>
      <c r="J595" s="98"/>
      <c r="K595" s="98"/>
      <c r="L595" s="98"/>
      <c r="M595" s="98"/>
      <c r="N595" s="98"/>
      <c r="O595" s="98"/>
      <c r="P595" s="98"/>
      <c r="Q595" s="98"/>
      <c r="R595" s="98"/>
      <c r="S595" s="98"/>
      <c r="T595" s="98"/>
      <c r="U595" s="98"/>
      <c r="V595" s="98"/>
      <c r="W595" s="98"/>
      <c r="X595" s="98"/>
      <c r="Y595" s="98"/>
      <c r="Z595" s="98"/>
    </row>
    <row r="596">
      <c r="A596" s="98"/>
      <c r="B596" s="98"/>
      <c r="C596" s="98"/>
      <c r="D596" s="98"/>
      <c r="E596" s="98"/>
      <c r="F596" s="98"/>
      <c r="G596" s="98"/>
      <c r="H596" s="98"/>
      <c r="I596" s="98"/>
      <c r="J596" s="98"/>
      <c r="K596" s="98"/>
      <c r="L596" s="98"/>
      <c r="M596" s="98"/>
      <c r="N596" s="98"/>
      <c r="O596" s="98"/>
      <c r="P596" s="98"/>
      <c r="Q596" s="98"/>
      <c r="R596" s="98"/>
      <c r="S596" s="98"/>
      <c r="T596" s="98"/>
      <c r="U596" s="98"/>
      <c r="V596" s="98"/>
      <c r="W596" s="98"/>
      <c r="X596" s="98"/>
      <c r="Y596" s="98"/>
      <c r="Z596" s="98"/>
    </row>
    <row r="597">
      <c r="A597" s="98"/>
      <c r="B597" s="98"/>
      <c r="C597" s="98"/>
      <c r="D597" s="98"/>
      <c r="E597" s="98"/>
      <c r="F597" s="98"/>
      <c r="G597" s="98"/>
      <c r="H597" s="98"/>
      <c r="I597" s="98"/>
      <c r="J597" s="98"/>
      <c r="K597" s="98"/>
      <c r="L597" s="98"/>
      <c r="M597" s="98"/>
      <c r="N597" s="98"/>
      <c r="O597" s="98"/>
      <c r="P597" s="98"/>
      <c r="Q597" s="98"/>
      <c r="R597" s="98"/>
      <c r="S597" s="98"/>
      <c r="T597" s="98"/>
      <c r="U597" s="98"/>
      <c r="V597" s="98"/>
      <c r="W597" s="98"/>
      <c r="X597" s="98"/>
      <c r="Y597" s="98"/>
      <c r="Z597" s="98"/>
    </row>
    <row r="598">
      <c r="A598" s="98"/>
      <c r="B598" s="98"/>
      <c r="C598" s="98"/>
      <c r="D598" s="98"/>
      <c r="E598" s="98"/>
      <c r="F598" s="98"/>
      <c r="G598" s="98"/>
      <c r="H598" s="98"/>
      <c r="I598" s="98"/>
      <c r="J598" s="98"/>
      <c r="K598" s="98"/>
      <c r="L598" s="98"/>
      <c r="M598" s="98"/>
      <c r="N598" s="98"/>
      <c r="O598" s="98"/>
      <c r="P598" s="98"/>
      <c r="Q598" s="98"/>
      <c r="R598" s="98"/>
      <c r="S598" s="98"/>
      <c r="T598" s="98"/>
      <c r="U598" s="98"/>
      <c r="V598" s="98"/>
      <c r="W598" s="98"/>
      <c r="X598" s="98"/>
      <c r="Y598" s="98"/>
      <c r="Z598" s="98"/>
    </row>
    <row r="599">
      <c r="A599" s="98"/>
      <c r="B599" s="98"/>
      <c r="C599" s="98"/>
      <c r="D599" s="98"/>
      <c r="E599" s="98"/>
      <c r="F599" s="98"/>
      <c r="G599" s="98"/>
      <c r="H599" s="98"/>
      <c r="I599" s="98"/>
      <c r="J599" s="98"/>
      <c r="K599" s="98"/>
      <c r="L599" s="98"/>
      <c r="M599" s="98"/>
      <c r="N599" s="98"/>
      <c r="O599" s="98"/>
      <c r="P599" s="98"/>
      <c r="Q599" s="98"/>
      <c r="R599" s="98"/>
      <c r="S599" s="98"/>
      <c r="T599" s="98"/>
      <c r="U599" s="98"/>
      <c r="V599" s="98"/>
      <c r="W599" s="98"/>
      <c r="X599" s="98"/>
      <c r="Y599" s="98"/>
      <c r="Z599" s="98"/>
    </row>
    <row r="600">
      <c r="A600" s="98"/>
      <c r="B600" s="98"/>
      <c r="C600" s="98"/>
      <c r="D600" s="98"/>
      <c r="E600" s="98"/>
      <c r="F600" s="98"/>
      <c r="G600" s="98"/>
      <c r="H600" s="98"/>
      <c r="I600" s="98"/>
      <c r="J600" s="98"/>
      <c r="K600" s="98"/>
      <c r="L600" s="98"/>
      <c r="M600" s="98"/>
      <c r="N600" s="98"/>
      <c r="O600" s="98"/>
      <c r="P600" s="98"/>
      <c r="Q600" s="98"/>
      <c r="R600" s="98"/>
      <c r="S600" s="98"/>
      <c r="T600" s="98"/>
      <c r="U600" s="98"/>
      <c r="V600" s="98"/>
      <c r="W600" s="98"/>
      <c r="X600" s="98"/>
      <c r="Y600" s="98"/>
      <c r="Z600" s="98"/>
    </row>
    <row r="601">
      <c r="A601" s="98"/>
      <c r="B601" s="98"/>
      <c r="C601" s="98"/>
      <c r="D601" s="98"/>
      <c r="E601" s="98"/>
      <c r="F601" s="98"/>
      <c r="G601" s="98"/>
      <c r="H601" s="98"/>
      <c r="I601" s="98"/>
      <c r="J601" s="98"/>
      <c r="K601" s="98"/>
      <c r="L601" s="98"/>
      <c r="M601" s="98"/>
      <c r="N601" s="98"/>
      <c r="O601" s="98"/>
      <c r="P601" s="98"/>
      <c r="Q601" s="98"/>
      <c r="R601" s="98"/>
      <c r="S601" s="98"/>
      <c r="T601" s="98"/>
      <c r="U601" s="98"/>
      <c r="V601" s="98"/>
      <c r="W601" s="98"/>
      <c r="X601" s="98"/>
      <c r="Y601" s="98"/>
      <c r="Z601" s="98"/>
    </row>
    <row r="602">
      <c r="A602" s="98"/>
      <c r="B602" s="98"/>
      <c r="C602" s="98"/>
      <c r="D602" s="98"/>
      <c r="E602" s="98"/>
      <c r="F602" s="98"/>
      <c r="G602" s="98"/>
      <c r="H602" s="98"/>
      <c r="I602" s="98"/>
      <c r="J602" s="98"/>
      <c r="K602" s="98"/>
      <c r="L602" s="98"/>
      <c r="M602" s="98"/>
      <c r="N602" s="98"/>
      <c r="O602" s="98"/>
      <c r="P602" s="98"/>
      <c r="Q602" s="98"/>
      <c r="R602" s="98"/>
      <c r="S602" s="98"/>
      <c r="T602" s="98"/>
      <c r="U602" s="98"/>
      <c r="V602" s="98"/>
      <c r="W602" s="98"/>
      <c r="X602" s="98"/>
      <c r="Y602" s="98"/>
      <c r="Z602" s="98"/>
    </row>
    <row r="603">
      <c r="A603" s="98"/>
      <c r="B603" s="98"/>
      <c r="C603" s="98"/>
      <c r="D603" s="98"/>
      <c r="E603" s="98"/>
      <c r="F603" s="98"/>
      <c r="G603" s="98"/>
      <c r="H603" s="98"/>
      <c r="I603" s="98"/>
      <c r="J603" s="98"/>
      <c r="K603" s="98"/>
      <c r="L603" s="98"/>
      <c r="M603" s="98"/>
      <c r="N603" s="98"/>
      <c r="O603" s="98"/>
      <c r="P603" s="98"/>
      <c r="Q603" s="98"/>
      <c r="R603" s="98"/>
      <c r="S603" s="98"/>
      <c r="T603" s="98"/>
      <c r="U603" s="98"/>
      <c r="V603" s="98"/>
      <c r="W603" s="98"/>
      <c r="X603" s="98"/>
      <c r="Y603" s="98"/>
      <c r="Z603" s="98"/>
    </row>
    <row r="604">
      <c r="A604" s="98"/>
      <c r="B604" s="98"/>
      <c r="C604" s="98"/>
      <c r="D604" s="98"/>
      <c r="E604" s="98"/>
      <c r="F604" s="98"/>
      <c r="G604" s="98"/>
      <c r="H604" s="98"/>
      <c r="I604" s="98"/>
      <c r="J604" s="98"/>
      <c r="K604" s="98"/>
      <c r="L604" s="98"/>
      <c r="M604" s="98"/>
      <c r="N604" s="98"/>
      <c r="O604" s="98"/>
      <c r="P604" s="98"/>
      <c r="Q604" s="98"/>
      <c r="R604" s="98"/>
      <c r="S604" s="98"/>
      <c r="T604" s="98"/>
      <c r="U604" s="98"/>
      <c r="V604" s="98"/>
      <c r="W604" s="98"/>
      <c r="X604" s="98"/>
      <c r="Y604" s="98"/>
      <c r="Z604" s="98"/>
    </row>
    <row r="605">
      <c r="A605" s="98"/>
      <c r="B605" s="98"/>
      <c r="C605" s="98"/>
      <c r="D605" s="98"/>
      <c r="E605" s="98"/>
      <c r="F605" s="98"/>
      <c r="G605" s="98"/>
      <c r="H605" s="98"/>
      <c r="I605" s="98"/>
      <c r="J605" s="98"/>
      <c r="K605" s="98"/>
      <c r="L605" s="98"/>
      <c r="M605" s="98"/>
      <c r="N605" s="98"/>
      <c r="O605" s="98"/>
      <c r="P605" s="98"/>
      <c r="Q605" s="98"/>
      <c r="R605" s="98"/>
      <c r="S605" s="98"/>
      <c r="T605" s="98"/>
      <c r="U605" s="98"/>
      <c r="V605" s="98"/>
      <c r="W605" s="98"/>
      <c r="X605" s="98"/>
      <c r="Y605" s="98"/>
      <c r="Z605" s="98"/>
    </row>
    <row r="606">
      <c r="A606" s="98"/>
      <c r="B606" s="98"/>
      <c r="C606" s="98"/>
      <c r="D606" s="98"/>
      <c r="E606" s="98"/>
      <c r="F606" s="98"/>
      <c r="G606" s="98"/>
      <c r="H606" s="98"/>
      <c r="I606" s="98"/>
      <c r="J606" s="98"/>
      <c r="K606" s="98"/>
      <c r="L606" s="98"/>
      <c r="M606" s="98"/>
      <c r="N606" s="98"/>
      <c r="O606" s="98"/>
      <c r="P606" s="98"/>
      <c r="Q606" s="98"/>
      <c r="R606" s="98"/>
      <c r="S606" s="98"/>
      <c r="T606" s="98"/>
      <c r="U606" s="98"/>
      <c r="V606" s="98"/>
      <c r="W606" s="98"/>
      <c r="X606" s="98"/>
      <c r="Y606" s="98"/>
      <c r="Z606" s="98"/>
    </row>
    <row r="607">
      <c r="A607" s="98"/>
      <c r="B607" s="98"/>
      <c r="C607" s="98"/>
      <c r="D607" s="98"/>
      <c r="E607" s="98"/>
      <c r="F607" s="98"/>
      <c r="G607" s="98"/>
      <c r="H607" s="98"/>
      <c r="I607" s="98"/>
      <c r="J607" s="98"/>
      <c r="K607" s="98"/>
      <c r="L607" s="98"/>
      <c r="M607" s="98"/>
      <c r="N607" s="98"/>
      <c r="O607" s="98"/>
      <c r="P607" s="98"/>
      <c r="Q607" s="98"/>
      <c r="R607" s="98"/>
      <c r="S607" s="98"/>
      <c r="T607" s="98"/>
      <c r="U607" s="98"/>
      <c r="V607" s="98"/>
      <c r="W607" s="98"/>
      <c r="X607" s="98"/>
      <c r="Y607" s="98"/>
      <c r="Z607" s="98"/>
    </row>
    <row r="608">
      <c r="A608" s="98"/>
      <c r="B608" s="98"/>
      <c r="C608" s="98"/>
      <c r="D608" s="98"/>
      <c r="E608" s="98"/>
      <c r="F608" s="98"/>
      <c r="G608" s="98"/>
      <c r="H608" s="98"/>
      <c r="I608" s="98"/>
      <c r="J608" s="98"/>
      <c r="K608" s="98"/>
      <c r="L608" s="98"/>
      <c r="M608" s="98"/>
      <c r="N608" s="98"/>
      <c r="O608" s="98"/>
      <c r="P608" s="98"/>
      <c r="Q608" s="98"/>
      <c r="R608" s="98"/>
      <c r="S608" s="98"/>
      <c r="T608" s="98"/>
      <c r="U608" s="98"/>
      <c r="V608" s="98"/>
      <c r="W608" s="98"/>
      <c r="X608" s="98"/>
      <c r="Y608" s="98"/>
      <c r="Z608" s="98"/>
    </row>
    <row r="609">
      <c r="A609" s="98"/>
      <c r="B609" s="98"/>
      <c r="C609" s="98"/>
      <c r="D609" s="98"/>
      <c r="E609" s="98"/>
      <c r="F609" s="98"/>
      <c r="G609" s="98"/>
      <c r="H609" s="98"/>
      <c r="I609" s="98"/>
      <c r="J609" s="98"/>
      <c r="K609" s="98"/>
      <c r="L609" s="98"/>
      <c r="M609" s="98"/>
      <c r="N609" s="98"/>
      <c r="O609" s="98"/>
      <c r="P609" s="98"/>
      <c r="Q609" s="98"/>
      <c r="R609" s="98"/>
      <c r="S609" s="98"/>
      <c r="T609" s="98"/>
      <c r="U609" s="98"/>
      <c r="V609" s="98"/>
      <c r="W609" s="98"/>
      <c r="X609" s="98"/>
      <c r="Y609" s="98"/>
      <c r="Z609" s="98"/>
    </row>
    <row r="610">
      <c r="A610" s="98"/>
      <c r="B610" s="98"/>
      <c r="C610" s="98"/>
      <c r="D610" s="98"/>
      <c r="E610" s="98"/>
      <c r="F610" s="98"/>
      <c r="G610" s="98"/>
      <c r="H610" s="98"/>
      <c r="I610" s="98"/>
      <c r="J610" s="98"/>
      <c r="K610" s="98"/>
      <c r="L610" s="98"/>
      <c r="M610" s="98"/>
      <c r="N610" s="98"/>
      <c r="O610" s="98"/>
      <c r="P610" s="98"/>
      <c r="Q610" s="98"/>
      <c r="R610" s="98"/>
      <c r="S610" s="98"/>
      <c r="T610" s="98"/>
      <c r="U610" s="98"/>
      <c r="V610" s="98"/>
      <c r="W610" s="98"/>
      <c r="X610" s="98"/>
      <c r="Y610" s="98"/>
      <c r="Z610" s="98"/>
    </row>
    <row r="611">
      <c r="A611" s="98"/>
      <c r="B611" s="98"/>
      <c r="C611" s="98"/>
      <c r="D611" s="98"/>
      <c r="E611" s="98"/>
      <c r="F611" s="98"/>
      <c r="G611" s="98"/>
      <c r="H611" s="98"/>
      <c r="I611" s="98"/>
      <c r="J611" s="98"/>
      <c r="K611" s="98"/>
      <c r="L611" s="98"/>
      <c r="M611" s="98"/>
      <c r="N611" s="98"/>
      <c r="O611" s="98"/>
      <c r="P611" s="98"/>
      <c r="Q611" s="98"/>
      <c r="R611" s="98"/>
      <c r="S611" s="98"/>
      <c r="T611" s="98"/>
      <c r="U611" s="98"/>
      <c r="V611" s="98"/>
      <c r="W611" s="98"/>
      <c r="X611" s="98"/>
      <c r="Y611" s="98"/>
      <c r="Z611" s="98"/>
    </row>
    <row r="612">
      <c r="A612" s="98"/>
      <c r="B612" s="98"/>
      <c r="C612" s="98"/>
      <c r="D612" s="98"/>
      <c r="E612" s="98"/>
      <c r="F612" s="98"/>
      <c r="G612" s="98"/>
      <c r="H612" s="98"/>
      <c r="I612" s="98"/>
      <c r="J612" s="98"/>
      <c r="K612" s="98"/>
      <c r="L612" s="98"/>
      <c r="M612" s="98"/>
      <c r="N612" s="98"/>
      <c r="O612" s="98"/>
      <c r="P612" s="98"/>
      <c r="Q612" s="98"/>
      <c r="R612" s="98"/>
      <c r="S612" s="98"/>
      <c r="T612" s="98"/>
      <c r="U612" s="98"/>
      <c r="V612" s="98"/>
      <c r="W612" s="98"/>
      <c r="X612" s="98"/>
      <c r="Y612" s="98"/>
      <c r="Z612" s="98"/>
    </row>
    <row r="613">
      <c r="A613" s="98"/>
      <c r="B613" s="98"/>
      <c r="C613" s="98"/>
      <c r="D613" s="98"/>
      <c r="E613" s="98"/>
      <c r="F613" s="98"/>
      <c r="G613" s="98"/>
      <c r="H613" s="98"/>
      <c r="I613" s="98"/>
      <c r="J613" s="98"/>
      <c r="K613" s="98"/>
      <c r="L613" s="98"/>
      <c r="M613" s="98"/>
      <c r="N613" s="98"/>
      <c r="O613" s="98"/>
      <c r="P613" s="98"/>
      <c r="Q613" s="98"/>
      <c r="R613" s="98"/>
      <c r="S613" s="98"/>
      <c r="T613" s="98"/>
      <c r="U613" s="98"/>
      <c r="V613" s="98"/>
      <c r="W613" s="98"/>
      <c r="X613" s="98"/>
      <c r="Y613" s="98"/>
      <c r="Z613" s="98"/>
    </row>
    <row r="614">
      <c r="A614" s="98"/>
      <c r="B614" s="98"/>
      <c r="C614" s="98"/>
      <c r="D614" s="98"/>
      <c r="E614" s="98"/>
      <c r="F614" s="98"/>
      <c r="G614" s="98"/>
      <c r="H614" s="98"/>
      <c r="I614" s="98"/>
      <c r="J614" s="98"/>
      <c r="K614" s="98"/>
      <c r="L614" s="98"/>
      <c r="M614" s="98"/>
      <c r="N614" s="98"/>
      <c r="O614" s="98"/>
      <c r="P614" s="98"/>
      <c r="Q614" s="98"/>
      <c r="R614" s="98"/>
      <c r="S614" s="98"/>
      <c r="T614" s="98"/>
      <c r="U614" s="98"/>
      <c r="V614" s="98"/>
      <c r="W614" s="98"/>
      <c r="X614" s="98"/>
      <c r="Y614" s="98"/>
      <c r="Z614" s="98"/>
    </row>
    <row r="615">
      <c r="A615" s="98"/>
      <c r="B615" s="98"/>
      <c r="C615" s="98"/>
      <c r="D615" s="98"/>
      <c r="E615" s="98"/>
      <c r="F615" s="98"/>
      <c r="G615" s="98"/>
      <c r="H615" s="98"/>
      <c r="I615" s="98"/>
      <c r="J615" s="98"/>
      <c r="K615" s="98"/>
      <c r="L615" s="98"/>
      <c r="M615" s="98"/>
      <c r="N615" s="98"/>
      <c r="O615" s="98"/>
      <c r="P615" s="98"/>
      <c r="Q615" s="98"/>
      <c r="R615" s="98"/>
      <c r="S615" s="98"/>
      <c r="T615" s="98"/>
      <c r="U615" s="98"/>
      <c r="V615" s="98"/>
      <c r="W615" s="98"/>
      <c r="X615" s="98"/>
      <c r="Y615" s="98"/>
      <c r="Z615" s="98"/>
    </row>
    <row r="616">
      <c r="A616" s="98"/>
      <c r="B616" s="98"/>
      <c r="C616" s="98"/>
      <c r="D616" s="98"/>
      <c r="E616" s="98"/>
      <c r="F616" s="98"/>
      <c r="G616" s="98"/>
      <c r="H616" s="98"/>
      <c r="I616" s="98"/>
      <c r="J616" s="98"/>
      <c r="K616" s="98"/>
      <c r="L616" s="98"/>
      <c r="M616" s="98"/>
      <c r="N616" s="98"/>
      <c r="O616" s="98"/>
      <c r="P616" s="98"/>
      <c r="Q616" s="98"/>
      <c r="R616" s="98"/>
      <c r="S616" s="98"/>
      <c r="T616" s="98"/>
      <c r="U616" s="98"/>
      <c r="V616" s="98"/>
      <c r="W616" s="98"/>
      <c r="X616" s="98"/>
      <c r="Y616" s="98"/>
      <c r="Z616" s="98"/>
    </row>
    <row r="617">
      <c r="A617" s="98"/>
      <c r="B617" s="98"/>
      <c r="C617" s="98"/>
      <c r="D617" s="98"/>
      <c r="E617" s="98"/>
      <c r="F617" s="98"/>
      <c r="G617" s="98"/>
      <c r="H617" s="98"/>
      <c r="I617" s="98"/>
      <c r="J617" s="98"/>
      <c r="K617" s="98"/>
      <c r="L617" s="98"/>
      <c r="M617" s="98"/>
      <c r="N617" s="98"/>
      <c r="O617" s="98"/>
      <c r="P617" s="98"/>
      <c r="Q617" s="98"/>
      <c r="R617" s="98"/>
      <c r="S617" s="98"/>
      <c r="T617" s="98"/>
      <c r="U617" s="98"/>
      <c r="V617" s="98"/>
      <c r="W617" s="98"/>
      <c r="X617" s="98"/>
      <c r="Y617" s="98"/>
      <c r="Z617" s="98"/>
    </row>
    <row r="618">
      <c r="A618" s="98"/>
      <c r="B618" s="98"/>
      <c r="C618" s="98"/>
      <c r="D618" s="98"/>
      <c r="E618" s="98"/>
      <c r="F618" s="98"/>
      <c r="G618" s="98"/>
      <c r="H618" s="98"/>
      <c r="I618" s="98"/>
      <c r="J618" s="98"/>
      <c r="K618" s="98"/>
      <c r="L618" s="98"/>
      <c r="M618" s="98"/>
      <c r="N618" s="98"/>
      <c r="O618" s="98"/>
      <c r="P618" s="98"/>
      <c r="Q618" s="98"/>
      <c r="R618" s="98"/>
      <c r="S618" s="98"/>
      <c r="T618" s="98"/>
      <c r="U618" s="98"/>
      <c r="V618" s="98"/>
      <c r="W618" s="98"/>
      <c r="X618" s="98"/>
      <c r="Y618" s="98"/>
      <c r="Z618" s="98"/>
    </row>
    <row r="619">
      <c r="A619" s="98"/>
      <c r="B619" s="98"/>
      <c r="C619" s="98"/>
      <c r="D619" s="98"/>
      <c r="E619" s="98"/>
      <c r="F619" s="98"/>
      <c r="G619" s="98"/>
      <c r="H619" s="98"/>
      <c r="I619" s="98"/>
      <c r="J619" s="98"/>
      <c r="K619" s="98"/>
      <c r="L619" s="98"/>
      <c r="M619" s="98"/>
      <c r="N619" s="98"/>
      <c r="O619" s="98"/>
      <c r="P619" s="98"/>
      <c r="Q619" s="98"/>
      <c r="R619" s="98"/>
      <c r="S619" s="98"/>
      <c r="T619" s="98"/>
      <c r="U619" s="98"/>
      <c r="V619" s="98"/>
      <c r="W619" s="98"/>
      <c r="X619" s="98"/>
      <c r="Y619" s="98"/>
      <c r="Z619" s="98"/>
    </row>
    <row r="620">
      <c r="A620" s="98"/>
      <c r="B620" s="98"/>
      <c r="C620" s="98"/>
      <c r="D620" s="98"/>
      <c r="E620" s="98"/>
      <c r="F620" s="98"/>
      <c r="G620" s="98"/>
      <c r="H620" s="98"/>
      <c r="I620" s="98"/>
      <c r="J620" s="98"/>
      <c r="K620" s="98"/>
      <c r="L620" s="98"/>
      <c r="M620" s="98"/>
      <c r="N620" s="98"/>
      <c r="O620" s="98"/>
      <c r="P620" s="98"/>
      <c r="Q620" s="98"/>
      <c r="R620" s="98"/>
      <c r="S620" s="98"/>
      <c r="T620" s="98"/>
      <c r="U620" s="98"/>
      <c r="V620" s="98"/>
      <c r="W620" s="98"/>
      <c r="X620" s="98"/>
      <c r="Y620" s="98"/>
      <c r="Z620" s="98"/>
    </row>
    <row r="621">
      <c r="A621" s="98"/>
      <c r="B621" s="98"/>
      <c r="C621" s="98"/>
      <c r="D621" s="98"/>
      <c r="E621" s="98"/>
      <c r="F621" s="98"/>
      <c r="G621" s="98"/>
      <c r="H621" s="98"/>
      <c r="I621" s="98"/>
      <c r="J621" s="98"/>
      <c r="K621" s="98"/>
      <c r="L621" s="98"/>
      <c r="M621" s="98"/>
      <c r="N621" s="98"/>
      <c r="O621" s="98"/>
      <c r="P621" s="98"/>
      <c r="Q621" s="98"/>
      <c r="R621" s="98"/>
      <c r="S621" s="98"/>
      <c r="T621" s="98"/>
      <c r="U621" s="98"/>
      <c r="V621" s="98"/>
      <c r="W621" s="98"/>
      <c r="X621" s="98"/>
      <c r="Y621" s="98"/>
      <c r="Z621" s="98"/>
    </row>
    <row r="622">
      <c r="A622" s="98"/>
      <c r="B622" s="98"/>
      <c r="C622" s="98"/>
      <c r="D622" s="98"/>
      <c r="E622" s="98"/>
      <c r="F622" s="98"/>
      <c r="G622" s="98"/>
      <c r="H622" s="98"/>
      <c r="I622" s="98"/>
      <c r="J622" s="98"/>
      <c r="K622" s="98"/>
      <c r="L622" s="98"/>
      <c r="M622" s="98"/>
      <c r="N622" s="98"/>
      <c r="O622" s="98"/>
      <c r="P622" s="98"/>
      <c r="Q622" s="98"/>
      <c r="R622" s="98"/>
      <c r="S622" s="98"/>
      <c r="T622" s="98"/>
      <c r="U622" s="98"/>
      <c r="V622" s="98"/>
      <c r="W622" s="98"/>
      <c r="X622" s="98"/>
      <c r="Y622" s="98"/>
      <c r="Z622" s="98"/>
    </row>
    <row r="623">
      <c r="A623" s="98"/>
      <c r="B623" s="98"/>
      <c r="C623" s="98"/>
      <c r="D623" s="98"/>
      <c r="E623" s="98"/>
      <c r="F623" s="98"/>
      <c r="G623" s="98"/>
      <c r="H623" s="98"/>
      <c r="I623" s="98"/>
      <c r="J623" s="98"/>
      <c r="K623" s="98"/>
      <c r="L623" s="98"/>
      <c r="M623" s="98"/>
      <c r="N623" s="98"/>
      <c r="O623" s="98"/>
      <c r="P623" s="98"/>
      <c r="Q623" s="98"/>
      <c r="R623" s="98"/>
      <c r="S623" s="98"/>
      <c r="T623" s="98"/>
      <c r="U623" s="98"/>
      <c r="V623" s="98"/>
      <c r="W623" s="98"/>
      <c r="X623" s="98"/>
      <c r="Y623" s="98"/>
      <c r="Z623" s="98"/>
    </row>
    <row r="624">
      <c r="A624" s="98"/>
      <c r="B624" s="98"/>
      <c r="C624" s="98"/>
      <c r="D624" s="98"/>
      <c r="E624" s="98"/>
      <c r="F624" s="98"/>
      <c r="G624" s="98"/>
      <c r="H624" s="98"/>
      <c r="I624" s="98"/>
      <c r="J624" s="98"/>
      <c r="K624" s="98"/>
      <c r="L624" s="98"/>
      <c r="M624" s="98"/>
      <c r="N624" s="98"/>
      <c r="O624" s="98"/>
      <c r="P624" s="98"/>
      <c r="Q624" s="98"/>
      <c r="R624" s="98"/>
      <c r="S624" s="98"/>
      <c r="T624" s="98"/>
      <c r="U624" s="98"/>
      <c r="V624" s="98"/>
      <c r="W624" s="98"/>
      <c r="X624" s="98"/>
      <c r="Y624" s="98"/>
      <c r="Z624" s="98"/>
    </row>
    <row r="625">
      <c r="A625" s="98"/>
      <c r="B625" s="98"/>
      <c r="C625" s="98"/>
      <c r="D625" s="98"/>
      <c r="E625" s="98"/>
      <c r="F625" s="98"/>
      <c r="G625" s="98"/>
      <c r="H625" s="98"/>
      <c r="I625" s="98"/>
      <c r="J625" s="98"/>
      <c r="K625" s="98"/>
      <c r="L625" s="98"/>
      <c r="M625" s="98"/>
      <c r="N625" s="98"/>
      <c r="O625" s="98"/>
      <c r="P625" s="98"/>
      <c r="Q625" s="98"/>
      <c r="R625" s="98"/>
      <c r="S625" s="98"/>
      <c r="T625" s="98"/>
      <c r="U625" s="98"/>
      <c r="V625" s="98"/>
      <c r="W625" s="98"/>
      <c r="X625" s="98"/>
      <c r="Y625" s="98"/>
      <c r="Z625" s="98"/>
    </row>
    <row r="626">
      <c r="A626" s="98"/>
      <c r="B626" s="98"/>
      <c r="C626" s="98"/>
      <c r="D626" s="98"/>
      <c r="E626" s="98"/>
      <c r="F626" s="98"/>
      <c r="G626" s="98"/>
      <c r="H626" s="98"/>
      <c r="I626" s="98"/>
      <c r="J626" s="98"/>
      <c r="K626" s="98"/>
      <c r="L626" s="98"/>
      <c r="M626" s="98"/>
      <c r="N626" s="98"/>
      <c r="O626" s="98"/>
      <c r="P626" s="98"/>
      <c r="Q626" s="98"/>
      <c r="R626" s="98"/>
      <c r="S626" s="98"/>
      <c r="T626" s="98"/>
      <c r="U626" s="98"/>
      <c r="V626" s="98"/>
      <c r="W626" s="98"/>
      <c r="X626" s="98"/>
      <c r="Y626" s="98"/>
      <c r="Z626" s="98"/>
    </row>
    <row r="627">
      <c r="A627" s="98"/>
      <c r="B627" s="98"/>
      <c r="C627" s="98"/>
      <c r="D627" s="98"/>
      <c r="E627" s="98"/>
      <c r="F627" s="98"/>
      <c r="G627" s="98"/>
      <c r="H627" s="98"/>
      <c r="I627" s="98"/>
      <c r="J627" s="98"/>
      <c r="K627" s="98"/>
      <c r="L627" s="98"/>
      <c r="M627" s="98"/>
      <c r="N627" s="98"/>
      <c r="O627" s="98"/>
      <c r="P627" s="98"/>
      <c r="Q627" s="98"/>
      <c r="R627" s="98"/>
      <c r="S627" s="98"/>
      <c r="T627" s="98"/>
      <c r="U627" s="98"/>
      <c r="V627" s="98"/>
      <c r="W627" s="98"/>
      <c r="X627" s="98"/>
      <c r="Y627" s="98"/>
      <c r="Z627" s="98"/>
    </row>
    <row r="628">
      <c r="A628" s="98"/>
      <c r="B628" s="98"/>
      <c r="C628" s="98"/>
      <c r="D628" s="98"/>
      <c r="E628" s="98"/>
      <c r="F628" s="98"/>
      <c r="G628" s="98"/>
      <c r="H628" s="98"/>
      <c r="I628" s="98"/>
      <c r="J628" s="98"/>
      <c r="K628" s="98"/>
      <c r="L628" s="98"/>
      <c r="M628" s="98"/>
      <c r="N628" s="98"/>
      <c r="O628" s="98"/>
      <c r="P628" s="98"/>
      <c r="Q628" s="98"/>
      <c r="R628" s="98"/>
      <c r="S628" s="98"/>
      <c r="T628" s="98"/>
      <c r="U628" s="98"/>
      <c r="V628" s="98"/>
      <c r="W628" s="98"/>
      <c r="X628" s="98"/>
      <c r="Y628" s="98"/>
      <c r="Z628" s="98"/>
    </row>
    <row r="629">
      <c r="A629" s="98"/>
      <c r="B629" s="98"/>
      <c r="C629" s="98"/>
      <c r="D629" s="98"/>
      <c r="E629" s="98"/>
      <c r="F629" s="98"/>
      <c r="G629" s="98"/>
      <c r="H629" s="98"/>
      <c r="I629" s="98"/>
      <c r="J629" s="98"/>
      <c r="K629" s="98"/>
      <c r="L629" s="98"/>
      <c r="M629" s="98"/>
      <c r="N629" s="98"/>
      <c r="O629" s="98"/>
      <c r="P629" s="98"/>
      <c r="Q629" s="98"/>
      <c r="R629" s="98"/>
      <c r="S629" s="98"/>
      <c r="T629" s="98"/>
      <c r="U629" s="98"/>
      <c r="V629" s="98"/>
      <c r="W629" s="98"/>
      <c r="X629" s="98"/>
      <c r="Y629" s="98"/>
      <c r="Z629" s="98"/>
    </row>
    <row r="630">
      <c r="A630" s="98"/>
      <c r="B630" s="98"/>
      <c r="C630" s="98"/>
      <c r="D630" s="98"/>
      <c r="E630" s="98"/>
      <c r="F630" s="98"/>
      <c r="G630" s="98"/>
      <c r="H630" s="98"/>
      <c r="I630" s="98"/>
      <c r="J630" s="98"/>
      <c r="K630" s="98"/>
      <c r="L630" s="98"/>
      <c r="M630" s="98"/>
      <c r="N630" s="98"/>
      <c r="O630" s="98"/>
      <c r="P630" s="98"/>
      <c r="Q630" s="98"/>
      <c r="R630" s="98"/>
      <c r="S630" s="98"/>
      <c r="T630" s="98"/>
      <c r="U630" s="98"/>
      <c r="V630" s="98"/>
      <c r="W630" s="98"/>
      <c r="X630" s="98"/>
      <c r="Y630" s="98"/>
      <c r="Z630" s="98"/>
    </row>
    <row r="631">
      <c r="A631" s="98"/>
      <c r="B631" s="98"/>
      <c r="C631" s="98"/>
      <c r="D631" s="98"/>
      <c r="E631" s="98"/>
      <c r="F631" s="98"/>
      <c r="G631" s="98"/>
      <c r="H631" s="98"/>
      <c r="I631" s="98"/>
      <c r="J631" s="98"/>
      <c r="K631" s="98"/>
      <c r="L631" s="98"/>
      <c r="M631" s="98"/>
      <c r="N631" s="98"/>
      <c r="O631" s="98"/>
      <c r="P631" s="98"/>
      <c r="Q631" s="98"/>
      <c r="R631" s="98"/>
      <c r="S631" s="98"/>
      <c r="T631" s="98"/>
      <c r="U631" s="98"/>
      <c r="V631" s="98"/>
      <c r="W631" s="98"/>
      <c r="X631" s="98"/>
      <c r="Y631" s="98"/>
      <c r="Z631" s="98"/>
    </row>
    <row r="632">
      <c r="A632" s="98"/>
      <c r="B632" s="98"/>
      <c r="C632" s="98"/>
      <c r="D632" s="98"/>
      <c r="E632" s="98"/>
      <c r="F632" s="98"/>
      <c r="G632" s="98"/>
      <c r="H632" s="98"/>
      <c r="I632" s="98"/>
      <c r="J632" s="98"/>
      <c r="K632" s="98"/>
      <c r="L632" s="98"/>
      <c r="M632" s="98"/>
      <c r="N632" s="98"/>
      <c r="O632" s="98"/>
      <c r="P632" s="98"/>
      <c r="Q632" s="98"/>
      <c r="R632" s="98"/>
      <c r="S632" s="98"/>
      <c r="T632" s="98"/>
      <c r="U632" s="98"/>
      <c r="V632" s="98"/>
      <c r="W632" s="98"/>
      <c r="X632" s="98"/>
      <c r="Y632" s="98"/>
      <c r="Z632" s="98"/>
    </row>
    <row r="633">
      <c r="A633" s="98"/>
      <c r="B633" s="98"/>
      <c r="C633" s="98"/>
      <c r="D633" s="98"/>
      <c r="E633" s="98"/>
      <c r="F633" s="98"/>
      <c r="G633" s="98"/>
      <c r="H633" s="98"/>
      <c r="I633" s="98"/>
      <c r="J633" s="98"/>
      <c r="K633" s="98"/>
      <c r="L633" s="98"/>
      <c r="M633" s="98"/>
      <c r="N633" s="98"/>
      <c r="O633" s="98"/>
      <c r="P633" s="98"/>
      <c r="Q633" s="98"/>
      <c r="R633" s="98"/>
      <c r="S633" s="98"/>
      <c r="T633" s="98"/>
      <c r="U633" s="98"/>
      <c r="V633" s="98"/>
      <c r="W633" s="98"/>
      <c r="X633" s="98"/>
      <c r="Y633" s="98"/>
      <c r="Z633" s="98"/>
    </row>
    <row r="634">
      <c r="A634" s="98"/>
      <c r="B634" s="98"/>
      <c r="C634" s="98"/>
      <c r="D634" s="98"/>
      <c r="E634" s="98"/>
      <c r="F634" s="98"/>
      <c r="G634" s="98"/>
      <c r="H634" s="98"/>
      <c r="I634" s="98"/>
      <c r="J634" s="98"/>
      <c r="K634" s="98"/>
      <c r="L634" s="98"/>
      <c r="M634" s="98"/>
      <c r="N634" s="98"/>
      <c r="O634" s="98"/>
      <c r="P634" s="98"/>
      <c r="Q634" s="98"/>
      <c r="R634" s="98"/>
      <c r="S634" s="98"/>
      <c r="T634" s="98"/>
      <c r="U634" s="98"/>
      <c r="V634" s="98"/>
      <c r="W634" s="98"/>
      <c r="X634" s="98"/>
      <c r="Y634" s="98"/>
      <c r="Z634" s="98"/>
    </row>
    <row r="635">
      <c r="A635" s="98"/>
      <c r="B635" s="98"/>
      <c r="C635" s="98"/>
      <c r="D635" s="98"/>
      <c r="E635" s="98"/>
      <c r="F635" s="98"/>
      <c r="G635" s="98"/>
      <c r="H635" s="98"/>
      <c r="I635" s="98"/>
      <c r="J635" s="98"/>
      <c r="K635" s="98"/>
      <c r="L635" s="98"/>
      <c r="M635" s="98"/>
      <c r="N635" s="98"/>
      <c r="O635" s="98"/>
      <c r="P635" s="98"/>
      <c r="Q635" s="98"/>
      <c r="R635" s="98"/>
      <c r="S635" s="98"/>
      <c r="T635" s="98"/>
      <c r="U635" s="98"/>
      <c r="V635" s="98"/>
      <c r="W635" s="98"/>
      <c r="X635" s="98"/>
      <c r="Y635" s="98"/>
      <c r="Z635" s="98"/>
    </row>
    <row r="636">
      <c r="A636" s="98"/>
      <c r="B636" s="98"/>
      <c r="C636" s="98"/>
      <c r="D636" s="98"/>
      <c r="E636" s="98"/>
      <c r="F636" s="98"/>
      <c r="G636" s="98"/>
      <c r="H636" s="98"/>
      <c r="I636" s="98"/>
      <c r="J636" s="98"/>
      <c r="K636" s="98"/>
      <c r="L636" s="98"/>
      <c r="M636" s="98"/>
      <c r="N636" s="98"/>
      <c r="O636" s="98"/>
      <c r="P636" s="98"/>
      <c r="Q636" s="98"/>
      <c r="R636" s="98"/>
      <c r="S636" s="98"/>
      <c r="T636" s="98"/>
      <c r="U636" s="98"/>
      <c r="V636" s="98"/>
      <c r="W636" s="98"/>
      <c r="X636" s="98"/>
      <c r="Y636" s="98"/>
      <c r="Z636" s="98"/>
    </row>
    <row r="637">
      <c r="A637" s="98"/>
      <c r="B637" s="98"/>
      <c r="C637" s="98"/>
      <c r="D637" s="98"/>
      <c r="E637" s="98"/>
      <c r="F637" s="98"/>
      <c r="G637" s="98"/>
      <c r="H637" s="98"/>
      <c r="I637" s="98"/>
      <c r="J637" s="98"/>
      <c r="K637" s="98"/>
      <c r="L637" s="98"/>
      <c r="M637" s="98"/>
      <c r="N637" s="98"/>
      <c r="O637" s="98"/>
      <c r="P637" s="98"/>
      <c r="Q637" s="98"/>
      <c r="R637" s="98"/>
      <c r="S637" s="98"/>
      <c r="T637" s="98"/>
      <c r="U637" s="98"/>
      <c r="V637" s="98"/>
      <c r="W637" s="98"/>
      <c r="X637" s="98"/>
      <c r="Y637" s="98"/>
      <c r="Z637" s="98"/>
    </row>
    <row r="638">
      <c r="A638" s="98"/>
      <c r="B638" s="98"/>
      <c r="C638" s="98"/>
      <c r="D638" s="98"/>
      <c r="E638" s="98"/>
      <c r="F638" s="98"/>
      <c r="G638" s="98"/>
      <c r="H638" s="98"/>
      <c r="I638" s="98"/>
      <c r="J638" s="98"/>
      <c r="K638" s="98"/>
      <c r="L638" s="98"/>
      <c r="M638" s="98"/>
      <c r="N638" s="98"/>
      <c r="O638" s="98"/>
      <c r="P638" s="98"/>
      <c r="Q638" s="98"/>
      <c r="R638" s="98"/>
      <c r="S638" s="98"/>
      <c r="T638" s="98"/>
      <c r="U638" s="98"/>
      <c r="V638" s="98"/>
      <c r="W638" s="98"/>
      <c r="X638" s="98"/>
      <c r="Y638" s="98"/>
      <c r="Z638" s="98"/>
    </row>
    <row r="639">
      <c r="A639" s="98"/>
      <c r="B639" s="98"/>
      <c r="C639" s="98"/>
      <c r="D639" s="98"/>
      <c r="E639" s="98"/>
      <c r="F639" s="98"/>
      <c r="G639" s="98"/>
      <c r="H639" s="98"/>
      <c r="I639" s="98"/>
      <c r="J639" s="98"/>
      <c r="K639" s="98"/>
      <c r="L639" s="98"/>
      <c r="M639" s="98"/>
      <c r="N639" s="98"/>
      <c r="O639" s="98"/>
      <c r="P639" s="98"/>
      <c r="Q639" s="98"/>
      <c r="R639" s="98"/>
      <c r="S639" s="98"/>
      <c r="T639" s="98"/>
      <c r="U639" s="98"/>
      <c r="V639" s="98"/>
      <c r="W639" s="98"/>
      <c r="X639" s="98"/>
      <c r="Y639" s="98"/>
      <c r="Z639" s="98"/>
    </row>
    <row r="640">
      <c r="A640" s="98"/>
      <c r="B640" s="98"/>
      <c r="C640" s="98"/>
      <c r="D640" s="98"/>
      <c r="E640" s="98"/>
      <c r="F640" s="98"/>
      <c r="G640" s="98"/>
      <c r="H640" s="98"/>
      <c r="I640" s="98"/>
      <c r="J640" s="98"/>
      <c r="K640" s="98"/>
      <c r="L640" s="98"/>
      <c r="M640" s="98"/>
      <c r="N640" s="98"/>
      <c r="O640" s="98"/>
      <c r="P640" s="98"/>
      <c r="Q640" s="98"/>
      <c r="R640" s="98"/>
      <c r="S640" s="98"/>
      <c r="T640" s="98"/>
      <c r="U640" s="98"/>
      <c r="V640" s="98"/>
      <c r="W640" s="98"/>
      <c r="X640" s="98"/>
      <c r="Y640" s="98"/>
      <c r="Z640" s="98"/>
    </row>
    <row r="641">
      <c r="A641" s="98"/>
      <c r="B641" s="98"/>
      <c r="C641" s="98"/>
      <c r="D641" s="98"/>
      <c r="E641" s="98"/>
      <c r="F641" s="98"/>
      <c r="G641" s="98"/>
      <c r="H641" s="98"/>
      <c r="I641" s="98"/>
      <c r="J641" s="98"/>
      <c r="K641" s="98"/>
      <c r="L641" s="98"/>
      <c r="M641" s="98"/>
      <c r="N641" s="98"/>
      <c r="O641" s="98"/>
      <c r="P641" s="98"/>
      <c r="Q641" s="98"/>
      <c r="R641" s="98"/>
      <c r="S641" s="98"/>
      <c r="T641" s="98"/>
      <c r="U641" s="98"/>
      <c r="V641" s="98"/>
      <c r="W641" s="98"/>
      <c r="X641" s="98"/>
      <c r="Y641" s="98"/>
      <c r="Z641" s="98"/>
    </row>
    <row r="642">
      <c r="A642" s="98"/>
      <c r="B642" s="98"/>
      <c r="C642" s="98"/>
      <c r="D642" s="98"/>
      <c r="E642" s="98"/>
      <c r="F642" s="98"/>
      <c r="G642" s="98"/>
      <c r="H642" s="98"/>
      <c r="I642" s="98"/>
      <c r="J642" s="98"/>
      <c r="K642" s="98"/>
      <c r="L642" s="98"/>
      <c r="M642" s="98"/>
      <c r="N642" s="98"/>
      <c r="O642" s="98"/>
      <c r="P642" s="98"/>
      <c r="Q642" s="98"/>
      <c r="R642" s="98"/>
      <c r="S642" s="98"/>
      <c r="T642" s="98"/>
      <c r="U642" s="98"/>
      <c r="V642" s="98"/>
      <c r="W642" s="98"/>
      <c r="X642" s="98"/>
      <c r="Y642" s="98"/>
      <c r="Z642" s="98"/>
    </row>
    <row r="643">
      <c r="A643" s="98"/>
      <c r="B643" s="98"/>
      <c r="C643" s="98"/>
      <c r="D643" s="98"/>
      <c r="E643" s="98"/>
      <c r="F643" s="98"/>
      <c r="G643" s="98"/>
      <c r="H643" s="98"/>
      <c r="I643" s="98"/>
      <c r="J643" s="98"/>
      <c r="K643" s="98"/>
      <c r="L643" s="98"/>
      <c r="M643" s="98"/>
      <c r="N643" s="98"/>
      <c r="O643" s="98"/>
      <c r="P643" s="98"/>
      <c r="Q643" s="98"/>
      <c r="R643" s="98"/>
      <c r="S643" s="98"/>
      <c r="T643" s="98"/>
      <c r="U643" s="98"/>
      <c r="V643" s="98"/>
      <c r="W643" s="98"/>
      <c r="X643" s="98"/>
      <c r="Y643" s="98"/>
      <c r="Z643" s="98"/>
    </row>
    <row r="644">
      <c r="A644" s="98"/>
      <c r="B644" s="98"/>
      <c r="C644" s="98"/>
      <c r="D644" s="98"/>
      <c r="E644" s="98"/>
      <c r="F644" s="98"/>
      <c r="G644" s="98"/>
      <c r="H644" s="98"/>
      <c r="I644" s="98"/>
      <c r="J644" s="98"/>
      <c r="K644" s="98"/>
      <c r="L644" s="98"/>
      <c r="M644" s="98"/>
      <c r="N644" s="98"/>
      <c r="O644" s="98"/>
      <c r="P644" s="98"/>
      <c r="Q644" s="98"/>
      <c r="R644" s="98"/>
      <c r="S644" s="98"/>
      <c r="T644" s="98"/>
      <c r="U644" s="98"/>
      <c r="V644" s="98"/>
      <c r="W644" s="98"/>
      <c r="X644" s="98"/>
      <c r="Y644" s="98"/>
      <c r="Z644" s="98"/>
    </row>
    <row r="645">
      <c r="A645" s="98"/>
      <c r="B645" s="98"/>
      <c r="C645" s="98"/>
      <c r="D645" s="98"/>
      <c r="E645" s="98"/>
      <c r="F645" s="98"/>
      <c r="G645" s="98"/>
      <c r="H645" s="98"/>
      <c r="I645" s="98"/>
      <c r="J645" s="98"/>
      <c r="K645" s="98"/>
      <c r="L645" s="98"/>
      <c r="M645" s="98"/>
      <c r="N645" s="98"/>
      <c r="O645" s="98"/>
      <c r="P645" s="98"/>
      <c r="Q645" s="98"/>
      <c r="R645" s="98"/>
      <c r="S645" s="98"/>
      <c r="T645" s="98"/>
      <c r="U645" s="98"/>
      <c r="V645" s="98"/>
      <c r="W645" s="98"/>
      <c r="X645" s="98"/>
      <c r="Y645" s="98"/>
      <c r="Z645" s="98"/>
    </row>
    <row r="646">
      <c r="A646" s="98"/>
      <c r="B646" s="98"/>
      <c r="C646" s="98"/>
      <c r="D646" s="98"/>
      <c r="E646" s="98"/>
      <c r="F646" s="98"/>
      <c r="G646" s="98"/>
      <c r="H646" s="98"/>
      <c r="I646" s="98"/>
      <c r="J646" s="98"/>
      <c r="K646" s="98"/>
      <c r="L646" s="98"/>
      <c r="M646" s="98"/>
      <c r="N646" s="98"/>
      <c r="O646" s="98"/>
      <c r="P646" s="98"/>
      <c r="Q646" s="98"/>
      <c r="R646" s="98"/>
      <c r="S646" s="98"/>
      <c r="T646" s="98"/>
      <c r="U646" s="98"/>
      <c r="V646" s="98"/>
      <c r="W646" s="98"/>
      <c r="X646" s="98"/>
      <c r="Y646" s="98"/>
      <c r="Z646" s="98"/>
    </row>
    <row r="647">
      <c r="A647" s="98"/>
      <c r="B647" s="98"/>
      <c r="C647" s="98"/>
      <c r="D647" s="98"/>
      <c r="E647" s="98"/>
      <c r="F647" s="98"/>
      <c r="G647" s="98"/>
      <c r="H647" s="98"/>
      <c r="I647" s="98"/>
      <c r="J647" s="98"/>
      <c r="K647" s="98"/>
      <c r="L647" s="98"/>
      <c r="M647" s="98"/>
      <c r="N647" s="98"/>
      <c r="O647" s="98"/>
      <c r="P647" s="98"/>
      <c r="Q647" s="98"/>
      <c r="R647" s="98"/>
      <c r="S647" s="98"/>
      <c r="T647" s="98"/>
      <c r="U647" s="98"/>
      <c r="V647" s="98"/>
      <c r="W647" s="98"/>
      <c r="X647" s="98"/>
      <c r="Y647" s="98"/>
      <c r="Z647" s="98"/>
    </row>
    <row r="648">
      <c r="A648" s="98"/>
      <c r="B648" s="98"/>
      <c r="C648" s="98"/>
      <c r="D648" s="98"/>
      <c r="E648" s="98"/>
      <c r="F648" s="98"/>
      <c r="G648" s="98"/>
      <c r="H648" s="98"/>
      <c r="I648" s="98"/>
      <c r="J648" s="98"/>
      <c r="K648" s="98"/>
      <c r="L648" s="98"/>
      <c r="M648" s="98"/>
      <c r="N648" s="98"/>
      <c r="O648" s="98"/>
      <c r="P648" s="98"/>
      <c r="Q648" s="98"/>
      <c r="R648" s="98"/>
      <c r="S648" s="98"/>
      <c r="T648" s="98"/>
      <c r="U648" s="98"/>
      <c r="V648" s="98"/>
      <c r="W648" s="98"/>
      <c r="X648" s="98"/>
      <c r="Y648" s="98"/>
      <c r="Z648" s="98"/>
    </row>
    <row r="649">
      <c r="A649" s="98"/>
      <c r="B649" s="98"/>
      <c r="C649" s="98"/>
      <c r="D649" s="98"/>
      <c r="E649" s="98"/>
      <c r="F649" s="98"/>
      <c r="G649" s="98"/>
      <c r="H649" s="98"/>
      <c r="I649" s="98"/>
      <c r="J649" s="98"/>
      <c r="K649" s="98"/>
      <c r="L649" s="98"/>
      <c r="M649" s="98"/>
      <c r="N649" s="98"/>
      <c r="O649" s="98"/>
      <c r="P649" s="98"/>
      <c r="Q649" s="98"/>
      <c r="R649" s="98"/>
      <c r="S649" s="98"/>
      <c r="T649" s="98"/>
      <c r="U649" s="98"/>
      <c r="V649" s="98"/>
      <c r="W649" s="98"/>
      <c r="X649" s="98"/>
      <c r="Y649" s="98"/>
      <c r="Z649" s="98"/>
    </row>
    <row r="650">
      <c r="A650" s="98"/>
      <c r="B650" s="98"/>
      <c r="C650" s="98"/>
      <c r="D650" s="98"/>
      <c r="E650" s="98"/>
      <c r="F650" s="98"/>
      <c r="G650" s="98"/>
      <c r="H650" s="98"/>
      <c r="I650" s="98"/>
      <c r="J650" s="98"/>
      <c r="K650" s="98"/>
      <c r="L650" s="98"/>
      <c r="M650" s="98"/>
      <c r="N650" s="98"/>
      <c r="O650" s="98"/>
      <c r="P650" s="98"/>
      <c r="Q650" s="98"/>
      <c r="R650" s="98"/>
      <c r="S650" s="98"/>
      <c r="T650" s="98"/>
      <c r="U650" s="98"/>
      <c r="V650" s="98"/>
      <c r="W650" s="98"/>
      <c r="X650" s="98"/>
      <c r="Y650" s="98"/>
      <c r="Z650" s="98"/>
    </row>
    <row r="651">
      <c r="A651" s="98"/>
      <c r="B651" s="98"/>
      <c r="C651" s="98"/>
      <c r="D651" s="98"/>
      <c r="E651" s="98"/>
      <c r="F651" s="98"/>
      <c r="G651" s="98"/>
      <c r="H651" s="98"/>
      <c r="I651" s="98"/>
      <c r="J651" s="98"/>
      <c r="K651" s="98"/>
      <c r="L651" s="98"/>
      <c r="M651" s="98"/>
      <c r="N651" s="98"/>
      <c r="O651" s="98"/>
      <c r="P651" s="98"/>
      <c r="Q651" s="98"/>
      <c r="R651" s="98"/>
      <c r="S651" s="98"/>
      <c r="T651" s="98"/>
      <c r="U651" s="98"/>
      <c r="V651" s="98"/>
      <c r="W651" s="98"/>
      <c r="X651" s="98"/>
      <c r="Y651" s="98"/>
      <c r="Z651" s="98"/>
    </row>
    <row r="652">
      <c r="A652" s="98"/>
      <c r="B652" s="98"/>
      <c r="C652" s="98"/>
      <c r="D652" s="98"/>
      <c r="E652" s="98"/>
      <c r="F652" s="98"/>
      <c r="G652" s="98"/>
      <c r="H652" s="98"/>
      <c r="I652" s="98"/>
      <c r="J652" s="98"/>
      <c r="K652" s="98"/>
      <c r="L652" s="98"/>
      <c r="M652" s="98"/>
      <c r="N652" s="98"/>
      <c r="O652" s="98"/>
      <c r="P652" s="98"/>
      <c r="Q652" s="98"/>
      <c r="R652" s="98"/>
      <c r="S652" s="98"/>
      <c r="T652" s="98"/>
      <c r="U652" s="98"/>
      <c r="V652" s="98"/>
      <c r="W652" s="98"/>
      <c r="X652" s="98"/>
      <c r="Y652" s="98"/>
      <c r="Z652" s="98"/>
    </row>
    <row r="653">
      <c r="A653" s="98"/>
      <c r="B653" s="98"/>
      <c r="C653" s="98"/>
      <c r="D653" s="98"/>
      <c r="E653" s="98"/>
      <c r="F653" s="98"/>
      <c r="G653" s="98"/>
      <c r="H653" s="98"/>
      <c r="I653" s="98"/>
      <c r="J653" s="98"/>
      <c r="K653" s="98"/>
      <c r="L653" s="98"/>
      <c r="M653" s="98"/>
      <c r="N653" s="98"/>
      <c r="O653" s="98"/>
      <c r="P653" s="98"/>
      <c r="Q653" s="98"/>
      <c r="R653" s="98"/>
      <c r="S653" s="98"/>
      <c r="T653" s="98"/>
      <c r="U653" s="98"/>
      <c r="V653" s="98"/>
      <c r="W653" s="98"/>
      <c r="X653" s="98"/>
      <c r="Y653" s="98"/>
      <c r="Z653" s="98"/>
    </row>
    <row r="654">
      <c r="A654" s="98"/>
      <c r="B654" s="98"/>
      <c r="C654" s="98"/>
      <c r="D654" s="98"/>
      <c r="E654" s="98"/>
      <c r="F654" s="98"/>
      <c r="G654" s="98"/>
      <c r="H654" s="98"/>
      <c r="I654" s="98"/>
      <c r="J654" s="98"/>
      <c r="K654" s="98"/>
      <c r="L654" s="98"/>
      <c r="M654" s="98"/>
      <c r="N654" s="98"/>
      <c r="O654" s="98"/>
      <c r="P654" s="98"/>
      <c r="Q654" s="98"/>
      <c r="R654" s="98"/>
      <c r="S654" s="98"/>
      <c r="T654" s="98"/>
      <c r="U654" s="98"/>
      <c r="V654" s="98"/>
      <c r="W654" s="98"/>
      <c r="X654" s="98"/>
      <c r="Y654" s="98"/>
      <c r="Z654" s="98"/>
    </row>
    <row r="655">
      <c r="A655" s="98"/>
      <c r="B655" s="98"/>
      <c r="C655" s="98"/>
      <c r="D655" s="98"/>
      <c r="E655" s="98"/>
      <c r="F655" s="98"/>
      <c r="G655" s="98"/>
      <c r="H655" s="98"/>
      <c r="I655" s="98"/>
      <c r="J655" s="98"/>
      <c r="K655" s="98"/>
      <c r="L655" s="98"/>
      <c r="M655" s="98"/>
      <c r="N655" s="98"/>
      <c r="O655" s="98"/>
      <c r="P655" s="98"/>
      <c r="Q655" s="98"/>
      <c r="R655" s="98"/>
      <c r="S655" s="98"/>
      <c r="T655" s="98"/>
      <c r="U655" s="98"/>
      <c r="V655" s="98"/>
      <c r="W655" s="98"/>
      <c r="X655" s="98"/>
      <c r="Y655" s="98"/>
      <c r="Z655" s="98"/>
    </row>
    <row r="656">
      <c r="A656" s="98"/>
      <c r="B656" s="98"/>
      <c r="C656" s="98"/>
      <c r="D656" s="98"/>
      <c r="E656" s="98"/>
      <c r="F656" s="98"/>
      <c r="G656" s="98"/>
      <c r="H656" s="98"/>
      <c r="I656" s="98"/>
      <c r="J656" s="98"/>
      <c r="K656" s="98"/>
      <c r="L656" s="98"/>
      <c r="M656" s="98"/>
      <c r="N656" s="98"/>
      <c r="O656" s="98"/>
      <c r="P656" s="98"/>
      <c r="Q656" s="98"/>
      <c r="R656" s="98"/>
      <c r="S656" s="98"/>
      <c r="T656" s="98"/>
      <c r="U656" s="98"/>
      <c r="V656" s="98"/>
      <c r="W656" s="98"/>
      <c r="X656" s="98"/>
      <c r="Y656" s="98"/>
      <c r="Z656" s="98"/>
    </row>
    <row r="657">
      <c r="A657" s="98"/>
      <c r="B657" s="98"/>
      <c r="C657" s="98"/>
      <c r="D657" s="98"/>
      <c r="E657" s="98"/>
      <c r="F657" s="98"/>
      <c r="G657" s="98"/>
      <c r="H657" s="98"/>
      <c r="I657" s="98"/>
      <c r="J657" s="98"/>
      <c r="K657" s="98"/>
      <c r="L657" s="98"/>
      <c r="M657" s="98"/>
      <c r="N657" s="98"/>
      <c r="O657" s="98"/>
      <c r="P657" s="98"/>
      <c r="Q657" s="98"/>
      <c r="R657" s="98"/>
      <c r="S657" s="98"/>
      <c r="T657" s="98"/>
      <c r="U657" s="98"/>
      <c r="V657" s="98"/>
      <c r="W657" s="98"/>
      <c r="X657" s="98"/>
      <c r="Y657" s="98"/>
      <c r="Z657" s="98"/>
    </row>
    <row r="658">
      <c r="A658" s="98"/>
      <c r="B658" s="98"/>
      <c r="C658" s="98"/>
      <c r="D658" s="98"/>
      <c r="E658" s="98"/>
      <c r="F658" s="98"/>
      <c r="G658" s="98"/>
      <c r="H658" s="98"/>
      <c r="I658" s="98"/>
      <c r="J658" s="98"/>
      <c r="K658" s="98"/>
      <c r="L658" s="98"/>
      <c r="M658" s="98"/>
      <c r="N658" s="98"/>
      <c r="O658" s="98"/>
      <c r="P658" s="98"/>
      <c r="Q658" s="98"/>
      <c r="R658" s="98"/>
      <c r="S658" s="98"/>
      <c r="T658" s="98"/>
      <c r="U658" s="98"/>
      <c r="V658" s="98"/>
      <c r="W658" s="98"/>
      <c r="X658" s="98"/>
      <c r="Y658" s="98"/>
      <c r="Z658" s="98"/>
    </row>
    <row r="659">
      <c r="A659" s="98"/>
      <c r="B659" s="98"/>
      <c r="C659" s="98"/>
      <c r="D659" s="98"/>
      <c r="E659" s="98"/>
      <c r="F659" s="98"/>
      <c r="G659" s="98"/>
      <c r="H659" s="98"/>
      <c r="I659" s="98"/>
      <c r="J659" s="98"/>
      <c r="K659" s="98"/>
      <c r="L659" s="98"/>
      <c r="M659" s="98"/>
      <c r="N659" s="98"/>
      <c r="O659" s="98"/>
      <c r="P659" s="98"/>
      <c r="Q659" s="98"/>
      <c r="R659" s="98"/>
      <c r="S659" s="98"/>
      <c r="T659" s="98"/>
      <c r="U659" s="98"/>
      <c r="V659" s="98"/>
      <c r="W659" s="98"/>
      <c r="X659" s="98"/>
      <c r="Y659" s="98"/>
      <c r="Z659" s="98"/>
    </row>
    <row r="660">
      <c r="A660" s="98"/>
      <c r="B660" s="98"/>
      <c r="C660" s="98"/>
      <c r="D660" s="98"/>
      <c r="E660" s="98"/>
      <c r="F660" s="98"/>
      <c r="G660" s="98"/>
      <c r="H660" s="98"/>
      <c r="I660" s="98"/>
      <c r="J660" s="98"/>
      <c r="K660" s="98"/>
      <c r="L660" s="98"/>
      <c r="M660" s="98"/>
      <c r="N660" s="98"/>
      <c r="O660" s="98"/>
      <c r="P660" s="98"/>
      <c r="Q660" s="98"/>
      <c r="R660" s="98"/>
      <c r="S660" s="98"/>
      <c r="T660" s="98"/>
      <c r="U660" s="98"/>
      <c r="V660" s="98"/>
      <c r="W660" s="98"/>
      <c r="X660" s="98"/>
      <c r="Y660" s="98"/>
      <c r="Z660" s="98"/>
    </row>
    <row r="661">
      <c r="A661" s="98"/>
      <c r="B661" s="98"/>
      <c r="C661" s="98"/>
      <c r="D661" s="98"/>
      <c r="E661" s="98"/>
      <c r="F661" s="98"/>
      <c r="G661" s="98"/>
      <c r="H661" s="98"/>
      <c r="I661" s="98"/>
      <c r="J661" s="98"/>
      <c r="K661" s="98"/>
      <c r="L661" s="98"/>
      <c r="M661" s="98"/>
      <c r="N661" s="98"/>
      <c r="O661" s="98"/>
      <c r="P661" s="98"/>
      <c r="Q661" s="98"/>
      <c r="R661" s="98"/>
      <c r="S661" s="98"/>
      <c r="T661" s="98"/>
      <c r="U661" s="98"/>
      <c r="V661" s="98"/>
      <c r="W661" s="98"/>
      <c r="X661" s="98"/>
      <c r="Y661" s="98"/>
      <c r="Z661" s="98"/>
    </row>
    <row r="662">
      <c r="A662" s="98"/>
      <c r="B662" s="98"/>
      <c r="C662" s="98"/>
      <c r="D662" s="98"/>
      <c r="E662" s="98"/>
      <c r="F662" s="98"/>
      <c r="G662" s="98"/>
      <c r="H662" s="98"/>
      <c r="I662" s="98"/>
      <c r="J662" s="98"/>
      <c r="K662" s="98"/>
      <c r="L662" s="98"/>
      <c r="M662" s="98"/>
      <c r="N662" s="98"/>
      <c r="O662" s="98"/>
      <c r="P662" s="98"/>
      <c r="Q662" s="98"/>
      <c r="R662" s="98"/>
      <c r="S662" s="98"/>
      <c r="T662" s="98"/>
      <c r="U662" s="98"/>
      <c r="V662" s="98"/>
      <c r="W662" s="98"/>
      <c r="X662" s="98"/>
      <c r="Y662" s="98"/>
      <c r="Z662" s="98"/>
    </row>
    <row r="663">
      <c r="A663" s="98"/>
      <c r="B663" s="98"/>
      <c r="C663" s="98"/>
      <c r="D663" s="98"/>
      <c r="E663" s="98"/>
      <c r="F663" s="98"/>
      <c r="G663" s="98"/>
      <c r="H663" s="98"/>
      <c r="I663" s="98"/>
      <c r="J663" s="98"/>
      <c r="K663" s="98"/>
      <c r="L663" s="98"/>
      <c r="M663" s="98"/>
      <c r="N663" s="98"/>
      <c r="O663" s="98"/>
      <c r="P663" s="98"/>
      <c r="Q663" s="98"/>
      <c r="R663" s="98"/>
      <c r="S663" s="98"/>
      <c r="T663" s="98"/>
      <c r="U663" s="98"/>
      <c r="V663" s="98"/>
      <c r="W663" s="98"/>
      <c r="X663" s="98"/>
      <c r="Y663" s="98"/>
      <c r="Z663" s="98"/>
    </row>
    <row r="664">
      <c r="A664" s="98"/>
      <c r="B664" s="98"/>
      <c r="C664" s="98"/>
      <c r="D664" s="98"/>
      <c r="E664" s="98"/>
      <c r="F664" s="98"/>
      <c r="G664" s="98"/>
      <c r="H664" s="98"/>
      <c r="I664" s="98"/>
      <c r="J664" s="98"/>
      <c r="K664" s="98"/>
      <c r="L664" s="98"/>
      <c r="M664" s="98"/>
      <c r="N664" s="98"/>
      <c r="O664" s="98"/>
      <c r="P664" s="98"/>
      <c r="Q664" s="98"/>
      <c r="R664" s="98"/>
      <c r="S664" s="98"/>
      <c r="T664" s="98"/>
      <c r="U664" s="98"/>
      <c r="V664" s="98"/>
      <c r="W664" s="98"/>
      <c r="X664" s="98"/>
      <c r="Y664" s="98"/>
      <c r="Z664" s="98"/>
    </row>
    <row r="665">
      <c r="A665" s="98"/>
      <c r="B665" s="98"/>
      <c r="C665" s="98"/>
      <c r="D665" s="98"/>
      <c r="E665" s="98"/>
      <c r="F665" s="98"/>
      <c r="G665" s="98"/>
      <c r="H665" s="98"/>
      <c r="I665" s="98"/>
      <c r="J665" s="98"/>
      <c r="K665" s="98"/>
      <c r="L665" s="98"/>
      <c r="M665" s="98"/>
      <c r="N665" s="98"/>
      <c r="O665" s="98"/>
      <c r="P665" s="98"/>
      <c r="Q665" s="98"/>
      <c r="R665" s="98"/>
      <c r="S665" s="98"/>
      <c r="T665" s="98"/>
      <c r="U665" s="98"/>
      <c r="V665" s="98"/>
      <c r="W665" s="98"/>
      <c r="X665" s="98"/>
      <c r="Y665" s="98"/>
      <c r="Z665" s="98"/>
    </row>
    <row r="666">
      <c r="A666" s="98"/>
      <c r="B666" s="98"/>
      <c r="C666" s="98"/>
      <c r="D666" s="98"/>
      <c r="E666" s="98"/>
      <c r="F666" s="98"/>
      <c r="G666" s="98"/>
      <c r="H666" s="98"/>
      <c r="I666" s="98"/>
      <c r="J666" s="98"/>
      <c r="K666" s="98"/>
      <c r="L666" s="98"/>
      <c r="M666" s="98"/>
      <c r="N666" s="98"/>
      <c r="O666" s="98"/>
      <c r="P666" s="98"/>
      <c r="Q666" s="98"/>
      <c r="R666" s="98"/>
      <c r="S666" s="98"/>
      <c r="T666" s="98"/>
      <c r="U666" s="98"/>
      <c r="V666" s="98"/>
      <c r="W666" s="98"/>
      <c r="X666" s="98"/>
      <c r="Y666" s="98"/>
      <c r="Z666" s="98"/>
    </row>
    <row r="667">
      <c r="A667" s="98"/>
      <c r="B667" s="98"/>
      <c r="C667" s="98"/>
      <c r="D667" s="98"/>
      <c r="E667" s="98"/>
      <c r="F667" s="98"/>
      <c r="G667" s="98"/>
      <c r="H667" s="98"/>
      <c r="I667" s="98"/>
      <c r="J667" s="98"/>
      <c r="K667" s="98"/>
      <c r="L667" s="98"/>
      <c r="M667" s="98"/>
      <c r="N667" s="98"/>
      <c r="O667" s="98"/>
      <c r="P667" s="98"/>
      <c r="Q667" s="98"/>
      <c r="R667" s="98"/>
      <c r="S667" s="98"/>
      <c r="T667" s="98"/>
      <c r="U667" s="98"/>
      <c r="V667" s="98"/>
      <c r="W667" s="98"/>
      <c r="X667" s="98"/>
      <c r="Y667" s="98"/>
      <c r="Z667" s="98"/>
    </row>
    <row r="668">
      <c r="A668" s="98"/>
      <c r="B668" s="98"/>
      <c r="C668" s="98"/>
      <c r="D668" s="98"/>
      <c r="E668" s="98"/>
      <c r="F668" s="98"/>
      <c r="G668" s="98"/>
      <c r="H668" s="98"/>
      <c r="I668" s="98"/>
      <c r="J668" s="98"/>
      <c r="K668" s="98"/>
      <c r="L668" s="98"/>
      <c r="M668" s="98"/>
      <c r="N668" s="98"/>
      <c r="O668" s="98"/>
      <c r="P668" s="98"/>
      <c r="Q668" s="98"/>
      <c r="R668" s="98"/>
      <c r="S668" s="98"/>
      <c r="T668" s="98"/>
      <c r="U668" s="98"/>
      <c r="V668" s="98"/>
      <c r="W668" s="98"/>
      <c r="X668" s="98"/>
      <c r="Y668" s="98"/>
      <c r="Z668" s="98"/>
    </row>
    <row r="669">
      <c r="A669" s="98"/>
      <c r="B669" s="98"/>
      <c r="C669" s="98"/>
      <c r="D669" s="98"/>
      <c r="E669" s="98"/>
      <c r="F669" s="98"/>
      <c r="G669" s="98"/>
      <c r="H669" s="98"/>
      <c r="I669" s="98"/>
      <c r="J669" s="98"/>
      <c r="K669" s="98"/>
      <c r="L669" s="98"/>
      <c r="M669" s="98"/>
      <c r="N669" s="98"/>
      <c r="O669" s="98"/>
      <c r="P669" s="98"/>
      <c r="Q669" s="98"/>
      <c r="R669" s="98"/>
      <c r="S669" s="98"/>
      <c r="T669" s="98"/>
      <c r="U669" s="98"/>
      <c r="V669" s="98"/>
      <c r="W669" s="98"/>
      <c r="X669" s="98"/>
      <c r="Y669" s="98"/>
      <c r="Z669" s="98"/>
    </row>
    <row r="670">
      <c r="A670" s="98"/>
      <c r="B670" s="98"/>
      <c r="C670" s="98"/>
      <c r="D670" s="98"/>
      <c r="E670" s="98"/>
      <c r="F670" s="98"/>
      <c r="G670" s="98"/>
      <c r="H670" s="98"/>
      <c r="I670" s="98"/>
      <c r="J670" s="98"/>
      <c r="K670" s="98"/>
      <c r="L670" s="98"/>
      <c r="M670" s="98"/>
      <c r="N670" s="98"/>
      <c r="O670" s="98"/>
      <c r="P670" s="98"/>
      <c r="Q670" s="98"/>
      <c r="R670" s="98"/>
      <c r="S670" s="98"/>
      <c r="T670" s="98"/>
      <c r="U670" s="98"/>
      <c r="V670" s="98"/>
      <c r="W670" s="98"/>
      <c r="X670" s="98"/>
      <c r="Y670" s="98"/>
      <c r="Z670" s="98"/>
    </row>
    <row r="671">
      <c r="A671" s="98"/>
      <c r="B671" s="98"/>
      <c r="C671" s="98"/>
      <c r="D671" s="98"/>
      <c r="E671" s="98"/>
      <c r="F671" s="98"/>
      <c r="G671" s="98"/>
      <c r="H671" s="98"/>
      <c r="I671" s="98"/>
      <c r="J671" s="98"/>
      <c r="K671" s="98"/>
      <c r="L671" s="98"/>
      <c r="M671" s="98"/>
      <c r="N671" s="98"/>
      <c r="O671" s="98"/>
      <c r="P671" s="98"/>
      <c r="Q671" s="98"/>
      <c r="R671" s="98"/>
      <c r="S671" s="98"/>
      <c r="T671" s="98"/>
      <c r="U671" s="98"/>
      <c r="V671" s="98"/>
      <c r="W671" s="98"/>
      <c r="X671" s="98"/>
      <c r="Y671" s="98"/>
      <c r="Z671" s="98"/>
    </row>
    <row r="672">
      <c r="A672" s="98"/>
      <c r="B672" s="98"/>
      <c r="C672" s="98"/>
      <c r="D672" s="98"/>
      <c r="E672" s="98"/>
      <c r="F672" s="98"/>
      <c r="G672" s="98"/>
      <c r="H672" s="98"/>
      <c r="I672" s="98"/>
      <c r="J672" s="98"/>
      <c r="K672" s="98"/>
      <c r="L672" s="98"/>
      <c r="M672" s="98"/>
      <c r="N672" s="98"/>
      <c r="O672" s="98"/>
      <c r="P672" s="98"/>
      <c r="Q672" s="98"/>
      <c r="R672" s="98"/>
      <c r="S672" s="98"/>
      <c r="T672" s="98"/>
      <c r="U672" s="98"/>
      <c r="V672" s="98"/>
      <c r="W672" s="98"/>
      <c r="X672" s="98"/>
      <c r="Y672" s="98"/>
      <c r="Z672" s="98"/>
    </row>
    <row r="673">
      <c r="A673" s="98"/>
      <c r="B673" s="98"/>
      <c r="C673" s="98"/>
      <c r="D673" s="98"/>
      <c r="E673" s="98"/>
      <c r="F673" s="98"/>
      <c r="G673" s="98"/>
      <c r="H673" s="98"/>
      <c r="I673" s="98"/>
      <c r="J673" s="98"/>
      <c r="K673" s="98"/>
      <c r="L673" s="98"/>
      <c r="M673" s="98"/>
      <c r="N673" s="98"/>
      <c r="O673" s="98"/>
      <c r="P673" s="98"/>
      <c r="Q673" s="98"/>
      <c r="R673" s="98"/>
      <c r="S673" s="98"/>
      <c r="T673" s="98"/>
      <c r="U673" s="98"/>
      <c r="V673" s="98"/>
      <c r="W673" s="98"/>
      <c r="X673" s="98"/>
      <c r="Y673" s="98"/>
      <c r="Z673" s="98"/>
    </row>
    <row r="674">
      <c r="A674" s="98"/>
      <c r="B674" s="98"/>
      <c r="C674" s="98"/>
      <c r="D674" s="98"/>
      <c r="E674" s="98"/>
      <c r="F674" s="98"/>
      <c r="G674" s="98"/>
      <c r="H674" s="98"/>
      <c r="I674" s="98"/>
      <c r="J674" s="98"/>
      <c r="K674" s="98"/>
      <c r="L674" s="98"/>
      <c r="M674" s="98"/>
      <c r="N674" s="98"/>
      <c r="O674" s="98"/>
      <c r="P674" s="98"/>
      <c r="Q674" s="98"/>
      <c r="R674" s="98"/>
      <c r="S674" s="98"/>
      <c r="T674" s="98"/>
      <c r="U674" s="98"/>
      <c r="V674" s="98"/>
      <c r="W674" s="98"/>
      <c r="X674" s="98"/>
      <c r="Y674" s="98"/>
      <c r="Z674" s="98"/>
    </row>
    <row r="675">
      <c r="A675" s="98"/>
      <c r="B675" s="98"/>
      <c r="C675" s="98"/>
      <c r="D675" s="98"/>
      <c r="E675" s="98"/>
      <c r="F675" s="98"/>
      <c r="G675" s="98"/>
      <c r="H675" s="98"/>
      <c r="I675" s="98"/>
      <c r="J675" s="98"/>
      <c r="K675" s="98"/>
      <c r="L675" s="98"/>
      <c r="M675" s="98"/>
      <c r="N675" s="98"/>
      <c r="O675" s="98"/>
      <c r="P675" s="98"/>
      <c r="Q675" s="98"/>
      <c r="R675" s="98"/>
      <c r="S675" s="98"/>
      <c r="T675" s="98"/>
      <c r="U675" s="98"/>
      <c r="V675" s="98"/>
      <c r="W675" s="98"/>
      <c r="X675" s="98"/>
      <c r="Y675" s="98"/>
      <c r="Z675" s="98"/>
    </row>
    <row r="676">
      <c r="A676" s="98"/>
      <c r="B676" s="98"/>
      <c r="C676" s="98"/>
      <c r="D676" s="98"/>
      <c r="E676" s="98"/>
      <c r="F676" s="98"/>
      <c r="G676" s="98"/>
      <c r="H676" s="98"/>
      <c r="I676" s="98"/>
      <c r="J676" s="98"/>
      <c r="K676" s="98"/>
      <c r="L676" s="98"/>
      <c r="M676" s="98"/>
      <c r="N676" s="98"/>
      <c r="O676" s="98"/>
      <c r="P676" s="98"/>
      <c r="Q676" s="98"/>
      <c r="R676" s="98"/>
      <c r="S676" s="98"/>
      <c r="T676" s="98"/>
      <c r="U676" s="98"/>
      <c r="V676" s="98"/>
      <c r="W676" s="98"/>
      <c r="X676" s="98"/>
      <c r="Y676" s="98"/>
      <c r="Z676" s="98"/>
    </row>
    <row r="677">
      <c r="A677" s="98"/>
      <c r="B677" s="98"/>
      <c r="C677" s="98"/>
      <c r="D677" s="98"/>
      <c r="E677" s="98"/>
      <c r="F677" s="98"/>
      <c r="G677" s="98"/>
      <c r="H677" s="98"/>
      <c r="I677" s="98"/>
      <c r="J677" s="98"/>
      <c r="K677" s="98"/>
      <c r="L677" s="98"/>
      <c r="M677" s="98"/>
      <c r="N677" s="98"/>
      <c r="O677" s="98"/>
      <c r="P677" s="98"/>
      <c r="Q677" s="98"/>
      <c r="R677" s="98"/>
      <c r="S677" s="98"/>
      <c r="T677" s="98"/>
      <c r="U677" s="98"/>
      <c r="V677" s="98"/>
      <c r="W677" s="98"/>
      <c r="X677" s="98"/>
      <c r="Y677" s="98"/>
      <c r="Z677" s="98"/>
    </row>
    <row r="678">
      <c r="A678" s="98"/>
      <c r="B678" s="98"/>
      <c r="C678" s="98"/>
      <c r="D678" s="98"/>
      <c r="E678" s="98"/>
      <c r="F678" s="98"/>
      <c r="G678" s="98"/>
      <c r="H678" s="98"/>
      <c r="I678" s="98"/>
      <c r="J678" s="98"/>
      <c r="K678" s="98"/>
      <c r="L678" s="98"/>
      <c r="M678" s="98"/>
      <c r="N678" s="98"/>
      <c r="O678" s="98"/>
      <c r="P678" s="98"/>
      <c r="Q678" s="98"/>
      <c r="R678" s="98"/>
      <c r="S678" s="98"/>
      <c r="T678" s="98"/>
      <c r="U678" s="98"/>
      <c r="V678" s="98"/>
      <c r="W678" s="98"/>
      <c r="X678" s="98"/>
      <c r="Y678" s="98"/>
      <c r="Z678" s="98"/>
    </row>
    <row r="679">
      <c r="A679" s="98"/>
      <c r="B679" s="98"/>
      <c r="C679" s="98"/>
      <c r="D679" s="98"/>
      <c r="E679" s="98"/>
      <c r="F679" s="98"/>
      <c r="G679" s="98"/>
      <c r="H679" s="98"/>
      <c r="I679" s="98"/>
      <c r="J679" s="98"/>
      <c r="K679" s="98"/>
      <c r="L679" s="98"/>
      <c r="M679" s="98"/>
      <c r="N679" s="98"/>
      <c r="O679" s="98"/>
      <c r="P679" s="98"/>
      <c r="Q679" s="98"/>
      <c r="R679" s="98"/>
      <c r="S679" s="98"/>
      <c r="T679" s="98"/>
      <c r="U679" s="98"/>
      <c r="V679" s="98"/>
      <c r="W679" s="98"/>
      <c r="X679" s="98"/>
      <c r="Y679" s="98"/>
      <c r="Z679" s="98"/>
    </row>
    <row r="680">
      <c r="A680" s="98"/>
      <c r="B680" s="98"/>
      <c r="C680" s="98"/>
      <c r="D680" s="98"/>
      <c r="E680" s="98"/>
      <c r="F680" s="98"/>
      <c r="G680" s="98"/>
      <c r="H680" s="98"/>
      <c r="I680" s="98"/>
      <c r="J680" s="98"/>
      <c r="K680" s="98"/>
      <c r="L680" s="98"/>
      <c r="M680" s="98"/>
      <c r="N680" s="98"/>
      <c r="O680" s="98"/>
      <c r="P680" s="98"/>
      <c r="Q680" s="98"/>
      <c r="R680" s="98"/>
      <c r="S680" s="98"/>
      <c r="T680" s="98"/>
      <c r="U680" s="98"/>
      <c r="V680" s="98"/>
      <c r="W680" s="98"/>
      <c r="X680" s="98"/>
      <c r="Y680" s="98"/>
      <c r="Z680" s="98"/>
    </row>
    <row r="681">
      <c r="A681" s="98"/>
      <c r="B681" s="98"/>
      <c r="C681" s="98"/>
      <c r="D681" s="98"/>
      <c r="E681" s="98"/>
      <c r="F681" s="98"/>
      <c r="G681" s="98"/>
      <c r="H681" s="98"/>
      <c r="I681" s="98"/>
      <c r="J681" s="98"/>
      <c r="K681" s="98"/>
      <c r="L681" s="98"/>
      <c r="M681" s="98"/>
      <c r="N681" s="98"/>
      <c r="O681" s="98"/>
      <c r="P681" s="98"/>
      <c r="Q681" s="98"/>
      <c r="R681" s="98"/>
      <c r="S681" s="98"/>
      <c r="T681" s="98"/>
      <c r="U681" s="98"/>
      <c r="V681" s="98"/>
      <c r="W681" s="98"/>
      <c r="X681" s="98"/>
      <c r="Y681" s="98"/>
      <c r="Z681" s="98"/>
    </row>
    <row r="682">
      <c r="A682" s="98"/>
      <c r="B682" s="98"/>
      <c r="C682" s="98"/>
      <c r="D682" s="98"/>
      <c r="E682" s="98"/>
      <c r="F682" s="98"/>
      <c r="G682" s="98"/>
      <c r="H682" s="98"/>
      <c r="I682" s="98"/>
      <c r="J682" s="98"/>
      <c r="K682" s="98"/>
      <c r="L682" s="98"/>
      <c r="M682" s="98"/>
      <c r="N682" s="98"/>
      <c r="O682" s="98"/>
      <c r="P682" s="98"/>
      <c r="Q682" s="98"/>
      <c r="R682" s="98"/>
      <c r="S682" s="98"/>
      <c r="T682" s="98"/>
      <c r="U682" s="98"/>
      <c r="V682" s="98"/>
      <c r="W682" s="98"/>
      <c r="X682" s="98"/>
      <c r="Y682" s="98"/>
      <c r="Z682" s="98"/>
    </row>
    <row r="683">
      <c r="A683" s="98"/>
      <c r="B683" s="98"/>
      <c r="C683" s="98"/>
      <c r="D683" s="98"/>
      <c r="E683" s="98"/>
      <c r="F683" s="98"/>
      <c r="G683" s="98"/>
      <c r="H683" s="98"/>
      <c r="I683" s="98"/>
      <c r="J683" s="98"/>
      <c r="K683" s="98"/>
      <c r="L683" s="98"/>
      <c r="M683" s="98"/>
      <c r="N683" s="98"/>
      <c r="O683" s="98"/>
      <c r="P683" s="98"/>
      <c r="Q683" s="98"/>
      <c r="R683" s="98"/>
      <c r="S683" s="98"/>
      <c r="T683" s="98"/>
      <c r="U683" s="98"/>
      <c r="V683" s="98"/>
      <c r="W683" s="98"/>
      <c r="X683" s="98"/>
      <c r="Y683" s="98"/>
      <c r="Z683" s="98"/>
    </row>
    <row r="684">
      <c r="A684" s="98"/>
      <c r="B684" s="98"/>
      <c r="C684" s="98"/>
      <c r="D684" s="98"/>
      <c r="E684" s="98"/>
      <c r="F684" s="98"/>
      <c r="G684" s="98"/>
      <c r="H684" s="98"/>
      <c r="I684" s="98"/>
      <c r="J684" s="98"/>
      <c r="K684" s="98"/>
      <c r="L684" s="98"/>
      <c r="M684" s="98"/>
      <c r="N684" s="98"/>
      <c r="O684" s="98"/>
      <c r="P684" s="98"/>
      <c r="Q684" s="98"/>
      <c r="R684" s="98"/>
      <c r="S684" s="98"/>
      <c r="T684" s="98"/>
      <c r="U684" s="98"/>
      <c r="V684" s="98"/>
      <c r="W684" s="98"/>
      <c r="X684" s="98"/>
      <c r="Y684" s="98"/>
      <c r="Z684" s="98"/>
    </row>
    <row r="685">
      <c r="A685" s="98"/>
      <c r="B685" s="98"/>
      <c r="C685" s="98"/>
      <c r="D685" s="98"/>
      <c r="E685" s="98"/>
      <c r="F685" s="98"/>
      <c r="G685" s="98"/>
      <c r="H685" s="98"/>
      <c r="I685" s="98"/>
      <c r="J685" s="98"/>
      <c r="K685" s="98"/>
      <c r="L685" s="98"/>
      <c r="M685" s="98"/>
      <c r="N685" s="98"/>
      <c r="O685" s="98"/>
      <c r="P685" s="98"/>
      <c r="Q685" s="98"/>
      <c r="R685" s="98"/>
      <c r="S685" s="98"/>
      <c r="T685" s="98"/>
      <c r="U685" s="98"/>
      <c r="V685" s="98"/>
      <c r="W685" s="98"/>
      <c r="X685" s="98"/>
      <c r="Y685" s="98"/>
      <c r="Z685" s="98"/>
    </row>
    <row r="686">
      <c r="A686" s="98"/>
      <c r="B686" s="98"/>
      <c r="C686" s="98"/>
      <c r="D686" s="98"/>
      <c r="E686" s="98"/>
      <c r="F686" s="98"/>
      <c r="G686" s="98"/>
      <c r="H686" s="98"/>
      <c r="I686" s="98"/>
      <c r="J686" s="98"/>
      <c r="K686" s="98"/>
      <c r="L686" s="98"/>
      <c r="M686" s="98"/>
      <c r="N686" s="98"/>
      <c r="O686" s="98"/>
      <c r="P686" s="98"/>
      <c r="Q686" s="98"/>
      <c r="R686" s="98"/>
      <c r="S686" s="98"/>
      <c r="T686" s="98"/>
      <c r="U686" s="98"/>
      <c r="V686" s="98"/>
      <c r="W686" s="98"/>
      <c r="X686" s="98"/>
      <c r="Y686" s="98"/>
      <c r="Z686" s="98"/>
    </row>
    <row r="687">
      <c r="A687" s="98"/>
      <c r="B687" s="98"/>
      <c r="C687" s="98"/>
      <c r="D687" s="98"/>
      <c r="E687" s="98"/>
      <c r="F687" s="98"/>
      <c r="G687" s="98"/>
      <c r="H687" s="98"/>
      <c r="I687" s="98"/>
      <c r="J687" s="98"/>
      <c r="K687" s="98"/>
      <c r="L687" s="98"/>
      <c r="M687" s="98"/>
      <c r="N687" s="98"/>
      <c r="O687" s="98"/>
      <c r="P687" s="98"/>
      <c r="Q687" s="98"/>
      <c r="R687" s="98"/>
      <c r="S687" s="98"/>
      <c r="T687" s="98"/>
      <c r="U687" s="98"/>
      <c r="V687" s="98"/>
      <c r="W687" s="98"/>
      <c r="X687" s="98"/>
      <c r="Y687" s="98"/>
      <c r="Z687" s="98"/>
    </row>
    <row r="688">
      <c r="A688" s="98"/>
      <c r="B688" s="98"/>
      <c r="C688" s="98"/>
      <c r="D688" s="98"/>
      <c r="E688" s="98"/>
      <c r="F688" s="98"/>
      <c r="G688" s="98"/>
      <c r="H688" s="98"/>
      <c r="I688" s="98"/>
      <c r="J688" s="98"/>
      <c r="K688" s="98"/>
      <c r="L688" s="98"/>
      <c r="M688" s="98"/>
      <c r="N688" s="98"/>
      <c r="O688" s="98"/>
      <c r="P688" s="98"/>
      <c r="Q688" s="98"/>
      <c r="R688" s="98"/>
      <c r="S688" s="98"/>
      <c r="T688" s="98"/>
      <c r="U688" s="98"/>
      <c r="V688" s="98"/>
      <c r="W688" s="98"/>
      <c r="X688" s="98"/>
      <c r="Y688" s="98"/>
      <c r="Z688" s="98"/>
    </row>
    <row r="689">
      <c r="A689" s="98"/>
      <c r="B689" s="98"/>
      <c r="C689" s="98"/>
      <c r="D689" s="98"/>
      <c r="E689" s="98"/>
      <c r="F689" s="98"/>
      <c r="G689" s="98"/>
      <c r="H689" s="98"/>
      <c r="I689" s="98"/>
      <c r="J689" s="98"/>
      <c r="K689" s="98"/>
      <c r="L689" s="98"/>
      <c r="M689" s="98"/>
      <c r="N689" s="98"/>
      <c r="O689" s="98"/>
      <c r="P689" s="98"/>
      <c r="Q689" s="98"/>
      <c r="R689" s="98"/>
      <c r="S689" s="98"/>
      <c r="T689" s="98"/>
      <c r="U689" s="98"/>
      <c r="V689" s="98"/>
      <c r="W689" s="98"/>
      <c r="X689" s="98"/>
      <c r="Y689" s="98"/>
      <c r="Z689" s="98"/>
    </row>
    <row r="690">
      <c r="A690" s="98"/>
      <c r="B690" s="98"/>
      <c r="C690" s="98"/>
      <c r="D690" s="98"/>
      <c r="E690" s="98"/>
      <c r="F690" s="98"/>
      <c r="G690" s="98"/>
      <c r="H690" s="98"/>
      <c r="I690" s="98"/>
      <c r="J690" s="98"/>
      <c r="K690" s="98"/>
      <c r="L690" s="98"/>
      <c r="M690" s="98"/>
      <c r="N690" s="98"/>
      <c r="O690" s="98"/>
      <c r="P690" s="98"/>
      <c r="Q690" s="98"/>
      <c r="R690" s="98"/>
      <c r="S690" s="98"/>
      <c r="T690" s="98"/>
      <c r="U690" s="98"/>
      <c r="V690" s="98"/>
      <c r="W690" s="98"/>
      <c r="X690" s="98"/>
      <c r="Y690" s="98"/>
      <c r="Z690" s="98"/>
    </row>
    <row r="691">
      <c r="A691" s="98"/>
      <c r="B691" s="98"/>
      <c r="C691" s="98"/>
      <c r="D691" s="98"/>
      <c r="E691" s="98"/>
      <c r="F691" s="98"/>
      <c r="G691" s="98"/>
      <c r="H691" s="98"/>
      <c r="I691" s="98"/>
      <c r="J691" s="98"/>
      <c r="K691" s="98"/>
      <c r="L691" s="98"/>
      <c r="M691" s="98"/>
      <c r="N691" s="98"/>
      <c r="O691" s="98"/>
      <c r="P691" s="98"/>
      <c r="Q691" s="98"/>
      <c r="R691" s="98"/>
      <c r="S691" s="98"/>
      <c r="T691" s="98"/>
      <c r="U691" s="98"/>
      <c r="V691" s="98"/>
      <c r="W691" s="98"/>
      <c r="X691" s="98"/>
      <c r="Y691" s="98"/>
      <c r="Z691" s="98"/>
    </row>
    <row r="692">
      <c r="A692" s="98"/>
      <c r="B692" s="98"/>
      <c r="C692" s="98"/>
      <c r="D692" s="98"/>
      <c r="E692" s="98"/>
      <c r="F692" s="98"/>
      <c r="G692" s="98"/>
      <c r="H692" s="98"/>
      <c r="I692" s="98"/>
      <c r="J692" s="98"/>
      <c r="K692" s="98"/>
      <c r="L692" s="98"/>
      <c r="M692" s="98"/>
      <c r="N692" s="98"/>
      <c r="O692" s="98"/>
      <c r="P692" s="98"/>
      <c r="Q692" s="98"/>
      <c r="R692" s="98"/>
      <c r="S692" s="98"/>
      <c r="T692" s="98"/>
      <c r="U692" s="98"/>
      <c r="V692" s="98"/>
      <c r="W692" s="98"/>
      <c r="X692" s="98"/>
      <c r="Y692" s="98"/>
      <c r="Z692" s="98"/>
    </row>
    <row r="693">
      <c r="A693" s="98"/>
      <c r="B693" s="98"/>
      <c r="C693" s="98"/>
      <c r="D693" s="98"/>
      <c r="E693" s="98"/>
      <c r="F693" s="98"/>
      <c r="G693" s="98"/>
      <c r="H693" s="98"/>
      <c r="I693" s="98"/>
      <c r="J693" s="98"/>
      <c r="K693" s="98"/>
      <c r="L693" s="98"/>
      <c r="M693" s="98"/>
      <c r="N693" s="98"/>
      <c r="O693" s="98"/>
      <c r="P693" s="98"/>
      <c r="Q693" s="98"/>
      <c r="R693" s="98"/>
      <c r="S693" s="98"/>
      <c r="T693" s="98"/>
      <c r="U693" s="98"/>
      <c r="V693" s="98"/>
      <c r="W693" s="98"/>
      <c r="X693" s="98"/>
      <c r="Y693" s="98"/>
      <c r="Z693" s="98"/>
    </row>
    <row r="694">
      <c r="A694" s="98"/>
      <c r="B694" s="98"/>
      <c r="C694" s="98"/>
      <c r="D694" s="98"/>
      <c r="E694" s="98"/>
      <c r="F694" s="98"/>
      <c r="G694" s="98"/>
      <c r="H694" s="98"/>
      <c r="I694" s="98"/>
      <c r="J694" s="98"/>
      <c r="K694" s="98"/>
      <c r="L694" s="98"/>
      <c r="M694" s="98"/>
      <c r="N694" s="98"/>
      <c r="O694" s="98"/>
      <c r="P694" s="98"/>
      <c r="Q694" s="98"/>
      <c r="R694" s="98"/>
      <c r="S694" s="98"/>
      <c r="T694" s="98"/>
      <c r="U694" s="98"/>
      <c r="V694" s="98"/>
      <c r="W694" s="98"/>
      <c r="X694" s="98"/>
      <c r="Y694" s="98"/>
      <c r="Z694" s="98"/>
    </row>
    <row r="695">
      <c r="A695" s="98"/>
      <c r="B695" s="98"/>
      <c r="C695" s="98"/>
      <c r="D695" s="98"/>
      <c r="E695" s="98"/>
      <c r="F695" s="98"/>
      <c r="G695" s="98"/>
      <c r="H695" s="98"/>
      <c r="I695" s="98"/>
      <c r="J695" s="98"/>
      <c r="K695" s="98"/>
      <c r="L695" s="98"/>
      <c r="M695" s="98"/>
      <c r="N695" s="98"/>
      <c r="O695" s="98"/>
      <c r="P695" s="98"/>
      <c r="Q695" s="98"/>
      <c r="R695" s="98"/>
      <c r="S695" s="98"/>
      <c r="T695" s="98"/>
      <c r="U695" s="98"/>
      <c r="V695" s="98"/>
      <c r="W695" s="98"/>
      <c r="X695" s="98"/>
      <c r="Y695" s="98"/>
      <c r="Z695" s="98"/>
    </row>
    <row r="696">
      <c r="A696" s="98"/>
      <c r="B696" s="98"/>
      <c r="C696" s="98"/>
      <c r="D696" s="98"/>
      <c r="E696" s="98"/>
      <c r="F696" s="98"/>
      <c r="G696" s="98"/>
      <c r="H696" s="98"/>
      <c r="I696" s="98"/>
      <c r="J696" s="98"/>
      <c r="K696" s="98"/>
      <c r="L696" s="98"/>
      <c r="M696" s="98"/>
      <c r="N696" s="98"/>
      <c r="O696" s="98"/>
      <c r="P696" s="98"/>
      <c r="Q696" s="98"/>
      <c r="R696" s="98"/>
      <c r="S696" s="98"/>
      <c r="T696" s="98"/>
      <c r="U696" s="98"/>
      <c r="V696" s="98"/>
      <c r="W696" s="98"/>
      <c r="X696" s="98"/>
      <c r="Y696" s="98"/>
      <c r="Z696" s="98"/>
    </row>
    <row r="697">
      <c r="A697" s="98"/>
      <c r="B697" s="98"/>
      <c r="C697" s="98"/>
      <c r="D697" s="98"/>
      <c r="E697" s="98"/>
      <c r="F697" s="98"/>
      <c r="G697" s="98"/>
      <c r="H697" s="98"/>
      <c r="I697" s="98"/>
      <c r="J697" s="98"/>
      <c r="K697" s="98"/>
      <c r="L697" s="98"/>
      <c r="M697" s="98"/>
      <c r="N697" s="98"/>
      <c r="O697" s="98"/>
      <c r="P697" s="98"/>
      <c r="Q697" s="98"/>
      <c r="R697" s="98"/>
      <c r="S697" s="98"/>
      <c r="T697" s="98"/>
      <c r="U697" s="98"/>
      <c r="V697" s="98"/>
      <c r="W697" s="98"/>
      <c r="X697" s="98"/>
      <c r="Y697" s="98"/>
      <c r="Z697" s="98"/>
    </row>
    <row r="698">
      <c r="A698" s="98"/>
      <c r="B698" s="98"/>
      <c r="C698" s="98"/>
      <c r="D698" s="98"/>
      <c r="E698" s="98"/>
      <c r="F698" s="98"/>
      <c r="G698" s="98"/>
      <c r="H698" s="98"/>
      <c r="I698" s="98"/>
      <c r="J698" s="98"/>
      <c r="K698" s="98"/>
      <c r="L698" s="98"/>
      <c r="M698" s="98"/>
      <c r="N698" s="98"/>
      <c r="O698" s="98"/>
      <c r="P698" s="98"/>
      <c r="Q698" s="98"/>
      <c r="R698" s="98"/>
      <c r="S698" s="98"/>
      <c r="T698" s="98"/>
      <c r="U698" s="98"/>
      <c r="V698" s="98"/>
      <c r="W698" s="98"/>
      <c r="X698" s="98"/>
      <c r="Y698" s="98"/>
      <c r="Z698" s="98"/>
    </row>
    <row r="699">
      <c r="A699" s="98"/>
      <c r="B699" s="98"/>
      <c r="C699" s="98"/>
      <c r="D699" s="98"/>
      <c r="E699" s="98"/>
      <c r="F699" s="98"/>
      <c r="G699" s="98"/>
      <c r="H699" s="98"/>
      <c r="I699" s="98"/>
      <c r="J699" s="98"/>
      <c r="K699" s="98"/>
      <c r="L699" s="98"/>
      <c r="M699" s="98"/>
      <c r="N699" s="98"/>
      <c r="O699" s="98"/>
      <c r="P699" s="98"/>
      <c r="Q699" s="98"/>
      <c r="R699" s="98"/>
      <c r="S699" s="98"/>
      <c r="T699" s="98"/>
      <c r="U699" s="98"/>
      <c r="V699" s="98"/>
      <c r="W699" s="98"/>
      <c r="X699" s="98"/>
      <c r="Y699" s="98"/>
      <c r="Z699" s="98"/>
    </row>
    <row r="700">
      <c r="A700" s="98"/>
      <c r="B700" s="98"/>
      <c r="C700" s="98"/>
      <c r="D700" s="98"/>
      <c r="E700" s="98"/>
      <c r="F700" s="98"/>
      <c r="G700" s="98"/>
      <c r="H700" s="98"/>
      <c r="I700" s="98"/>
      <c r="J700" s="98"/>
      <c r="K700" s="98"/>
      <c r="L700" s="98"/>
      <c r="M700" s="98"/>
      <c r="N700" s="98"/>
      <c r="O700" s="98"/>
      <c r="P700" s="98"/>
      <c r="Q700" s="98"/>
      <c r="R700" s="98"/>
      <c r="S700" s="98"/>
      <c r="T700" s="98"/>
      <c r="U700" s="98"/>
      <c r="V700" s="98"/>
      <c r="W700" s="98"/>
      <c r="X700" s="98"/>
      <c r="Y700" s="98"/>
      <c r="Z700" s="98"/>
    </row>
    <row r="701">
      <c r="A701" s="98"/>
      <c r="B701" s="98"/>
      <c r="C701" s="98"/>
      <c r="D701" s="98"/>
      <c r="E701" s="98"/>
      <c r="F701" s="98"/>
      <c r="G701" s="98"/>
      <c r="H701" s="98"/>
      <c r="I701" s="98"/>
      <c r="J701" s="98"/>
      <c r="K701" s="98"/>
      <c r="L701" s="98"/>
      <c r="M701" s="98"/>
      <c r="N701" s="98"/>
      <c r="O701" s="98"/>
      <c r="P701" s="98"/>
      <c r="Q701" s="98"/>
      <c r="R701" s="98"/>
      <c r="S701" s="98"/>
      <c r="T701" s="98"/>
      <c r="U701" s="98"/>
      <c r="V701" s="98"/>
      <c r="W701" s="98"/>
      <c r="X701" s="98"/>
      <c r="Y701" s="98"/>
      <c r="Z701" s="98"/>
    </row>
    <row r="702">
      <c r="A702" s="98"/>
      <c r="B702" s="98"/>
      <c r="C702" s="98"/>
      <c r="D702" s="98"/>
      <c r="E702" s="98"/>
      <c r="F702" s="98"/>
      <c r="G702" s="98"/>
      <c r="H702" s="98"/>
      <c r="I702" s="98"/>
      <c r="J702" s="98"/>
      <c r="K702" s="98"/>
      <c r="L702" s="98"/>
      <c r="M702" s="98"/>
      <c r="N702" s="98"/>
      <c r="O702" s="98"/>
      <c r="P702" s="98"/>
      <c r="Q702" s="98"/>
      <c r="R702" s="98"/>
      <c r="S702" s="98"/>
      <c r="T702" s="98"/>
      <c r="U702" s="98"/>
      <c r="V702" s="98"/>
      <c r="W702" s="98"/>
      <c r="X702" s="98"/>
      <c r="Y702" s="98"/>
      <c r="Z702" s="98"/>
    </row>
    <row r="703">
      <c r="A703" s="98"/>
      <c r="B703" s="98"/>
      <c r="C703" s="98"/>
      <c r="D703" s="98"/>
      <c r="E703" s="98"/>
      <c r="F703" s="98"/>
      <c r="G703" s="98"/>
      <c r="H703" s="98"/>
      <c r="I703" s="98"/>
      <c r="J703" s="98"/>
      <c r="K703" s="98"/>
      <c r="L703" s="98"/>
      <c r="M703" s="98"/>
      <c r="N703" s="98"/>
      <c r="O703" s="98"/>
      <c r="P703" s="98"/>
      <c r="Q703" s="98"/>
      <c r="R703" s="98"/>
      <c r="S703" s="98"/>
      <c r="T703" s="98"/>
      <c r="U703" s="98"/>
      <c r="V703" s="98"/>
      <c r="W703" s="98"/>
      <c r="X703" s="98"/>
      <c r="Y703" s="98"/>
      <c r="Z703" s="98"/>
    </row>
    <row r="704">
      <c r="A704" s="98"/>
      <c r="B704" s="98"/>
      <c r="C704" s="98"/>
      <c r="D704" s="98"/>
      <c r="E704" s="98"/>
      <c r="F704" s="98"/>
      <c r="G704" s="98"/>
      <c r="H704" s="98"/>
      <c r="I704" s="98"/>
      <c r="J704" s="98"/>
      <c r="K704" s="98"/>
      <c r="L704" s="98"/>
      <c r="M704" s="98"/>
      <c r="N704" s="98"/>
      <c r="O704" s="98"/>
      <c r="P704" s="98"/>
      <c r="Q704" s="98"/>
      <c r="R704" s="98"/>
      <c r="S704" s="98"/>
      <c r="T704" s="98"/>
      <c r="U704" s="98"/>
      <c r="V704" s="98"/>
      <c r="W704" s="98"/>
      <c r="X704" s="98"/>
      <c r="Y704" s="98"/>
      <c r="Z704" s="98"/>
    </row>
    <row r="705">
      <c r="A705" s="98"/>
      <c r="B705" s="98"/>
      <c r="C705" s="98"/>
      <c r="D705" s="98"/>
      <c r="E705" s="98"/>
      <c r="F705" s="98"/>
      <c r="G705" s="98"/>
      <c r="H705" s="98"/>
      <c r="I705" s="98"/>
      <c r="J705" s="98"/>
      <c r="K705" s="98"/>
      <c r="L705" s="98"/>
      <c r="M705" s="98"/>
      <c r="N705" s="98"/>
      <c r="O705" s="98"/>
      <c r="P705" s="98"/>
      <c r="Q705" s="98"/>
      <c r="R705" s="98"/>
      <c r="S705" s="98"/>
      <c r="T705" s="98"/>
      <c r="U705" s="98"/>
      <c r="V705" s="98"/>
      <c r="W705" s="98"/>
      <c r="X705" s="98"/>
      <c r="Y705" s="98"/>
      <c r="Z705" s="98"/>
    </row>
    <row r="706">
      <c r="A706" s="98"/>
      <c r="B706" s="98"/>
      <c r="C706" s="98"/>
      <c r="D706" s="98"/>
      <c r="E706" s="98"/>
      <c r="F706" s="98"/>
      <c r="G706" s="98"/>
      <c r="H706" s="98"/>
      <c r="I706" s="98"/>
      <c r="J706" s="98"/>
      <c r="K706" s="98"/>
      <c r="L706" s="98"/>
      <c r="M706" s="98"/>
      <c r="N706" s="98"/>
      <c r="O706" s="98"/>
      <c r="P706" s="98"/>
      <c r="Q706" s="98"/>
      <c r="R706" s="98"/>
      <c r="S706" s="98"/>
      <c r="T706" s="98"/>
      <c r="U706" s="98"/>
      <c r="V706" s="98"/>
      <c r="W706" s="98"/>
      <c r="X706" s="98"/>
      <c r="Y706" s="98"/>
      <c r="Z706" s="98"/>
    </row>
    <row r="707">
      <c r="A707" s="98"/>
      <c r="B707" s="98"/>
      <c r="C707" s="98"/>
      <c r="D707" s="98"/>
      <c r="E707" s="98"/>
      <c r="F707" s="98"/>
      <c r="G707" s="98"/>
      <c r="H707" s="98"/>
      <c r="I707" s="98"/>
      <c r="J707" s="98"/>
      <c r="K707" s="98"/>
      <c r="L707" s="98"/>
      <c r="M707" s="98"/>
      <c r="N707" s="98"/>
      <c r="O707" s="98"/>
      <c r="P707" s="98"/>
      <c r="Q707" s="98"/>
      <c r="R707" s="98"/>
      <c r="S707" s="98"/>
      <c r="T707" s="98"/>
      <c r="U707" s="98"/>
      <c r="V707" s="98"/>
      <c r="W707" s="98"/>
      <c r="X707" s="98"/>
      <c r="Y707" s="98"/>
      <c r="Z707" s="98"/>
    </row>
    <row r="708">
      <c r="A708" s="98"/>
      <c r="B708" s="98"/>
      <c r="C708" s="98"/>
      <c r="D708" s="98"/>
      <c r="E708" s="98"/>
      <c r="F708" s="98"/>
      <c r="G708" s="98"/>
      <c r="H708" s="98"/>
      <c r="I708" s="98"/>
      <c r="J708" s="98"/>
      <c r="K708" s="98"/>
      <c r="L708" s="98"/>
      <c r="M708" s="98"/>
      <c r="N708" s="98"/>
      <c r="O708" s="98"/>
      <c r="P708" s="98"/>
      <c r="Q708" s="98"/>
      <c r="R708" s="98"/>
      <c r="S708" s="98"/>
      <c r="T708" s="98"/>
      <c r="U708" s="98"/>
      <c r="V708" s="98"/>
      <c r="W708" s="98"/>
      <c r="X708" s="98"/>
      <c r="Y708" s="98"/>
      <c r="Z708" s="98"/>
    </row>
    <row r="709">
      <c r="A709" s="98"/>
      <c r="B709" s="98"/>
      <c r="C709" s="98"/>
      <c r="D709" s="98"/>
      <c r="E709" s="98"/>
      <c r="F709" s="98"/>
      <c r="G709" s="98"/>
      <c r="H709" s="98"/>
      <c r="I709" s="98"/>
      <c r="J709" s="98"/>
      <c r="K709" s="98"/>
      <c r="L709" s="98"/>
      <c r="M709" s="98"/>
      <c r="N709" s="98"/>
      <c r="O709" s="98"/>
      <c r="P709" s="98"/>
      <c r="Q709" s="98"/>
      <c r="R709" s="98"/>
      <c r="S709" s="98"/>
      <c r="T709" s="98"/>
      <c r="U709" s="98"/>
      <c r="V709" s="98"/>
      <c r="W709" s="98"/>
      <c r="X709" s="98"/>
      <c r="Y709" s="98"/>
      <c r="Z709" s="98"/>
    </row>
    <row r="710">
      <c r="A710" s="98"/>
      <c r="B710" s="98"/>
      <c r="C710" s="98"/>
      <c r="D710" s="98"/>
      <c r="E710" s="98"/>
      <c r="F710" s="98"/>
      <c r="G710" s="98"/>
      <c r="H710" s="98"/>
      <c r="I710" s="98"/>
      <c r="J710" s="98"/>
      <c r="K710" s="98"/>
      <c r="L710" s="98"/>
      <c r="M710" s="98"/>
      <c r="N710" s="98"/>
      <c r="O710" s="98"/>
      <c r="P710" s="98"/>
      <c r="Q710" s="98"/>
      <c r="R710" s="98"/>
      <c r="S710" s="98"/>
      <c r="T710" s="98"/>
      <c r="U710" s="98"/>
      <c r="V710" s="98"/>
      <c r="W710" s="98"/>
      <c r="X710" s="98"/>
      <c r="Y710" s="98"/>
      <c r="Z710" s="98"/>
    </row>
    <row r="711">
      <c r="A711" s="98"/>
      <c r="B711" s="98"/>
      <c r="C711" s="98"/>
      <c r="D711" s="98"/>
      <c r="E711" s="98"/>
      <c r="F711" s="98"/>
      <c r="G711" s="98"/>
      <c r="H711" s="98"/>
      <c r="I711" s="98"/>
      <c r="J711" s="98"/>
      <c r="K711" s="98"/>
      <c r="L711" s="98"/>
      <c r="M711" s="98"/>
      <c r="N711" s="98"/>
      <c r="O711" s="98"/>
      <c r="P711" s="98"/>
      <c r="Q711" s="98"/>
      <c r="R711" s="98"/>
      <c r="S711" s="98"/>
      <c r="T711" s="98"/>
      <c r="U711" s="98"/>
      <c r="V711" s="98"/>
      <c r="W711" s="98"/>
      <c r="X711" s="98"/>
      <c r="Y711" s="98"/>
      <c r="Z711" s="98"/>
    </row>
    <row r="712">
      <c r="A712" s="98"/>
      <c r="B712" s="98"/>
      <c r="C712" s="98"/>
      <c r="D712" s="98"/>
      <c r="E712" s="98"/>
      <c r="F712" s="98"/>
      <c r="G712" s="98"/>
      <c r="H712" s="98"/>
      <c r="I712" s="98"/>
      <c r="J712" s="98"/>
      <c r="K712" s="98"/>
      <c r="L712" s="98"/>
      <c r="M712" s="98"/>
      <c r="N712" s="98"/>
      <c r="O712" s="98"/>
      <c r="P712" s="98"/>
      <c r="Q712" s="98"/>
      <c r="R712" s="98"/>
      <c r="S712" s="98"/>
      <c r="T712" s="98"/>
      <c r="U712" s="98"/>
      <c r="V712" s="98"/>
      <c r="W712" s="98"/>
      <c r="X712" s="98"/>
      <c r="Y712" s="98"/>
      <c r="Z712" s="98"/>
    </row>
    <row r="713">
      <c r="A713" s="98"/>
      <c r="B713" s="98"/>
      <c r="C713" s="98"/>
      <c r="D713" s="98"/>
      <c r="E713" s="98"/>
      <c r="F713" s="98"/>
      <c r="G713" s="98"/>
      <c r="H713" s="98"/>
      <c r="I713" s="98"/>
      <c r="J713" s="98"/>
      <c r="K713" s="98"/>
      <c r="L713" s="98"/>
      <c r="M713" s="98"/>
      <c r="N713" s="98"/>
      <c r="O713" s="98"/>
      <c r="P713" s="98"/>
      <c r="Q713" s="98"/>
      <c r="R713" s="98"/>
      <c r="S713" s="98"/>
      <c r="T713" s="98"/>
      <c r="U713" s="98"/>
      <c r="V713" s="98"/>
      <c r="W713" s="98"/>
      <c r="X713" s="98"/>
      <c r="Y713" s="98"/>
      <c r="Z713" s="98"/>
    </row>
    <row r="714">
      <c r="A714" s="98"/>
      <c r="B714" s="98"/>
      <c r="C714" s="98"/>
      <c r="D714" s="98"/>
      <c r="E714" s="98"/>
      <c r="F714" s="98"/>
      <c r="G714" s="98"/>
      <c r="H714" s="98"/>
      <c r="I714" s="98"/>
      <c r="J714" s="98"/>
      <c r="K714" s="98"/>
      <c r="L714" s="98"/>
      <c r="M714" s="98"/>
      <c r="N714" s="98"/>
      <c r="O714" s="98"/>
      <c r="P714" s="98"/>
      <c r="Q714" s="98"/>
      <c r="R714" s="98"/>
      <c r="S714" s="98"/>
      <c r="T714" s="98"/>
      <c r="U714" s="98"/>
      <c r="V714" s="98"/>
      <c r="W714" s="98"/>
      <c r="X714" s="98"/>
      <c r="Y714" s="98"/>
      <c r="Z714" s="98"/>
    </row>
    <row r="715">
      <c r="A715" s="98"/>
      <c r="B715" s="98"/>
      <c r="C715" s="98"/>
      <c r="D715" s="98"/>
      <c r="E715" s="98"/>
      <c r="F715" s="98"/>
      <c r="G715" s="98"/>
      <c r="H715" s="98"/>
      <c r="I715" s="98"/>
      <c r="J715" s="98"/>
      <c r="K715" s="98"/>
      <c r="L715" s="98"/>
      <c r="M715" s="98"/>
      <c r="N715" s="98"/>
      <c r="O715" s="98"/>
      <c r="P715" s="98"/>
      <c r="Q715" s="98"/>
      <c r="R715" s="98"/>
      <c r="S715" s="98"/>
      <c r="T715" s="98"/>
      <c r="U715" s="98"/>
      <c r="V715" s="98"/>
      <c r="W715" s="98"/>
      <c r="X715" s="98"/>
      <c r="Y715" s="98"/>
      <c r="Z715" s="98"/>
    </row>
    <row r="716">
      <c r="A716" s="98"/>
      <c r="B716" s="98"/>
      <c r="C716" s="98"/>
      <c r="D716" s="98"/>
      <c r="E716" s="98"/>
      <c r="F716" s="98"/>
      <c r="G716" s="98"/>
      <c r="H716" s="98"/>
      <c r="I716" s="98"/>
      <c r="J716" s="98"/>
      <c r="K716" s="98"/>
      <c r="L716" s="98"/>
      <c r="M716" s="98"/>
      <c r="N716" s="98"/>
      <c r="O716" s="98"/>
      <c r="P716" s="98"/>
      <c r="Q716" s="98"/>
      <c r="R716" s="98"/>
      <c r="S716" s="98"/>
      <c r="T716" s="98"/>
      <c r="U716" s="98"/>
      <c r="V716" s="98"/>
      <c r="W716" s="98"/>
      <c r="X716" s="98"/>
      <c r="Y716" s="98"/>
      <c r="Z716" s="98"/>
    </row>
    <row r="717">
      <c r="A717" s="98"/>
      <c r="B717" s="98"/>
      <c r="C717" s="98"/>
      <c r="D717" s="98"/>
      <c r="E717" s="98"/>
      <c r="F717" s="98"/>
      <c r="G717" s="98"/>
      <c r="H717" s="98"/>
      <c r="I717" s="98"/>
      <c r="J717" s="98"/>
      <c r="K717" s="98"/>
      <c r="L717" s="98"/>
      <c r="M717" s="98"/>
      <c r="N717" s="98"/>
      <c r="O717" s="98"/>
      <c r="P717" s="98"/>
      <c r="Q717" s="98"/>
      <c r="R717" s="98"/>
      <c r="S717" s="98"/>
      <c r="T717" s="98"/>
      <c r="U717" s="98"/>
      <c r="V717" s="98"/>
      <c r="W717" s="98"/>
      <c r="X717" s="98"/>
      <c r="Y717" s="98"/>
      <c r="Z717" s="98"/>
    </row>
    <row r="718">
      <c r="A718" s="98"/>
      <c r="B718" s="98"/>
      <c r="C718" s="98"/>
      <c r="D718" s="98"/>
      <c r="E718" s="98"/>
      <c r="F718" s="98"/>
      <c r="G718" s="98"/>
      <c r="H718" s="98"/>
      <c r="I718" s="98"/>
      <c r="J718" s="98"/>
      <c r="K718" s="98"/>
      <c r="L718" s="98"/>
      <c r="M718" s="98"/>
      <c r="N718" s="98"/>
      <c r="O718" s="98"/>
      <c r="P718" s="98"/>
      <c r="Q718" s="98"/>
      <c r="R718" s="98"/>
      <c r="S718" s="98"/>
      <c r="T718" s="98"/>
      <c r="U718" s="98"/>
      <c r="V718" s="98"/>
      <c r="W718" s="98"/>
      <c r="X718" s="98"/>
      <c r="Y718" s="98"/>
      <c r="Z718" s="98"/>
    </row>
    <row r="719">
      <c r="A719" s="98"/>
      <c r="B719" s="98"/>
      <c r="C719" s="98"/>
      <c r="D719" s="98"/>
      <c r="E719" s="98"/>
      <c r="F719" s="98"/>
      <c r="G719" s="98"/>
      <c r="H719" s="98"/>
      <c r="I719" s="98"/>
      <c r="J719" s="98"/>
      <c r="K719" s="98"/>
      <c r="L719" s="98"/>
      <c r="M719" s="98"/>
      <c r="N719" s="98"/>
      <c r="O719" s="98"/>
      <c r="P719" s="98"/>
      <c r="Q719" s="98"/>
      <c r="R719" s="98"/>
      <c r="S719" s="98"/>
      <c r="T719" s="98"/>
      <c r="U719" s="98"/>
      <c r="V719" s="98"/>
      <c r="W719" s="98"/>
      <c r="X719" s="98"/>
      <c r="Y719" s="98"/>
      <c r="Z719" s="98"/>
    </row>
    <row r="720">
      <c r="A720" s="98"/>
      <c r="B720" s="98"/>
      <c r="C720" s="98"/>
      <c r="D720" s="98"/>
      <c r="E720" s="98"/>
      <c r="F720" s="98"/>
      <c r="G720" s="98"/>
      <c r="H720" s="98"/>
      <c r="I720" s="98"/>
      <c r="J720" s="98"/>
      <c r="K720" s="98"/>
      <c r="L720" s="98"/>
      <c r="M720" s="98"/>
      <c r="N720" s="98"/>
      <c r="O720" s="98"/>
      <c r="P720" s="98"/>
      <c r="Q720" s="98"/>
      <c r="R720" s="98"/>
      <c r="S720" s="98"/>
      <c r="T720" s="98"/>
      <c r="U720" s="98"/>
      <c r="V720" s="98"/>
      <c r="W720" s="98"/>
      <c r="X720" s="98"/>
      <c r="Y720" s="98"/>
      <c r="Z720" s="98"/>
    </row>
    <row r="721">
      <c r="A721" s="98"/>
      <c r="B721" s="98"/>
      <c r="C721" s="98"/>
      <c r="D721" s="98"/>
      <c r="E721" s="98"/>
      <c r="F721" s="98"/>
      <c r="G721" s="98"/>
      <c r="H721" s="98"/>
      <c r="I721" s="98"/>
      <c r="J721" s="98"/>
      <c r="K721" s="98"/>
      <c r="L721" s="98"/>
      <c r="M721" s="98"/>
      <c r="N721" s="98"/>
      <c r="O721" s="98"/>
      <c r="P721" s="98"/>
      <c r="Q721" s="98"/>
      <c r="R721" s="98"/>
      <c r="S721" s="98"/>
      <c r="T721" s="98"/>
      <c r="U721" s="98"/>
      <c r="V721" s="98"/>
      <c r="W721" s="98"/>
      <c r="X721" s="98"/>
      <c r="Y721" s="98"/>
      <c r="Z721" s="98"/>
    </row>
    <row r="722">
      <c r="A722" s="98"/>
      <c r="B722" s="98"/>
      <c r="C722" s="98"/>
      <c r="D722" s="98"/>
      <c r="E722" s="98"/>
      <c r="F722" s="98"/>
      <c r="G722" s="98"/>
      <c r="H722" s="98"/>
      <c r="I722" s="98"/>
      <c r="J722" s="98"/>
      <c r="K722" s="98"/>
      <c r="L722" s="98"/>
      <c r="M722" s="98"/>
      <c r="N722" s="98"/>
      <c r="O722" s="98"/>
      <c r="P722" s="98"/>
      <c r="Q722" s="98"/>
      <c r="R722" s="98"/>
      <c r="S722" s="98"/>
      <c r="T722" s="98"/>
      <c r="U722" s="98"/>
      <c r="V722" s="98"/>
      <c r="W722" s="98"/>
      <c r="X722" s="98"/>
      <c r="Y722" s="98"/>
      <c r="Z722" s="98"/>
    </row>
    <row r="723">
      <c r="A723" s="98"/>
      <c r="B723" s="98"/>
      <c r="C723" s="98"/>
      <c r="D723" s="98"/>
      <c r="E723" s="98"/>
      <c r="F723" s="98"/>
      <c r="G723" s="98"/>
      <c r="H723" s="98"/>
      <c r="I723" s="98"/>
      <c r="J723" s="98"/>
      <c r="K723" s="98"/>
      <c r="L723" s="98"/>
      <c r="M723" s="98"/>
      <c r="N723" s="98"/>
      <c r="O723" s="98"/>
      <c r="P723" s="98"/>
      <c r="Q723" s="98"/>
      <c r="R723" s="98"/>
      <c r="S723" s="98"/>
      <c r="T723" s="98"/>
      <c r="U723" s="98"/>
      <c r="V723" s="98"/>
      <c r="W723" s="98"/>
      <c r="X723" s="98"/>
      <c r="Y723" s="98"/>
      <c r="Z723" s="98"/>
    </row>
    <row r="724">
      <c r="A724" s="98"/>
      <c r="B724" s="98"/>
      <c r="C724" s="98"/>
      <c r="D724" s="98"/>
      <c r="E724" s="98"/>
      <c r="F724" s="98"/>
      <c r="G724" s="98"/>
      <c r="H724" s="98"/>
      <c r="I724" s="98"/>
      <c r="J724" s="98"/>
      <c r="K724" s="98"/>
      <c r="L724" s="98"/>
      <c r="M724" s="98"/>
      <c r="N724" s="98"/>
      <c r="O724" s="98"/>
      <c r="P724" s="98"/>
      <c r="Q724" s="98"/>
      <c r="R724" s="98"/>
      <c r="S724" s="98"/>
      <c r="T724" s="98"/>
      <c r="U724" s="98"/>
      <c r="V724" s="98"/>
      <c r="W724" s="98"/>
      <c r="X724" s="98"/>
      <c r="Y724" s="98"/>
      <c r="Z724" s="98"/>
    </row>
    <row r="725">
      <c r="A725" s="98"/>
      <c r="B725" s="98"/>
      <c r="C725" s="98"/>
      <c r="D725" s="98"/>
      <c r="E725" s="98"/>
      <c r="F725" s="98"/>
      <c r="G725" s="98"/>
      <c r="H725" s="98"/>
      <c r="I725" s="98"/>
      <c r="J725" s="98"/>
      <c r="K725" s="98"/>
      <c r="L725" s="98"/>
      <c r="M725" s="98"/>
      <c r="N725" s="98"/>
      <c r="O725" s="98"/>
      <c r="P725" s="98"/>
      <c r="Q725" s="98"/>
      <c r="R725" s="98"/>
      <c r="S725" s="98"/>
      <c r="T725" s="98"/>
      <c r="U725" s="98"/>
      <c r="V725" s="98"/>
      <c r="W725" s="98"/>
      <c r="X725" s="98"/>
      <c r="Y725" s="98"/>
      <c r="Z725" s="98"/>
    </row>
    <row r="726">
      <c r="A726" s="98"/>
      <c r="B726" s="98"/>
      <c r="C726" s="98"/>
      <c r="D726" s="98"/>
      <c r="E726" s="98"/>
      <c r="F726" s="98"/>
      <c r="G726" s="98"/>
      <c r="H726" s="98"/>
      <c r="I726" s="98"/>
      <c r="J726" s="98"/>
      <c r="K726" s="98"/>
      <c r="L726" s="98"/>
      <c r="M726" s="98"/>
      <c r="N726" s="98"/>
      <c r="O726" s="98"/>
      <c r="P726" s="98"/>
      <c r="Q726" s="98"/>
      <c r="R726" s="98"/>
      <c r="S726" s="98"/>
      <c r="T726" s="98"/>
      <c r="U726" s="98"/>
      <c r="V726" s="98"/>
      <c r="W726" s="98"/>
      <c r="X726" s="98"/>
      <c r="Y726" s="98"/>
      <c r="Z726" s="98"/>
    </row>
    <row r="727">
      <c r="A727" s="98"/>
      <c r="B727" s="98"/>
      <c r="C727" s="98"/>
      <c r="D727" s="98"/>
      <c r="E727" s="98"/>
      <c r="F727" s="98"/>
      <c r="G727" s="98"/>
      <c r="H727" s="98"/>
      <c r="I727" s="98"/>
      <c r="J727" s="98"/>
      <c r="K727" s="98"/>
      <c r="L727" s="98"/>
      <c r="M727" s="98"/>
      <c r="N727" s="98"/>
      <c r="O727" s="98"/>
      <c r="P727" s="98"/>
      <c r="Q727" s="98"/>
      <c r="R727" s="98"/>
      <c r="S727" s="98"/>
      <c r="T727" s="98"/>
      <c r="U727" s="98"/>
      <c r="V727" s="98"/>
      <c r="W727" s="98"/>
      <c r="X727" s="98"/>
      <c r="Y727" s="98"/>
      <c r="Z727" s="98"/>
    </row>
    <row r="728">
      <c r="A728" s="98"/>
      <c r="B728" s="98"/>
      <c r="C728" s="98"/>
      <c r="D728" s="98"/>
      <c r="E728" s="98"/>
      <c r="F728" s="98"/>
      <c r="G728" s="98"/>
      <c r="H728" s="98"/>
      <c r="I728" s="98"/>
      <c r="J728" s="98"/>
      <c r="K728" s="98"/>
      <c r="L728" s="98"/>
      <c r="M728" s="98"/>
      <c r="N728" s="98"/>
      <c r="O728" s="98"/>
      <c r="P728" s="98"/>
      <c r="Q728" s="98"/>
      <c r="R728" s="98"/>
      <c r="S728" s="98"/>
      <c r="T728" s="98"/>
      <c r="U728" s="98"/>
      <c r="V728" s="98"/>
      <c r="W728" s="98"/>
      <c r="X728" s="98"/>
      <c r="Y728" s="98"/>
      <c r="Z728" s="98"/>
    </row>
    <row r="729">
      <c r="A729" s="98"/>
      <c r="B729" s="98"/>
      <c r="C729" s="98"/>
      <c r="D729" s="98"/>
      <c r="E729" s="98"/>
      <c r="F729" s="98"/>
      <c r="G729" s="98"/>
      <c r="H729" s="98"/>
      <c r="I729" s="98"/>
      <c r="J729" s="98"/>
      <c r="K729" s="98"/>
      <c r="L729" s="98"/>
      <c r="M729" s="98"/>
      <c r="N729" s="98"/>
      <c r="O729" s="98"/>
      <c r="P729" s="98"/>
      <c r="Q729" s="98"/>
      <c r="R729" s="98"/>
      <c r="S729" s="98"/>
      <c r="T729" s="98"/>
      <c r="U729" s="98"/>
      <c r="V729" s="98"/>
      <c r="W729" s="98"/>
      <c r="X729" s="98"/>
      <c r="Y729" s="98"/>
      <c r="Z729" s="98"/>
    </row>
    <row r="730">
      <c r="A730" s="98"/>
      <c r="B730" s="98"/>
      <c r="C730" s="98"/>
      <c r="D730" s="98"/>
      <c r="E730" s="98"/>
      <c r="F730" s="98"/>
      <c r="G730" s="98"/>
      <c r="H730" s="98"/>
      <c r="I730" s="98"/>
      <c r="J730" s="98"/>
      <c r="K730" s="98"/>
      <c r="L730" s="98"/>
      <c r="M730" s="98"/>
      <c r="N730" s="98"/>
      <c r="O730" s="98"/>
      <c r="P730" s="98"/>
      <c r="Q730" s="98"/>
      <c r="R730" s="98"/>
      <c r="S730" s="98"/>
      <c r="T730" s="98"/>
      <c r="U730" s="98"/>
      <c r="V730" s="98"/>
      <c r="W730" s="98"/>
      <c r="X730" s="98"/>
      <c r="Y730" s="98"/>
      <c r="Z730" s="98"/>
    </row>
    <row r="731">
      <c r="A731" s="98"/>
      <c r="B731" s="98"/>
      <c r="C731" s="98"/>
      <c r="D731" s="98"/>
      <c r="E731" s="98"/>
      <c r="F731" s="98"/>
      <c r="G731" s="98"/>
      <c r="H731" s="98"/>
      <c r="I731" s="98"/>
      <c r="J731" s="98"/>
      <c r="K731" s="98"/>
      <c r="L731" s="98"/>
      <c r="M731" s="98"/>
      <c r="N731" s="98"/>
      <c r="O731" s="98"/>
      <c r="P731" s="98"/>
      <c r="Q731" s="98"/>
      <c r="R731" s="98"/>
      <c r="S731" s="98"/>
      <c r="T731" s="98"/>
      <c r="U731" s="98"/>
      <c r="V731" s="98"/>
      <c r="W731" s="98"/>
      <c r="X731" s="98"/>
      <c r="Y731" s="98"/>
      <c r="Z731" s="98"/>
    </row>
    <row r="732">
      <c r="A732" s="98"/>
      <c r="B732" s="98"/>
      <c r="C732" s="98"/>
      <c r="D732" s="98"/>
      <c r="E732" s="98"/>
      <c r="F732" s="98"/>
      <c r="G732" s="98"/>
      <c r="H732" s="98"/>
      <c r="I732" s="98"/>
      <c r="J732" s="98"/>
      <c r="K732" s="98"/>
      <c r="L732" s="98"/>
      <c r="M732" s="98"/>
      <c r="N732" s="98"/>
      <c r="O732" s="98"/>
      <c r="P732" s="98"/>
      <c r="Q732" s="98"/>
      <c r="R732" s="98"/>
      <c r="S732" s="98"/>
      <c r="T732" s="98"/>
      <c r="U732" s="98"/>
      <c r="V732" s="98"/>
      <c r="W732" s="98"/>
      <c r="X732" s="98"/>
      <c r="Y732" s="98"/>
      <c r="Z732" s="98"/>
    </row>
    <row r="733">
      <c r="A733" s="98"/>
      <c r="B733" s="98"/>
      <c r="C733" s="98"/>
      <c r="D733" s="98"/>
      <c r="E733" s="98"/>
      <c r="F733" s="98"/>
      <c r="G733" s="98"/>
      <c r="H733" s="98"/>
      <c r="I733" s="98"/>
      <c r="J733" s="98"/>
      <c r="K733" s="98"/>
      <c r="L733" s="98"/>
      <c r="M733" s="98"/>
      <c r="N733" s="98"/>
      <c r="O733" s="98"/>
      <c r="P733" s="98"/>
      <c r="Q733" s="98"/>
      <c r="R733" s="98"/>
      <c r="S733" s="98"/>
      <c r="T733" s="98"/>
      <c r="U733" s="98"/>
      <c r="V733" s="98"/>
      <c r="W733" s="98"/>
      <c r="X733" s="98"/>
      <c r="Y733" s="98"/>
      <c r="Z733" s="98"/>
    </row>
    <row r="734">
      <c r="A734" s="98"/>
      <c r="B734" s="98"/>
      <c r="C734" s="98"/>
      <c r="D734" s="98"/>
      <c r="E734" s="98"/>
      <c r="F734" s="98"/>
      <c r="G734" s="98"/>
      <c r="H734" s="98"/>
      <c r="I734" s="98"/>
      <c r="J734" s="98"/>
      <c r="K734" s="98"/>
      <c r="L734" s="98"/>
      <c r="M734" s="98"/>
      <c r="N734" s="98"/>
      <c r="O734" s="98"/>
      <c r="P734" s="98"/>
      <c r="Q734" s="98"/>
      <c r="R734" s="98"/>
      <c r="S734" s="98"/>
      <c r="T734" s="98"/>
      <c r="U734" s="98"/>
      <c r="V734" s="98"/>
      <c r="W734" s="98"/>
      <c r="X734" s="98"/>
      <c r="Y734" s="98"/>
      <c r="Z734" s="98"/>
    </row>
    <row r="735">
      <c r="A735" s="98"/>
      <c r="B735" s="98"/>
      <c r="C735" s="98"/>
      <c r="D735" s="98"/>
      <c r="E735" s="98"/>
      <c r="F735" s="98"/>
      <c r="G735" s="98"/>
      <c r="H735" s="98"/>
      <c r="I735" s="98"/>
      <c r="J735" s="98"/>
      <c r="K735" s="98"/>
      <c r="L735" s="98"/>
      <c r="M735" s="98"/>
      <c r="N735" s="98"/>
      <c r="O735" s="98"/>
      <c r="P735" s="98"/>
      <c r="Q735" s="98"/>
      <c r="R735" s="98"/>
      <c r="S735" s="98"/>
      <c r="T735" s="98"/>
      <c r="U735" s="98"/>
      <c r="V735" s="98"/>
      <c r="W735" s="98"/>
      <c r="X735" s="98"/>
      <c r="Y735" s="98"/>
      <c r="Z735" s="98"/>
    </row>
    <row r="736">
      <c r="A736" s="98"/>
      <c r="B736" s="98"/>
      <c r="C736" s="98"/>
      <c r="D736" s="98"/>
      <c r="E736" s="98"/>
      <c r="F736" s="98"/>
      <c r="G736" s="98"/>
      <c r="H736" s="98"/>
      <c r="I736" s="98"/>
      <c r="J736" s="98"/>
      <c r="K736" s="98"/>
      <c r="L736" s="98"/>
      <c r="M736" s="98"/>
      <c r="N736" s="98"/>
      <c r="O736" s="98"/>
      <c r="P736" s="98"/>
      <c r="Q736" s="98"/>
      <c r="R736" s="98"/>
      <c r="S736" s="98"/>
      <c r="T736" s="98"/>
      <c r="U736" s="98"/>
      <c r="V736" s="98"/>
      <c r="W736" s="98"/>
      <c r="X736" s="98"/>
      <c r="Y736" s="98"/>
      <c r="Z736" s="98"/>
    </row>
    <row r="737">
      <c r="A737" s="98"/>
      <c r="B737" s="98"/>
      <c r="C737" s="98"/>
      <c r="D737" s="98"/>
      <c r="E737" s="98"/>
      <c r="F737" s="98"/>
      <c r="G737" s="98"/>
      <c r="H737" s="98"/>
      <c r="I737" s="98"/>
      <c r="J737" s="98"/>
      <c r="K737" s="98"/>
      <c r="L737" s="98"/>
      <c r="M737" s="98"/>
      <c r="N737" s="98"/>
      <c r="O737" s="98"/>
      <c r="P737" s="98"/>
      <c r="Q737" s="98"/>
      <c r="R737" s="98"/>
      <c r="S737" s="98"/>
      <c r="T737" s="98"/>
      <c r="U737" s="98"/>
      <c r="V737" s="98"/>
      <c r="W737" s="98"/>
      <c r="X737" s="98"/>
      <c r="Y737" s="98"/>
      <c r="Z737" s="98"/>
    </row>
    <row r="738">
      <c r="A738" s="98"/>
      <c r="B738" s="98"/>
      <c r="C738" s="98"/>
      <c r="D738" s="98"/>
      <c r="E738" s="98"/>
      <c r="F738" s="98"/>
      <c r="G738" s="98"/>
      <c r="H738" s="98"/>
      <c r="I738" s="98"/>
      <c r="J738" s="98"/>
      <c r="K738" s="98"/>
      <c r="L738" s="98"/>
      <c r="M738" s="98"/>
      <c r="N738" s="98"/>
      <c r="O738" s="98"/>
      <c r="P738" s="98"/>
      <c r="Q738" s="98"/>
      <c r="R738" s="98"/>
      <c r="S738" s="98"/>
      <c r="T738" s="98"/>
      <c r="U738" s="98"/>
      <c r="V738" s="98"/>
      <c r="W738" s="98"/>
      <c r="X738" s="98"/>
      <c r="Y738" s="98"/>
      <c r="Z738" s="98"/>
    </row>
    <row r="739">
      <c r="A739" s="98"/>
      <c r="B739" s="98"/>
      <c r="C739" s="98"/>
      <c r="D739" s="98"/>
      <c r="E739" s="98"/>
      <c r="F739" s="98"/>
      <c r="G739" s="98"/>
      <c r="H739" s="98"/>
      <c r="I739" s="98"/>
      <c r="J739" s="98"/>
      <c r="K739" s="98"/>
      <c r="L739" s="98"/>
      <c r="M739" s="98"/>
      <c r="N739" s="98"/>
      <c r="O739" s="98"/>
      <c r="P739" s="98"/>
      <c r="Q739" s="98"/>
      <c r="R739" s="98"/>
      <c r="S739" s="98"/>
      <c r="T739" s="98"/>
      <c r="U739" s="98"/>
      <c r="V739" s="98"/>
      <c r="W739" s="98"/>
      <c r="X739" s="98"/>
      <c r="Y739" s="98"/>
      <c r="Z739" s="98"/>
    </row>
    <row r="740">
      <c r="A740" s="98"/>
      <c r="B740" s="98"/>
      <c r="C740" s="98"/>
      <c r="D740" s="98"/>
      <c r="E740" s="98"/>
      <c r="F740" s="98"/>
      <c r="G740" s="98"/>
      <c r="H740" s="98"/>
      <c r="I740" s="98"/>
      <c r="J740" s="98"/>
      <c r="K740" s="98"/>
      <c r="L740" s="98"/>
      <c r="M740" s="98"/>
      <c r="N740" s="98"/>
      <c r="O740" s="98"/>
      <c r="P740" s="98"/>
      <c r="Q740" s="98"/>
      <c r="R740" s="98"/>
      <c r="S740" s="98"/>
      <c r="T740" s="98"/>
      <c r="U740" s="98"/>
      <c r="V740" s="98"/>
      <c r="W740" s="98"/>
      <c r="X740" s="98"/>
      <c r="Y740" s="98"/>
      <c r="Z740" s="98"/>
    </row>
    <row r="741">
      <c r="A741" s="98"/>
      <c r="B741" s="98"/>
      <c r="C741" s="98"/>
      <c r="D741" s="98"/>
      <c r="E741" s="98"/>
      <c r="F741" s="98"/>
      <c r="G741" s="98"/>
      <c r="H741" s="98"/>
      <c r="I741" s="98"/>
      <c r="J741" s="98"/>
      <c r="K741" s="98"/>
      <c r="L741" s="98"/>
      <c r="M741" s="98"/>
      <c r="N741" s="98"/>
      <c r="O741" s="98"/>
      <c r="P741" s="98"/>
      <c r="Q741" s="98"/>
      <c r="R741" s="98"/>
      <c r="S741" s="98"/>
      <c r="T741" s="98"/>
      <c r="U741" s="98"/>
      <c r="V741" s="98"/>
      <c r="W741" s="98"/>
      <c r="X741" s="98"/>
      <c r="Y741" s="98"/>
      <c r="Z741" s="98"/>
    </row>
    <row r="742">
      <c r="A742" s="98"/>
      <c r="B742" s="98"/>
      <c r="C742" s="98"/>
      <c r="D742" s="98"/>
      <c r="E742" s="98"/>
      <c r="F742" s="98"/>
      <c r="G742" s="98"/>
      <c r="H742" s="98"/>
      <c r="I742" s="98"/>
      <c r="J742" s="98"/>
      <c r="K742" s="98"/>
      <c r="L742" s="98"/>
      <c r="M742" s="98"/>
      <c r="N742" s="98"/>
      <c r="O742" s="98"/>
      <c r="P742" s="98"/>
      <c r="Q742" s="98"/>
      <c r="R742" s="98"/>
      <c r="S742" s="98"/>
      <c r="T742" s="98"/>
      <c r="U742" s="98"/>
      <c r="V742" s="98"/>
      <c r="W742" s="98"/>
      <c r="X742" s="98"/>
      <c r="Y742" s="98"/>
      <c r="Z742" s="98"/>
    </row>
    <row r="743">
      <c r="A743" s="98"/>
      <c r="B743" s="98"/>
      <c r="C743" s="98"/>
      <c r="D743" s="98"/>
      <c r="E743" s="98"/>
      <c r="F743" s="98"/>
      <c r="G743" s="98"/>
      <c r="H743" s="98"/>
      <c r="I743" s="98"/>
      <c r="J743" s="98"/>
      <c r="K743" s="98"/>
      <c r="L743" s="98"/>
      <c r="M743" s="98"/>
      <c r="N743" s="98"/>
      <c r="O743" s="98"/>
      <c r="P743" s="98"/>
      <c r="Q743" s="98"/>
      <c r="R743" s="98"/>
      <c r="S743" s="98"/>
      <c r="T743" s="98"/>
      <c r="U743" s="98"/>
      <c r="V743" s="98"/>
      <c r="W743" s="98"/>
      <c r="X743" s="98"/>
      <c r="Y743" s="98"/>
      <c r="Z743" s="98"/>
    </row>
    <row r="744">
      <c r="A744" s="98"/>
      <c r="B744" s="98"/>
      <c r="C744" s="98"/>
      <c r="D744" s="98"/>
      <c r="E744" s="98"/>
      <c r="F744" s="98"/>
      <c r="G744" s="98"/>
      <c r="H744" s="98"/>
      <c r="I744" s="98"/>
      <c r="J744" s="98"/>
      <c r="K744" s="98"/>
      <c r="L744" s="98"/>
      <c r="M744" s="98"/>
      <c r="N744" s="98"/>
      <c r="O744" s="98"/>
      <c r="P744" s="98"/>
      <c r="Q744" s="98"/>
      <c r="R744" s="98"/>
      <c r="S744" s="98"/>
      <c r="T744" s="98"/>
      <c r="U744" s="98"/>
      <c r="V744" s="98"/>
      <c r="W744" s="98"/>
      <c r="X744" s="98"/>
      <c r="Y744" s="98"/>
      <c r="Z744" s="98"/>
    </row>
    <row r="745">
      <c r="A745" s="98"/>
      <c r="B745" s="98"/>
      <c r="C745" s="98"/>
      <c r="D745" s="98"/>
      <c r="E745" s="98"/>
      <c r="F745" s="98"/>
      <c r="G745" s="98"/>
      <c r="H745" s="98"/>
      <c r="I745" s="98"/>
      <c r="J745" s="98"/>
      <c r="K745" s="98"/>
      <c r="L745" s="98"/>
      <c r="M745" s="98"/>
      <c r="N745" s="98"/>
      <c r="O745" s="98"/>
      <c r="P745" s="98"/>
      <c r="Q745" s="98"/>
      <c r="R745" s="98"/>
      <c r="S745" s="98"/>
      <c r="T745" s="98"/>
      <c r="U745" s="98"/>
      <c r="V745" s="98"/>
      <c r="W745" s="98"/>
      <c r="X745" s="98"/>
      <c r="Y745" s="98"/>
      <c r="Z745" s="98"/>
    </row>
    <row r="746">
      <c r="A746" s="98"/>
      <c r="B746" s="98"/>
      <c r="C746" s="98"/>
      <c r="D746" s="98"/>
      <c r="E746" s="98"/>
      <c r="F746" s="98"/>
      <c r="G746" s="98"/>
      <c r="H746" s="98"/>
      <c r="I746" s="98"/>
      <c r="J746" s="98"/>
      <c r="K746" s="98"/>
      <c r="L746" s="98"/>
      <c r="M746" s="98"/>
      <c r="N746" s="98"/>
      <c r="O746" s="98"/>
      <c r="P746" s="98"/>
      <c r="Q746" s="98"/>
      <c r="R746" s="98"/>
      <c r="S746" s="98"/>
      <c r="T746" s="98"/>
      <c r="U746" s="98"/>
      <c r="V746" s="98"/>
      <c r="W746" s="98"/>
      <c r="X746" s="98"/>
      <c r="Y746" s="98"/>
      <c r="Z746" s="98"/>
    </row>
    <row r="747">
      <c r="A747" s="98"/>
      <c r="B747" s="98"/>
      <c r="C747" s="98"/>
      <c r="D747" s="98"/>
      <c r="E747" s="98"/>
      <c r="F747" s="98"/>
      <c r="G747" s="98"/>
      <c r="H747" s="98"/>
      <c r="I747" s="98"/>
      <c r="J747" s="98"/>
      <c r="K747" s="98"/>
      <c r="L747" s="98"/>
      <c r="M747" s="98"/>
      <c r="N747" s="98"/>
      <c r="O747" s="98"/>
      <c r="P747" s="98"/>
      <c r="Q747" s="98"/>
      <c r="R747" s="98"/>
      <c r="S747" s="98"/>
      <c r="T747" s="98"/>
      <c r="U747" s="98"/>
      <c r="V747" s="98"/>
      <c r="W747" s="98"/>
      <c r="X747" s="98"/>
      <c r="Y747" s="98"/>
      <c r="Z747" s="98"/>
    </row>
    <row r="748">
      <c r="A748" s="98"/>
      <c r="B748" s="98"/>
      <c r="C748" s="98"/>
      <c r="D748" s="98"/>
      <c r="E748" s="98"/>
      <c r="F748" s="98"/>
      <c r="G748" s="98"/>
      <c r="H748" s="98"/>
      <c r="I748" s="98"/>
      <c r="J748" s="98"/>
      <c r="K748" s="98"/>
      <c r="L748" s="98"/>
      <c r="M748" s="98"/>
      <c r="N748" s="98"/>
      <c r="O748" s="98"/>
      <c r="P748" s="98"/>
      <c r="Q748" s="98"/>
      <c r="R748" s="98"/>
      <c r="S748" s="98"/>
      <c r="T748" s="98"/>
      <c r="U748" s="98"/>
      <c r="V748" s="98"/>
      <c r="W748" s="98"/>
      <c r="X748" s="98"/>
      <c r="Y748" s="98"/>
      <c r="Z748" s="98"/>
    </row>
    <row r="749">
      <c r="A749" s="98"/>
      <c r="B749" s="98"/>
      <c r="C749" s="98"/>
      <c r="D749" s="98"/>
      <c r="E749" s="98"/>
      <c r="F749" s="98"/>
      <c r="G749" s="98"/>
      <c r="H749" s="98"/>
      <c r="I749" s="98"/>
      <c r="J749" s="98"/>
      <c r="K749" s="98"/>
      <c r="L749" s="98"/>
      <c r="M749" s="98"/>
      <c r="N749" s="98"/>
      <c r="O749" s="98"/>
      <c r="P749" s="98"/>
      <c r="Q749" s="98"/>
      <c r="R749" s="98"/>
      <c r="S749" s="98"/>
      <c r="T749" s="98"/>
      <c r="U749" s="98"/>
      <c r="V749" s="98"/>
      <c r="W749" s="98"/>
      <c r="X749" s="98"/>
      <c r="Y749" s="98"/>
      <c r="Z749" s="98"/>
    </row>
    <row r="750">
      <c r="A750" s="98"/>
      <c r="B750" s="98"/>
      <c r="C750" s="98"/>
      <c r="D750" s="98"/>
      <c r="E750" s="98"/>
      <c r="F750" s="98"/>
      <c r="G750" s="98"/>
      <c r="H750" s="98"/>
      <c r="I750" s="98"/>
      <c r="J750" s="98"/>
      <c r="K750" s="98"/>
      <c r="L750" s="98"/>
      <c r="M750" s="98"/>
      <c r="N750" s="98"/>
      <c r="O750" s="98"/>
      <c r="P750" s="98"/>
      <c r="Q750" s="98"/>
      <c r="R750" s="98"/>
      <c r="S750" s="98"/>
      <c r="T750" s="98"/>
      <c r="U750" s="98"/>
      <c r="V750" s="98"/>
      <c r="W750" s="98"/>
      <c r="X750" s="98"/>
      <c r="Y750" s="98"/>
      <c r="Z750" s="98"/>
    </row>
    <row r="751">
      <c r="A751" s="98"/>
      <c r="B751" s="98"/>
      <c r="C751" s="98"/>
      <c r="D751" s="98"/>
      <c r="E751" s="98"/>
      <c r="F751" s="98"/>
      <c r="G751" s="98"/>
      <c r="H751" s="98"/>
      <c r="I751" s="98"/>
      <c r="J751" s="98"/>
      <c r="K751" s="98"/>
      <c r="L751" s="98"/>
      <c r="M751" s="98"/>
      <c r="N751" s="98"/>
      <c r="O751" s="98"/>
      <c r="P751" s="98"/>
      <c r="Q751" s="98"/>
      <c r="R751" s="98"/>
      <c r="S751" s="98"/>
      <c r="T751" s="98"/>
      <c r="U751" s="98"/>
      <c r="V751" s="98"/>
      <c r="W751" s="98"/>
      <c r="X751" s="98"/>
      <c r="Y751" s="98"/>
      <c r="Z751" s="98"/>
    </row>
    <row r="752">
      <c r="A752" s="98"/>
      <c r="B752" s="98"/>
      <c r="C752" s="98"/>
      <c r="D752" s="98"/>
      <c r="E752" s="98"/>
      <c r="F752" s="98"/>
      <c r="G752" s="98"/>
      <c r="H752" s="98"/>
      <c r="I752" s="98"/>
      <c r="J752" s="98"/>
      <c r="K752" s="98"/>
      <c r="L752" s="98"/>
      <c r="M752" s="98"/>
      <c r="N752" s="98"/>
      <c r="O752" s="98"/>
      <c r="P752" s="98"/>
      <c r="Q752" s="98"/>
      <c r="R752" s="98"/>
      <c r="S752" s="98"/>
      <c r="T752" s="98"/>
      <c r="U752" s="98"/>
      <c r="V752" s="98"/>
      <c r="W752" s="98"/>
      <c r="X752" s="98"/>
      <c r="Y752" s="98"/>
      <c r="Z752" s="98"/>
    </row>
    <row r="753">
      <c r="A753" s="98"/>
      <c r="B753" s="98"/>
      <c r="C753" s="98"/>
      <c r="D753" s="98"/>
      <c r="E753" s="98"/>
      <c r="F753" s="98"/>
      <c r="G753" s="98"/>
      <c r="H753" s="98"/>
      <c r="I753" s="98"/>
      <c r="J753" s="98"/>
      <c r="K753" s="98"/>
      <c r="L753" s="98"/>
      <c r="M753" s="98"/>
      <c r="N753" s="98"/>
      <c r="O753" s="98"/>
      <c r="P753" s="98"/>
      <c r="Q753" s="98"/>
      <c r="R753" s="98"/>
      <c r="S753" s="98"/>
      <c r="T753" s="98"/>
      <c r="U753" s="98"/>
      <c r="V753" s="98"/>
      <c r="W753" s="98"/>
      <c r="X753" s="98"/>
      <c r="Y753" s="98"/>
      <c r="Z753" s="98"/>
    </row>
    <row r="754">
      <c r="A754" s="98"/>
      <c r="B754" s="98"/>
      <c r="C754" s="98"/>
      <c r="D754" s="98"/>
      <c r="E754" s="98"/>
      <c r="F754" s="98"/>
      <c r="G754" s="98"/>
      <c r="H754" s="98"/>
      <c r="I754" s="98"/>
      <c r="J754" s="98"/>
      <c r="K754" s="98"/>
      <c r="L754" s="98"/>
      <c r="M754" s="98"/>
      <c r="N754" s="98"/>
      <c r="O754" s="98"/>
      <c r="P754" s="98"/>
      <c r="Q754" s="98"/>
      <c r="R754" s="98"/>
      <c r="S754" s="98"/>
      <c r="T754" s="98"/>
      <c r="U754" s="98"/>
      <c r="V754" s="98"/>
      <c r="W754" s="98"/>
      <c r="X754" s="98"/>
      <c r="Y754" s="98"/>
      <c r="Z754" s="98"/>
    </row>
    <row r="755">
      <c r="A755" s="98"/>
      <c r="B755" s="98"/>
      <c r="C755" s="98"/>
      <c r="D755" s="98"/>
      <c r="E755" s="98"/>
      <c r="F755" s="98"/>
      <c r="G755" s="98"/>
      <c r="H755" s="98"/>
      <c r="I755" s="98"/>
      <c r="J755" s="98"/>
      <c r="K755" s="98"/>
      <c r="L755" s="98"/>
      <c r="M755" s="98"/>
      <c r="N755" s="98"/>
      <c r="O755" s="98"/>
      <c r="P755" s="98"/>
      <c r="Q755" s="98"/>
      <c r="R755" s="98"/>
      <c r="S755" s="98"/>
      <c r="T755" s="98"/>
      <c r="U755" s="98"/>
      <c r="V755" s="98"/>
      <c r="W755" s="98"/>
      <c r="X755" s="98"/>
      <c r="Y755" s="98"/>
      <c r="Z755" s="98"/>
    </row>
    <row r="756">
      <c r="A756" s="98"/>
      <c r="B756" s="98"/>
      <c r="C756" s="98"/>
      <c r="D756" s="98"/>
      <c r="E756" s="98"/>
      <c r="F756" s="98"/>
      <c r="G756" s="98"/>
      <c r="H756" s="98"/>
      <c r="I756" s="98"/>
      <c r="J756" s="98"/>
      <c r="K756" s="98"/>
      <c r="L756" s="98"/>
      <c r="M756" s="98"/>
      <c r="N756" s="98"/>
      <c r="O756" s="98"/>
      <c r="P756" s="98"/>
      <c r="Q756" s="98"/>
      <c r="R756" s="98"/>
      <c r="S756" s="98"/>
      <c r="T756" s="98"/>
      <c r="U756" s="98"/>
      <c r="V756" s="98"/>
      <c r="W756" s="98"/>
      <c r="X756" s="98"/>
      <c r="Y756" s="98"/>
      <c r="Z756" s="98"/>
    </row>
    <row r="757">
      <c r="A757" s="98"/>
      <c r="B757" s="98"/>
      <c r="C757" s="98"/>
      <c r="D757" s="98"/>
      <c r="E757" s="98"/>
      <c r="F757" s="98"/>
      <c r="G757" s="98"/>
      <c r="H757" s="98"/>
      <c r="I757" s="98"/>
      <c r="J757" s="98"/>
      <c r="K757" s="98"/>
      <c r="L757" s="98"/>
      <c r="M757" s="98"/>
      <c r="N757" s="98"/>
      <c r="O757" s="98"/>
      <c r="P757" s="98"/>
      <c r="Q757" s="98"/>
      <c r="R757" s="98"/>
      <c r="S757" s="98"/>
      <c r="T757" s="98"/>
      <c r="U757" s="98"/>
      <c r="V757" s="98"/>
      <c r="W757" s="98"/>
      <c r="X757" s="98"/>
      <c r="Y757" s="98"/>
      <c r="Z757" s="98"/>
    </row>
    <row r="758">
      <c r="A758" s="98"/>
      <c r="B758" s="98"/>
      <c r="C758" s="98"/>
      <c r="D758" s="98"/>
      <c r="E758" s="98"/>
      <c r="F758" s="98"/>
      <c r="G758" s="98"/>
      <c r="H758" s="98"/>
      <c r="I758" s="98"/>
      <c r="J758" s="98"/>
      <c r="K758" s="98"/>
      <c r="L758" s="98"/>
      <c r="M758" s="98"/>
      <c r="N758" s="98"/>
      <c r="O758" s="98"/>
      <c r="P758" s="98"/>
      <c r="Q758" s="98"/>
      <c r="R758" s="98"/>
      <c r="S758" s="98"/>
      <c r="T758" s="98"/>
      <c r="U758" s="98"/>
      <c r="V758" s="98"/>
      <c r="W758" s="98"/>
      <c r="X758" s="98"/>
      <c r="Y758" s="98"/>
      <c r="Z758" s="98"/>
    </row>
    <row r="759">
      <c r="A759" s="98"/>
      <c r="B759" s="98"/>
      <c r="C759" s="98"/>
      <c r="D759" s="98"/>
      <c r="E759" s="98"/>
      <c r="F759" s="98"/>
      <c r="G759" s="98"/>
      <c r="H759" s="98"/>
      <c r="I759" s="98"/>
      <c r="J759" s="98"/>
      <c r="K759" s="98"/>
      <c r="L759" s="98"/>
      <c r="M759" s="98"/>
      <c r="N759" s="98"/>
      <c r="O759" s="98"/>
      <c r="P759" s="98"/>
      <c r="Q759" s="98"/>
      <c r="R759" s="98"/>
      <c r="S759" s="98"/>
      <c r="T759" s="98"/>
      <c r="U759" s="98"/>
      <c r="V759" s="98"/>
      <c r="W759" s="98"/>
      <c r="X759" s="98"/>
      <c r="Y759" s="98"/>
      <c r="Z759" s="98"/>
    </row>
    <row r="760">
      <c r="A760" s="98"/>
      <c r="B760" s="98"/>
      <c r="C760" s="98"/>
      <c r="D760" s="98"/>
      <c r="E760" s="98"/>
      <c r="F760" s="98"/>
      <c r="G760" s="98"/>
      <c r="H760" s="98"/>
      <c r="I760" s="98"/>
      <c r="J760" s="98"/>
      <c r="K760" s="98"/>
      <c r="L760" s="98"/>
      <c r="M760" s="98"/>
      <c r="N760" s="98"/>
      <c r="O760" s="98"/>
      <c r="P760" s="98"/>
      <c r="Q760" s="98"/>
      <c r="R760" s="98"/>
      <c r="S760" s="98"/>
      <c r="T760" s="98"/>
      <c r="U760" s="98"/>
      <c r="V760" s="98"/>
      <c r="W760" s="98"/>
      <c r="X760" s="98"/>
      <c r="Y760" s="98"/>
      <c r="Z760" s="98"/>
    </row>
    <row r="761">
      <c r="A761" s="98"/>
      <c r="B761" s="98"/>
      <c r="C761" s="98"/>
      <c r="D761" s="98"/>
      <c r="E761" s="98"/>
      <c r="F761" s="98"/>
      <c r="G761" s="98"/>
      <c r="H761" s="98"/>
      <c r="I761" s="98"/>
      <c r="J761" s="98"/>
      <c r="K761" s="98"/>
      <c r="L761" s="98"/>
      <c r="M761" s="98"/>
      <c r="N761" s="98"/>
      <c r="O761" s="98"/>
      <c r="P761" s="98"/>
      <c r="Q761" s="98"/>
      <c r="R761" s="98"/>
      <c r="S761" s="98"/>
      <c r="T761" s="98"/>
      <c r="U761" s="98"/>
      <c r="V761" s="98"/>
      <c r="W761" s="98"/>
      <c r="X761" s="98"/>
      <c r="Y761" s="98"/>
      <c r="Z761" s="98"/>
    </row>
    <row r="762">
      <c r="A762" s="98"/>
      <c r="B762" s="98"/>
      <c r="C762" s="98"/>
      <c r="D762" s="98"/>
      <c r="E762" s="98"/>
      <c r="F762" s="98"/>
      <c r="G762" s="98"/>
      <c r="H762" s="98"/>
      <c r="I762" s="98"/>
      <c r="J762" s="98"/>
      <c r="K762" s="98"/>
      <c r="L762" s="98"/>
      <c r="M762" s="98"/>
      <c r="N762" s="98"/>
      <c r="O762" s="98"/>
      <c r="P762" s="98"/>
      <c r="Q762" s="98"/>
      <c r="R762" s="98"/>
      <c r="S762" s="98"/>
      <c r="T762" s="98"/>
      <c r="U762" s="98"/>
      <c r="V762" s="98"/>
      <c r="W762" s="98"/>
      <c r="X762" s="98"/>
      <c r="Y762" s="98"/>
      <c r="Z762" s="98"/>
    </row>
    <row r="763">
      <c r="A763" s="98"/>
      <c r="B763" s="98"/>
      <c r="C763" s="98"/>
      <c r="D763" s="98"/>
      <c r="E763" s="98"/>
      <c r="F763" s="98"/>
      <c r="G763" s="98"/>
      <c r="H763" s="98"/>
      <c r="I763" s="98"/>
      <c r="J763" s="98"/>
      <c r="K763" s="98"/>
      <c r="L763" s="98"/>
      <c r="M763" s="98"/>
      <c r="N763" s="98"/>
      <c r="O763" s="98"/>
      <c r="P763" s="98"/>
      <c r="Q763" s="98"/>
      <c r="R763" s="98"/>
      <c r="S763" s="98"/>
      <c r="T763" s="98"/>
      <c r="U763" s="98"/>
      <c r="V763" s="98"/>
      <c r="W763" s="98"/>
      <c r="X763" s="98"/>
      <c r="Y763" s="98"/>
      <c r="Z763" s="98"/>
    </row>
    <row r="764">
      <c r="A764" s="98"/>
      <c r="B764" s="98"/>
      <c r="C764" s="98"/>
      <c r="D764" s="98"/>
      <c r="E764" s="98"/>
      <c r="F764" s="98"/>
      <c r="G764" s="98"/>
      <c r="H764" s="98"/>
      <c r="I764" s="98"/>
      <c r="J764" s="98"/>
      <c r="K764" s="98"/>
      <c r="L764" s="98"/>
      <c r="M764" s="98"/>
      <c r="N764" s="98"/>
      <c r="O764" s="98"/>
      <c r="P764" s="98"/>
      <c r="Q764" s="98"/>
      <c r="R764" s="98"/>
      <c r="S764" s="98"/>
      <c r="T764" s="98"/>
      <c r="U764" s="98"/>
      <c r="V764" s="98"/>
      <c r="W764" s="98"/>
      <c r="X764" s="98"/>
      <c r="Y764" s="98"/>
      <c r="Z764" s="98"/>
    </row>
    <row r="765">
      <c r="A765" s="98"/>
      <c r="B765" s="98"/>
      <c r="C765" s="98"/>
      <c r="D765" s="98"/>
      <c r="E765" s="98"/>
      <c r="F765" s="98"/>
      <c r="G765" s="98"/>
      <c r="H765" s="98"/>
      <c r="I765" s="98"/>
      <c r="J765" s="98"/>
      <c r="K765" s="98"/>
      <c r="L765" s="98"/>
      <c r="M765" s="98"/>
      <c r="N765" s="98"/>
      <c r="O765" s="98"/>
      <c r="P765" s="98"/>
      <c r="Q765" s="98"/>
      <c r="R765" s="98"/>
      <c r="S765" s="98"/>
      <c r="T765" s="98"/>
      <c r="U765" s="98"/>
      <c r="V765" s="98"/>
      <c r="W765" s="98"/>
      <c r="X765" s="98"/>
      <c r="Y765" s="98"/>
      <c r="Z765" s="98"/>
    </row>
    <row r="766">
      <c r="A766" s="98"/>
      <c r="B766" s="98"/>
      <c r="C766" s="98"/>
      <c r="D766" s="98"/>
      <c r="E766" s="98"/>
      <c r="F766" s="98"/>
      <c r="G766" s="98"/>
      <c r="H766" s="98"/>
      <c r="I766" s="98"/>
      <c r="J766" s="98"/>
      <c r="K766" s="98"/>
      <c r="L766" s="98"/>
      <c r="M766" s="98"/>
      <c r="N766" s="98"/>
      <c r="O766" s="98"/>
      <c r="P766" s="98"/>
      <c r="Q766" s="98"/>
      <c r="R766" s="98"/>
      <c r="S766" s="98"/>
      <c r="T766" s="98"/>
      <c r="U766" s="98"/>
      <c r="V766" s="98"/>
      <c r="W766" s="98"/>
      <c r="X766" s="98"/>
      <c r="Y766" s="98"/>
      <c r="Z766" s="98"/>
    </row>
    <row r="767">
      <c r="A767" s="98"/>
      <c r="B767" s="98"/>
      <c r="C767" s="98"/>
      <c r="D767" s="98"/>
      <c r="E767" s="98"/>
      <c r="F767" s="98"/>
      <c r="G767" s="98"/>
      <c r="H767" s="98"/>
      <c r="I767" s="98"/>
      <c r="J767" s="98"/>
      <c r="K767" s="98"/>
      <c r="L767" s="98"/>
      <c r="M767" s="98"/>
      <c r="N767" s="98"/>
      <c r="O767" s="98"/>
      <c r="P767" s="98"/>
      <c r="Q767" s="98"/>
      <c r="R767" s="98"/>
      <c r="S767" s="98"/>
      <c r="T767" s="98"/>
      <c r="U767" s="98"/>
      <c r="V767" s="98"/>
      <c r="W767" s="98"/>
      <c r="X767" s="98"/>
      <c r="Y767" s="98"/>
      <c r="Z767" s="98"/>
    </row>
    <row r="768">
      <c r="A768" s="98"/>
      <c r="B768" s="98"/>
      <c r="C768" s="98"/>
      <c r="D768" s="98"/>
      <c r="E768" s="98"/>
      <c r="F768" s="98"/>
      <c r="G768" s="98"/>
      <c r="H768" s="98"/>
      <c r="I768" s="98"/>
      <c r="J768" s="98"/>
      <c r="K768" s="98"/>
      <c r="L768" s="98"/>
      <c r="M768" s="98"/>
      <c r="N768" s="98"/>
      <c r="O768" s="98"/>
      <c r="P768" s="98"/>
      <c r="Q768" s="98"/>
      <c r="R768" s="98"/>
      <c r="S768" s="98"/>
      <c r="T768" s="98"/>
      <c r="U768" s="98"/>
      <c r="V768" s="98"/>
      <c r="W768" s="98"/>
      <c r="X768" s="98"/>
      <c r="Y768" s="98"/>
      <c r="Z768" s="98"/>
    </row>
    <row r="769">
      <c r="A769" s="98"/>
      <c r="B769" s="98"/>
      <c r="C769" s="98"/>
      <c r="D769" s="98"/>
      <c r="E769" s="98"/>
      <c r="F769" s="98"/>
      <c r="G769" s="98"/>
      <c r="H769" s="98"/>
      <c r="I769" s="98"/>
      <c r="J769" s="98"/>
      <c r="K769" s="98"/>
      <c r="L769" s="98"/>
      <c r="M769" s="98"/>
      <c r="N769" s="98"/>
      <c r="O769" s="98"/>
      <c r="P769" s="98"/>
      <c r="Q769" s="98"/>
      <c r="R769" s="98"/>
      <c r="S769" s="98"/>
      <c r="T769" s="98"/>
      <c r="U769" s="98"/>
      <c r="V769" s="98"/>
      <c r="W769" s="98"/>
      <c r="X769" s="98"/>
      <c r="Y769" s="98"/>
      <c r="Z769" s="98"/>
    </row>
    <row r="770">
      <c r="A770" s="98"/>
      <c r="B770" s="98"/>
      <c r="C770" s="98"/>
      <c r="D770" s="98"/>
      <c r="E770" s="98"/>
      <c r="F770" s="98"/>
      <c r="G770" s="98"/>
      <c r="H770" s="98"/>
      <c r="I770" s="98"/>
      <c r="J770" s="98"/>
      <c r="K770" s="98"/>
      <c r="L770" s="98"/>
      <c r="M770" s="98"/>
      <c r="N770" s="98"/>
      <c r="O770" s="98"/>
      <c r="P770" s="98"/>
      <c r="Q770" s="98"/>
      <c r="R770" s="98"/>
      <c r="S770" s="98"/>
      <c r="T770" s="98"/>
      <c r="U770" s="98"/>
      <c r="V770" s="98"/>
      <c r="W770" s="98"/>
      <c r="X770" s="98"/>
      <c r="Y770" s="98"/>
      <c r="Z770" s="98"/>
    </row>
    <row r="771">
      <c r="A771" s="98"/>
      <c r="B771" s="98"/>
      <c r="C771" s="98"/>
      <c r="D771" s="98"/>
      <c r="E771" s="98"/>
      <c r="F771" s="98"/>
      <c r="G771" s="98"/>
      <c r="H771" s="98"/>
      <c r="I771" s="98"/>
      <c r="J771" s="98"/>
      <c r="K771" s="98"/>
      <c r="L771" s="98"/>
      <c r="M771" s="98"/>
      <c r="N771" s="98"/>
      <c r="O771" s="98"/>
      <c r="P771" s="98"/>
      <c r="Q771" s="98"/>
      <c r="R771" s="98"/>
      <c r="S771" s="98"/>
      <c r="T771" s="98"/>
      <c r="U771" s="98"/>
      <c r="V771" s="98"/>
      <c r="W771" s="98"/>
      <c r="X771" s="98"/>
      <c r="Y771" s="98"/>
      <c r="Z771" s="98"/>
    </row>
    <row r="772">
      <c r="A772" s="98"/>
      <c r="B772" s="98"/>
      <c r="C772" s="98"/>
      <c r="D772" s="98"/>
      <c r="E772" s="98"/>
      <c r="F772" s="98"/>
      <c r="G772" s="98"/>
      <c r="H772" s="98"/>
      <c r="I772" s="98"/>
      <c r="J772" s="98"/>
      <c r="K772" s="98"/>
      <c r="L772" s="98"/>
      <c r="M772" s="98"/>
      <c r="N772" s="98"/>
      <c r="O772" s="98"/>
      <c r="P772" s="98"/>
      <c r="Q772" s="98"/>
      <c r="R772" s="98"/>
      <c r="S772" s="98"/>
      <c r="T772" s="98"/>
      <c r="U772" s="98"/>
      <c r="V772" s="98"/>
      <c r="W772" s="98"/>
      <c r="X772" s="98"/>
      <c r="Y772" s="98"/>
      <c r="Z772" s="98"/>
    </row>
    <row r="773">
      <c r="A773" s="98"/>
      <c r="B773" s="98"/>
      <c r="C773" s="98"/>
      <c r="D773" s="98"/>
      <c r="E773" s="98"/>
      <c r="F773" s="98"/>
      <c r="G773" s="98"/>
      <c r="H773" s="98"/>
      <c r="I773" s="98"/>
      <c r="J773" s="98"/>
      <c r="K773" s="98"/>
      <c r="L773" s="98"/>
      <c r="M773" s="98"/>
      <c r="N773" s="98"/>
      <c r="O773" s="98"/>
      <c r="P773" s="98"/>
      <c r="Q773" s="98"/>
      <c r="R773" s="98"/>
      <c r="S773" s="98"/>
      <c r="T773" s="98"/>
      <c r="U773" s="98"/>
      <c r="V773" s="98"/>
      <c r="W773" s="98"/>
      <c r="X773" s="98"/>
      <c r="Y773" s="98"/>
      <c r="Z773" s="98"/>
    </row>
    <row r="774">
      <c r="A774" s="98"/>
      <c r="B774" s="98"/>
      <c r="C774" s="98"/>
      <c r="D774" s="98"/>
      <c r="E774" s="98"/>
      <c r="F774" s="98"/>
      <c r="G774" s="98"/>
      <c r="H774" s="98"/>
      <c r="I774" s="98"/>
      <c r="J774" s="98"/>
      <c r="K774" s="98"/>
      <c r="L774" s="98"/>
      <c r="M774" s="98"/>
      <c r="N774" s="98"/>
      <c r="O774" s="98"/>
      <c r="P774" s="98"/>
      <c r="Q774" s="98"/>
      <c r="R774" s="98"/>
      <c r="S774" s="98"/>
      <c r="T774" s="98"/>
      <c r="U774" s="98"/>
      <c r="V774" s="98"/>
      <c r="W774" s="98"/>
      <c r="X774" s="98"/>
      <c r="Y774" s="98"/>
      <c r="Z774" s="98"/>
    </row>
    <row r="775">
      <c r="A775" s="98"/>
      <c r="B775" s="98"/>
      <c r="C775" s="98"/>
      <c r="D775" s="98"/>
      <c r="E775" s="98"/>
      <c r="F775" s="98"/>
      <c r="G775" s="98"/>
      <c r="H775" s="98"/>
      <c r="I775" s="98"/>
      <c r="J775" s="98"/>
      <c r="K775" s="98"/>
      <c r="L775" s="98"/>
      <c r="M775" s="98"/>
      <c r="N775" s="98"/>
      <c r="O775" s="98"/>
      <c r="P775" s="98"/>
      <c r="Q775" s="98"/>
      <c r="R775" s="98"/>
      <c r="S775" s="98"/>
      <c r="T775" s="98"/>
      <c r="U775" s="98"/>
      <c r="V775" s="98"/>
      <c r="W775" s="98"/>
      <c r="X775" s="98"/>
      <c r="Y775" s="98"/>
      <c r="Z775" s="98"/>
    </row>
    <row r="776">
      <c r="A776" s="98"/>
      <c r="B776" s="98"/>
      <c r="C776" s="98"/>
      <c r="D776" s="98"/>
      <c r="E776" s="98"/>
      <c r="F776" s="98"/>
      <c r="G776" s="98"/>
      <c r="H776" s="98"/>
      <c r="I776" s="98"/>
      <c r="J776" s="98"/>
      <c r="K776" s="98"/>
      <c r="L776" s="98"/>
      <c r="M776" s="98"/>
      <c r="N776" s="98"/>
      <c r="O776" s="98"/>
      <c r="P776" s="98"/>
      <c r="Q776" s="98"/>
      <c r="R776" s="98"/>
      <c r="S776" s="98"/>
      <c r="T776" s="98"/>
      <c r="U776" s="98"/>
      <c r="V776" s="98"/>
      <c r="W776" s="98"/>
      <c r="X776" s="98"/>
      <c r="Y776" s="98"/>
      <c r="Z776" s="98"/>
    </row>
    <row r="777">
      <c r="A777" s="98"/>
      <c r="B777" s="98"/>
      <c r="C777" s="98"/>
      <c r="D777" s="98"/>
      <c r="E777" s="98"/>
      <c r="F777" s="98"/>
      <c r="G777" s="98"/>
      <c r="H777" s="98"/>
      <c r="I777" s="98"/>
      <c r="J777" s="98"/>
      <c r="K777" s="98"/>
      <c r="L777" s="98"/>
      <c r="M777" s="98"/>
      <c r="N777" s="98"/>
      <c r="O777" s="98"/>
      <c r="P777" s="98"/>
      <c r="Q777" s="98"/>
      <c r="R777" s="98"/>
      <c r="S777" s="98"/>
      <c r="T777" s="98"/>
      <c r="U777" s="98"/>
      <c r="V777" s="98"/>
      <c r="W777" s="98"/>
      <c r="X777" s="98"/>
      <c r="Y777" s="98"/>
      <c r="Z777" s="98"/>
    </row>
    <row r="778">
      <c r="A778" s="98"/>
      <c r="B778" s="98"/>
      <c r="C778" s="98"/>
      <c r="D778" s="98"/>
      <c r="E778" s="98"/>
      <c r="F778" s="98"/>
      <c r="G778" s="98"/>
      <c r="H778" s="98"/>
      <c r="I778" s="98"/>
      <c r="J778" s="98"/>
      <c r="K778" s="98"/>
      <c r="L778" s="98"/>
      <c r="M778" s="98"/>
      <c r="N778" s="98"/>
      <c r="O778" s="98"/>
      <c r="P778" s="98"/>
      <c r="Q778" s="98"/>
      <c r="R778" s="98"/>
      <c r="S778" s="98"/>
      <c r="T778" s="98"/>
      <c r="U778" s="98"/>
      <c r="V778" s="98"/>
      <c r="W778" s="98"/>
      <c r="X778" s="98"/>
      <c r="Y778" s="98"/>
      <c r="Z778" s="98"/>
    </row>
    <row r="779">
      <c r="A779" s="98"/>
      <c r="B779" s="98"/>
      <c r="C779" s="98"/>
      <c r="D779" s="98"/>
      <c r="E779" s="98"/>
      <c r="F779" s="98"/>
      <c r="G779" s="98"/>
      <c r="H779" s="98"/>
      <c r="I779" s="98"/>
      <c r="J779" s="98"/>
      <c r="K779" s="98"/>
      <c r="L779" s="98"/>
      <c r="M779" s="98"/>
      <c r="N779" s="98"/>
      <c r="O779" s="98"/>
      <c r="P779" s="98"/>
      <c r="Q779" s="98"/>
      <c r="R779" s="98"/>
      <c r="S779" s="98"/>
      <c r="T779" s="98"/>
      <c r="U779" s="98"/>
      <c r="V779" s="98"/>
      <c r="W779" s="98"/>
      <c r="X779" s="98"/>
      <c r="Y779" s="98"/>
      <c r="Z779" s="98"/>
    </row>
    <row r="780">
      <c r="A780" s="98"/>
      <c r="B780" s="98"/>
      <c r="C780" s="98"/>
      <c r="D780" s="98"/>
      <c r="E780" s="98"/>
      <c r="F780" s="98"/>
      <c r="G780" s="98"/>
      <c r="H780" s="98"/>
      <c r="I780" s="98"/>
      <c r="J780" s="98"/>
      <c r="K780" s="98"/>
      <c r="L780" s="98"/>
      <c r="M780" s="98"/>
      <c r="N780" s="98"/>
      <c r="O780" s="98"/>
      <c r="P780" s="98"/>
      <c r="Q780" s="98"/>
      <c r="R780" s="98"/>
      <c r="S780" s="98"/>
      <c r="T780" s="98"/>
      <c r="U780" s="98"/>
      <c r="V780" s="98"/>
      <c r="W780" s="98"/>
      <c r="X780" s="98"/>
      <c r="Y780" s="98"/>
      <c r="Z780" s="98"/>
    </row>
    <row r="781">
      <c r="A781" s="98"/>
      <c r="B781" s="98"/>
      <c r="C781" s="98"/>
      <c r="D781" s="98"/>
      <c r="E781" s="98"/>
      <c r="F781" s="98"/>
      <c r="G781" s="98"/>
      <c r="H781" s="98"/>
      <c r="I781" s="98"/>
      <c r="J781" s="98"/>
      <c r="K781" s="98"/>
      <c r="L781" s="98"/>
      <c r="M781" s="98"/>
      <c r="N781" s="98"/>
      <c r="O781" s="98"/>
      <c r="P781" s="98"/>
      <c r="Q781" s="98"/>
      <c r="R781" s="98"/>
      <c r="S781" s="98"/>
      <c r="T781" s="98"/>
      <c r="U781" s="98"/>
      <c r="V781" s="98"/>
      <c r="W781" s="98"/>
      <c r="X781" s="98"/>
      <c r="Y781" s="98"/>
      <c r="Z781" s="98"/>
    </row>
    <row r="782">
      <c r="A782" s="98"/>
      <c r="B782" s="98"/>
      <c r="C782" s="98"/>
      <c r="D782" s="98"/>
      <c r="E782" s="98"/>
      <c r="F782" s="98"/>
      <c r="G782" s="98"/>
      <c r="H782" s="98"/>
      <c r="I782" s="98"/>
      <c r="J782" s="98"/>
      <c r="K782" s="98"/>
      <c r="L782" s="98"/>
      <c r="M782" s="98"/>
      <c r="N782" s="98"/>
      <c r="O782" s="98"/>
      <c r="P782" s="98"/>
      <c r="Q782" s="98"/>
      <c r="R782" s="98"/>
      <c r="S782" s="98"/>
      <c r="T782" s="98"/>
      <c r="U782" s="98"/>
      <c r="V782" s="98"/>
      <c r="W782" s="98"/>
      <c r="X782" s="98"/>
      <c r="Y782" s="98"/>
      <c r="Z782" s="98"/>
    </row>
    <row r="783">
      <c r="A783" s="98"/>
      <c r="B783" s="98"/>
      <c r="C783" s="98"/>
      <c r="D783" s="98"/>
      <c r="E783" s="98"/>
      <c r="F783" s="98"/>
      <c r="G783" s="98"/>
      <c r="H783" s="98"/>
      <c r="I783" s="98"/>
      <c r="J783" s="98"/>
      <c r="K783" s="98"/>
      <c r="L783" s="98"/>
      <c r="M783" s="98"/>
      <c r="N783" s="98"/>
      <c r="O783" s="98"/>
      <c r="P783" s="98"/>
      <c r="Q783" s="98"/>
      <c r="R783" s="98"/>
      <c r="S783" s="98"/>
      <c r="T783" s="98"/>
      <c r="U783" s="98"/>
      <c r="V783" s="98"/>
      <c r="W783" s="98"/>
      <c r="X783" s="98"/>
      <c r="Y783" s="98"/>
      <c r="Z783" s="98"/>
    </row>
    <row r="784">
      <c r="A784" s="98"/>
      <c r="B784" s="98"/>
      <c r="C784" s="98"/>
      <c r="D784" s="98"/>
      <c r="E784" s="98"/>
      <c r="F784" s="98"/>
      <c r="G784" s="98"/>
      <c r="H784" s="98"/>
      <c r="I784" s="98"/>
      <c r="J784" s="98"/>
      <c r="K784" s="98"/>
      <c r="L784" s="98"/>
      <c r="M784" s="98"/>
      <c r="N784" s="98"/>
      <c r="O784" s="98"/>
      <c r="P784" s="98"/>
      <c r="Q784" s="98"/>
      <c r="R784" s="98"/>
      <c r="S784" s="98"/>
      <c r="T784" s="98"/>
      <c r="U784" s="98"/>
      <c r="V784" s="98"/>
      <c r="W784" s="98"/>
      <c r="X784" s="98"/>
      <c r="Y784" s="98"/>
      <c r="Z784" s="98"/>
    </row>
    <row r="785">
      <c r="A785" s="98"/>
      <c r="B785" s="98"/>
      <c r="C785" s="98"/>
      <c r="D785" s="98"/>
      <c r="E785" s="98"/>
      <c r="F785" s="98"/>
      <c r="G785" s="98"/>
      <c r="H785" s="98"/>
      <c r="I785" s="98"/>
      <c r="J785" s="98"/>
      <c r="K785" s="98"/>
      <c r="L785" s="98"/>
      <c r="M785" s="98"/>
      <c r="N785" s="98"/>
      <c r="O785" s="98"/>
      <c r="P785" s="98"/>
      <c r="Q785" s="98"/>
      <c r="R785" s="98"/>
      <c r="S785" s="98"/>
      <c r="T785" s="98"/>
      <c r="U785" s="98"/>
      <c r="V785" s="98"/>
      <c r="W785" s="98"/>
      <c r="X785" s="98"/>
      <c r="Y785" s="98"/>
      <c r="Z785" s="98"/>
    </row>
    <row r="786">
      <c r="A786" s="98"/>
      <c r="B786" s="98"/>
      <c r="C786" s="98"/>
      <c r="D786" s="98"/>
      <c r="E786" s="98"/>
      <c r="F786" s="98"/>
      <c r="G786" s="98"/>
      <c r="H786" s="98"/>
      <c r="I786" s="98"/>
      <c r="J786" s="98"/>
      <c r="K786" s="98"/>
      <c r="L786" s="98"/>
      <c r="M786" s="98"/>
      <c r="N786" s="98"/>
      <c r="O786" s="98"/>
      <c r="P786" s="98"/>
      <c r="Q786" s="98"/>
      <c r="R786" s="98"/>
      <c r="S786" s="98"/>
      <c r="T786" s="98"/>
      <c r="U786" s="98"/>
      <c r="V786" s="98"/>
      <c r="W786" s="98"/>
      <c r="X786" s="98"/>
      <c r="Y786" s="98"/>
      <c r="Z786" s="98"/>
    </row>
    <row r="787">
      <c r="A787" s="98"/>
      <c r="B787" s="98"/>
      <c r="C787" s="98"/>
      <c r="D787" s="98"/>
      <c r="E787" s="98"/>
      <c r="F787" s="98"/>
      <c r="G787" s="98"/>
      <c r="H787" s="98"/>
      <c r="I787" s="98"/>
      <c r="J787" s="98"/>
      <c r="K787" s="98"/>
      <c r="L787" s="98"/>
      <c r="M787" s="98"/>
      <c r="N787" s="98"/>
      <c r="O787" s="98"/>
      <c r="P787" s="98"/>
      <c r="Q787" s="98"/>
      <c r="R787" s="98"/>
      <c r="S787" s="98"/>
      <c r="T787" s="98"/>
      <c r="U787" s="98"/>
      <c r="V787" s="98"/>
      <c r="W787" s="98"/>
      <c r="X787" s="98"/>
      <c r="Y787" s="98"/>
      <c r="Z787" s="98"/>
    </row>
    <row r="788">
      <c r="A788" s="98"/>
      <c r="B788" s="98"/>
      <c r="C788" s="98"/>
      <c r="D788" s="98"/>
      <c r="E788" s="98"/>
      <c r="F788" s="98"/>
      <c r="G788" s="98"/>
      <c r="H788" s="98"/>
      <c r="I788" s="98"/>
      <c r="J788" s="98"/>
      <c r="K788" s="98"/>
      <c r="L788" s="98"/>
      <c r="M788" s="98"/>
      <c r="N788" s="98"/>
      <c r="O788" s="98"/>
      <c r="P788" s="98"/>
      <c r="Q788" s="98"/>
      <c r="R788" s="98"/>
      <c r="S788" s="98"/>
      <c r="T788" s="98"/>
      <c r="U788" s="98"/>
      <c r="V788" s="98"/>
      <c r="W788" s="98"/>
      <c r="X788" s="98"/>
      <c r="Y788" s="98"/>
      <c r="Z788" s="98"/>
    </row>
    <row r="789">
      <c r="A789" s="98"/>
      <c r="B789" s="98"/>
      <c r="C789" s="98"/>
      <c r="D789" s="98"/>
      <c r="E789" s="98"/>
      <c r="F789" s="98"/>
      <c r="G789" s="98"/>
      <c r="H789" s="98"/>
      <c r="I789" s="98"/>
      <c r="J789" s="98"/>
      <c r="K789" s="98"/>
      <c r="L789" s="98"/>
      <c r="M789" s="98"/>
      <c r="N789" s="98"/>
      <c r="O789" s="98"/>
      <c r="P789" s="98"/>
      <c r="Q789" s="98"/>
      <c r="R789" s="98"/>
      <c r="S789" s="98"/>
      <c r="T789" s="98"/>
      <c r="U789" s="98"/>
      <c r="V789" s="98"/>
      <c r="W789" s="98"/>
      <c r="X789" s="98"/>
      <c r="Y789" s="98"/>
      <c r="Z789" s="98"/>
    </row>
    <row r="790">
      <c r="A790" s="98"/>
      <c r="B790" s="98"/>
      <c r="C790" s="98"/>
      <c r="D790" s="98"/>
      <c r="E790" s="98"/>
      <c r="F790" s="98"/>
      <c r="G790" s="98"/>
      <c r="H790" s="98"/>
      <c r="I790" s="98"/>
      <c r="J790" s="98"/>
      <c r="K790" s="98"/>
      <c r="L790" s="98"/>
      <c r="M790" s="98"/>
      <c r="N790" s="98"/>
      <c r="O790" s="98"/>
      <c r="P790" s="98"/>
      <c r="Q790" s="98"/>
      <c r="R790" s="98"/>
      <c r="S790" s="98"/>
      <c r="T790" s="98"/>
      <c r="U790" s="98"/>
      <c r="V790" s="98"/>
      <c r="W790" s="98"/>
      <c r="X790" s="98"/>
      <c r="Y790" s="98"/>
      <c r="Z790" s="98"/>
    </row>
    <row r="791">
      <c r="A791" s="98"/>
      <c r="B791" s="98"/>
      <c r="C791" s="98"/>
      <c r="D791" s="98"/>
      <c r="E791" s="98"/>
      <c r="F791" s="98"/>
      <c r="G791" s="98"/>
      <c r="H791" s="98"/>
      <c r="I791" s="98"/>
      <c r="J791" s="98"/>
      <c r="K791" s="98"/>
      <c r="L791" s="98"/>
      <c r="M791" s="98"/>
      <c r="N791" s="98"/>
      <c r="O791" s="98"/>
      <c r="P791" s="98"/>
      <c r="Q791" s="98"/>
      <c r="R791" s="98"/>
      <c r="S791" s="98"/>
      <c r="T791" s="98"/>
      <c r="U791" s="98"/>
      <c r="V791" s="98"/>
      <c r="W791" s="98"/>
      <c r="X791" s="98"/>
      <c r="Y791" s="98"/>
      <c r="Z791" s="98"/>
    </row>
    <row r="792">
      <c r="A792" s="98"/>
      <c r="B792" s="98"/>
      <c r="C792" s="98"/>
      <c r="D792" s="98"/>
      <c r="E792" s="98"/>
      <c r="F792" s="98"/>
      <c r="G792" s="98"/>
      <c r="H792" s="98"/>
      <c r="I792" s="98"/>
      <c r="J792" s="98"/>
      <c r="K792" s="98"/>
      <c r="L792" s="98"/>
      <c r="M792" s="98"/>
      <c r="N792" s="98"/>
      <c r="O792" s="98"/>
      <c r="P792" s="98"/>
      <c r="Q792" s="98"/>
      <c r="R792" s="98"/>
      <c r="S792" s="98"/>
      <c r="T792" s="98"/>
      <c r="U792" s="98"/>
      <c r="V792" s="98"/>
      <c r="W792" s="98"/>
      <c r="X792" s="98"/>
      <c r="Y792" s="98"/>
      <c r="Z792" s="98"/>
    </row>
    <row r="793">
      <c r="A793" s="98"/>
      <c r="B793" s="98"/>
      <c r="C793" s="98"/>
      <c r="D793" s="98"/>
      <c r="E793" s="98"/>
      <c r="F793" s="98"/>
      <c r="G793" s="98"/>
      <c r="H793" s="98"/>
      <c r="I793" s="98"/>
      <c r="J793" s="98"/>
      <c r="K793" s="98"/>
      <c r="L793" s="98"/>
      <c r="M793" s="98"/>
      <c r="N793" s="98"/>
      <c r="O793" s="98"/>
      <c r="P793" s="98"/>
      <c r="Q793" s="98"/>
      <c r="R793" s="98"/>
      <c r="S793" s="98"/>
      <c r="T793" s="98"/>
      <c r="U793" s="98"/>
      <c r="V793" s="98"/>
      <c r="W793" s="98"/>
      <c r="X793" s="98"/>
      <c r="Y793" s="98"/>
      <c r="Z793" s="98"/>
    </row>
    <row r="794">
      <c r="A794" s="98"/>
      <c r="B794" s="98"/>
      <c r="C794" s="98"/>
      <c r="D794" s="98"/>
      <c r="E794" s="98"/>
      <c r="F794" s="98"/>
      <c r="G794" s="98"/>
      <c r="H794" s="98"/>
      <c r="I794" s="98"/>
      <c r="J794" s="98"/>
      <c r="K794" s="98"/>
      <c r="L794" s="98"/>
      <c r="M794" s="98"/>
      <c r="N794" s="98"/>
      <c r="O794" s="98"/>
      <c r="P794" s="98"/>
      <c r="Q794" s="98"/>
      <c r="R794" s="98"/>
      <c r="S794" s="98"/>
      <c r="T794" s="98"/>
      <c r="U794" s="98"/>
      <c r="V794" s="98"/>
      <c r="W794" s="98"/>
      <c r="X794" s="98"/>
      <c r="Y794" s="98"/>
      <c r="Z794" s="98"/>
    </row>
    <row r="795">
      <c r="A795" s="98"/>
      <c r="B795" s="98"/>
      <c r="C795" s="98"/>
      <c r="D795" s="98"/>
      <c r="E795" s="98"/>
      <c r="F795" s="98"/>
      <c r="G795" s="98"/>
      <c r="H795" s="98"/>
      <c r="I795" s="98"/>
      <c r="J795" s="98"/>
      <c r="K795" s="98"/>
      <c r="L795" s="98"/>
      <c r="M795" s="98"/>
      <c r="N795" s="98"/>
      <c r="O795" s="98"/>
      <c r="P795" s="98"/>
      <c r="Q795" s="98"/>
      <c r="R795" s="98"/>
      <c r="S795" s="98"/>
      <c r="T795" s="98"/>
      <c r="U795" s="98"/>
      <c r="V795" s="98"/>
      <c r="W795" s="98"/>
      <c r="X795" s="98"/>
      <c r="Y795" s="98"/>
      <c r="Z795" s="98"/>
    </row>
    <row r="796">
      <c r="A796" s="98"/>
      <c r="B796" s="98"/>
      <c r="C796" s="98"/>
      <c r="D796" s="98"/>
      <c r="E796" s="98"/>
      <c r="F796" s="98"/>
      <c r="G796" s="98"/>
      <c r="H796" s="98"/>
      <c r="I796" s="98"/>
      <c r="J796" s="98"/>
      <c r="K796" s="98"/>
      <c r="L796" s="98"/>
      <c r="M796" s="98"/>
      <c r="N796" s="98"/>
      <c r="O796" s="98"/>
      <c r="P796" s="98"/>
      <c r="Q796" s="98"/>
      <c r="R796" s="98"/>
      <c r="S796" s="98"/>
      <c r="T796" s="98"/>
      <c r="U796" s="98"/>
      <c r="V796" s="98"/>
      <c r="W796" s="98"/>
      <c r="X796" s="98"/>
      <c r="Y796" s="98"/>
      <c r="Z796" s="98"/>
    </row>
    <row r="797">
      <c r="A797" s="98"/>
      <c r="B797" s="98"/>
      <c r="C797" s="98"/>
      <c r="D797" s="98"/>
      <c r="E797" s="98"/>
      <c r="F797" s="98"/>
      <c r="G797" s="98"/>
      <c r="H797" s="98"/>
      <c r="I797" s="98"/>
      <c r="J797" s="98"/>
      <c r="K797" s="98"/>
      <c r="L797" s="98"/>
      <c r="M797" s="98"/>
      <c r="N797" s="98"/>
      <c r="O797" s="98"/>
      <c r="P797" s="98"/>
      <c r="Q797" s="98"/>
      <c r="R797" s="98"/>
      <c r="S797" s="98"/>
      <c r="T797" s="98"/>
      <c r="U797" s="98"/>
      <c r="V797" s="98"/>
      <c r="W797" s="98"/>
      <c r="X797" s="98"/>
      <c r="Y797" s="98"/>
      <c r="Z797" s="98"/>
    </row>
    <row r="798">
      <c r="A798" s="98"/>
      <c r="B798" s="98"/>
      <c r="C798" s="98"/>
      <c r="D798" s="98"/>
      <c r="E798" s="98"/>
      <c r="F798" s="98"/>
      <c r="G798" s="98"/>
      <c r="H798" s="98"/>
      <c r="I798" s="98"/>
      <c r="J798" s="98"/>
      <c r="K798" s="98"/>
      <c r="L798" s="98"/>
      <c r="M798" s="98"/>
      <c r="N798" s="98"/>
      <c r="O798" s="98"/>
      <c r="P798" s="98"/>
      <c r="Q798" s="98"/>
      <c r="R798" s="98"/>
      <c r="S798" s="98"/>
      <c r="T798" s="98"/>
      <c r="U798" s="98"/>
      <c r="V798" s="98"/>
      <c r="W798" s="98"/>
      <c r="X798" s="98"/>
      <c r="Y798" s="98"/>
      <c r="Z798" s="98"/>
    </row>
    <row r="799">
      <c r="A799" s="98"/>
      <c r="B799" s="98"/>
      <c r="C799" s="98"/>
      <c r="D799" s="98"/>
      <c r="E799" s="98"/>
      <c r="F799" s="98"/>
      <c r="G799" s="98"/>
      <c r="H799" s="98"/>
      <c r="I799" s="98"/>
      <c r="J799" s="98"/>
      <c r="K799" s="98"/>
      <c r="L799" s="98"/>
      <c r="M799" s="98"/>
      <c r="N799" s="98"/>
      <c r="O799" s="98"/>
      <c r="P799" s="98"/>
      <c r="Q799" s="98"/>
      <c r="R799" s="98"/>
      <c r="S799" s="98"/>
      <c r="T799" s="98"/>
      <c r="U799" s="98"/>
      <c r="V799" s="98"/>
      <c r="W799" s="98"/>
      <c r="X799" s="98"/>
      <c r="Y799" s="98"/>
      <c r="Z799" s="98"/>
    </row>
    <row r="800">
      <c r="A800" s="98"/>
      <c r="B800" s="98"/>
      <c r="C800" s="98"/>
      <c r="D800" s="98"/>
      <c r="E800" s="98"/>
      <c r="F800" s="98"/>
      <c r="G800" s="98"/>
      <c r="H800" s="98"/>
      <c r="I800" s="98"/>
      <c r="J800" s="98"/>
      <c r="K800" s="98"/>
      <c r="L800" s="98"/>
      <c r="M800" s="98"/>
      <c r="N800" s="98"/>
      <c r="O800" s="98"/>
      <c r="P800" s="98"/>
      <c r="Q800" s="98"/>
      <c r="R800" s="98"/>
      <c r="S800" s="98"/>
      <c r="T800" s="98"/>
      <c r="U800" s="98"/>
      <c r="V800" s="98"/>
      <c r="W800" s="98"/>
      <c r="X800" s="98"/>
      <c r="Y800" s="98"/>
      <c r="Z800" s="98"/>
    </row>
    <row r="801">
      <c r="A801" s="98"/>
      <c r="B801" s="98"/>
      <c r="C801" s="98"/>
      <c r="D801" s="98"/>
      <c r="E801" s="98"/>
      <c r="F801" s="98"/>
      <c r="G801" s="98"/>
      <c r="H801" s="98"/>
      <c r="I801" s="98"/>
      <c r="J801" s="98"/>
      <c r="K801" s="98"/>
      <c r="L801" s="98"/>
      <c r="M801" s="98"/>
      <c r="N801" s="98"/>
      <c r="O801" s="98"/>
      <c r="P801" s="98"/>
      <c r="Q801" s="98"/>
      <c r="R801" s="98"/>
      <c r="S801" s="98"/>
      <c r="T801" s="98"/>
      <c r="U801" s="98"/>
      <c r="V801" s="98"/>
      <c r="W801" s="98"/>
      <c r="X801" s="98"/>
      <c r="Y801" s="98"/>
      <c r="Z801" s="98"/>
    </row>
    <row r="802">
      <c r="A802" s="98"/>
      <c r="B802" s="98"/>
      <c r="C802" s="98"/>
      <c r="D802" s="98"/>
      <c r="E802" s="98"/>
      <c r="F802" s="98"/>
      <c r="G802" s="98"/>
      <c r="H802" s="98"/>
      <c r="I802" s="98"/>
      <c r="J802" s="98"/>
      <c r="K802" s="98"/>
      <c r="L802" s="98"/>
      <c r="M802" s="98"/>
      <c r="N802" s="98"/>
      <c r="O802" s="98"/>
      <c r="P802" s="98"/>
      <c r="Q802" s="98"/>
      <c r="R802" s="98"/>
      <c r="S802" s="98"/>
      <c r="T802" s="98"/>
      <c r="U802" s="98"/>
      <c r="V802" s="98"/>
      <c r="W802" s="98"/>
      <c r="X802" s="98"/>
      <c r="Y802" s="98"/>
      <c r="Z802" s="98"/>
    </row>
    <row r="803">
      <c r="A803" s="98"/>
      <c r="B803" s="98"/>
      <c r="C803" s="98"/>
      <c r="D803" s="98"/>
      <c r="E803" s="98"/>
      <c r="F803" s="98"/>
      <c r="G803" s="98"/>
      <c r="H803" s="98"/>
      <c r="I803" s="98"/>
      <c r="J803" s="98"/>
      <c r="K803" s="98"/>
      <c r="L803" s="98"/>
      <c r="M803" s="98"/>
      <c r="N803" s="98"/>
      <c r="O803" s="98"/>
      <c r="P803" s="98"/>
      <c r="Q803" s="98"/>
      <c r="R803" s="98"/>
      <c r="S803" s="98"/>
      <c r="T803" s="98"/>
      <c r="U803" s="98"/>
      <c r="V803" s="98"/>
      <c r="W803" s="98"/>
      <c r="X803" s="98"/>
      <c r="Y803" s="98"/>
      <c r="Z803" s="98"/>
    </row>
    <row r="804">
      <c r="A804" s="98"/>
      <c r="B804" s="98"/>
      <c r="C804" s="98"/>
      <c r="D804" s="98"/>
      <c r="E804" s="98"/>
      <c r="F804" s="98"/>
      <c r="G804" s="98"/>
      <c r="H804" s="98"/>
      <c r="I804" s="98"/>
      <c r="J804" s="98"/>
      <c r="K804" s="98"/>
      <c r="L804" s="98"/>
      <c r="M804" s="98"/>
      <c r="N804" s="98"/>
      <c r="O804" s="98"/>
      <c r="P804" s="98"/>
      <c r="Q804" s="98"/>
      <c r="R804" s="98"/>
      <c r="S804" s="98"/>
      <c r="T804" s="98"/>
      <c r="U804" s="98"/>
      <c r="V804" s="98"/>
      <c r="W804" s="98"/>
      <c r="X804" s="98"/>
      <c r="Y804" s="98"/>
      <c r="Z804" s="98"/>
    </row>
    <row r="805">
      <c r="A805" s="98"/>
      <c r="B805" s="98"/>
      <c r="C805" s="98"/>
      <c r="D805" s="98"/>
      <c r="E805" s="98"/>
      <c r="F805" s="98"/>
      <c r="G805" s="98"/>
      <c r="H805" s="98"/>
      <c r="I805" s="98"/>
      <c r="J805" s="98"/>
      <c r="K805" s="98"/>
      <c r="L805" s="98"/>
      <c r="M805" s="98"/>
      <c r="N805" s="98"/>
      <c r="O805" s="98"/>
      <c r="P805" s="98"/>
      <c r="Q805" s="98"/>
      <c r="R805" s="98"/>
      <c r="S805" s="98"/>
      <c r="T805" s="98"/>
      <c r="U805" s="98"/>
      <c r="V805" s="98"/>
      <c r="W805" s="98"/>
      <c r="X805" s="98"/>
      <c r="Y805" s="98"/>
      <c r="Z805" s="98"/>
    </row>
    <row r="806">
      <c r="A806" s="98"/>
      <c r="B806" s="98"/>
      <c r="C806" s="98"/>
      <c r="D806" s="98"/>
      <c r="E806" s="98"/>
      <c r="F806" s="98"/>
      <c r="G806" s="98"/>
      <c r="H806" s="98"/>
      <c r="I806" s="98"/>
      <c r="J806" s="98"/>
      <c r="K806" s="98"/>
      <c r="L806" s="98"/>
      <c r="M806" s="98"/>
      <c r="N806" s="98"/>
      <c r="O806" s="98"/>
      <c r="P806" s="98"/>
      <c r="Q806" s="98"/>
      <c r="R806" s="98"/>
      <c r="S806" s="98"/>
      <c r="T806" s="98"/>
      <c r="U806" s="98"/>
      <c r="V806" s="98"/>
      <c r="W806" s="98"/>
      <c r="X806" s="98"/>
      <c r="Y806" s="98"/>
      <c r="Z806" s="98"/>
    </row>
    <row r="807">
      <c r="A807" s="98"/>
      <c r="B807" s="98"/>
      <c r="C807" s="98"/>
      <c r="D807" s="98"/>
      <c r="E807" s="98"/>
      <c r="F807" s="98"/>
      <c r="G807" s="98"/>
      <c r="H807" s="98"/>
      <c r="I807" s="98"/>
      <c r="J807" s="98"/>
      <c r="K807" s="98"/>
      <c r="L807" s="98"/>
      <c r="M807" s="98"/>
      <c r="N807" s="98"/>
      <c r="O807" s="98"/>
      <c r="P807" s="98"/>
      <c r="Q807" s="98"/>
      <c r="R807" s="98"/>
      <c r="S807" s="98"/>
      <c r="T807" s="98"/>
      <c r="U807" s="98"/>
      <c r="V807" s="98"/>
      <c r="W807" s="98"/>
      <c r="X807" s="98"/>
      <c r="Y807" s="98"/>
      <c r="Z807" s="98"/>
    </row>
    <row r="808">
      <c r="A808" s="98"/>
      <c r="B808" s="98"/>
      <c r="C808" s="98"/>
      <c r="D808" s="98"/>
      <c r="E808" s="98"/>
      <c r="F808" s="98"/>
      <c r="G808" s="98"/>
      <c r="H808" s="98"/>
      <c r="I808" s="98"/>
      <c r="J808" s="98"/>
      <c r="K808" s="98"/>
      <c r="L808" s="98"/>
      <c r="M808" s="98"/>
      <c r="N808" s="98"/>
      <c r="O808" s="98"/>
      <c r="P808" s="98"/>
      <c r="Q808" s="98"/>
      <c r="R808" s="98"/>
      <c r="S808" s="98"/>
      <c r="T808" s="98"/>
      <c r="U808" s="98"/>
      <c r="V808" s="98"/>
      <c r="W808" s="98"/>
      <c r="X808" s="98"/>
      <c r="Y808" s="98"/>
      <c r="Z808" s="98"/>
    </row>
    <row r="809">
      <c r="A809" s="98"/>
      <c r="B809" s="98"/>
      <c r="C809" s="98"/>
      <c r="D809" s="98"/>
      <c r="E809" s="98"/>
      <c r="F809" s="98"/>
      <c r="G809" s="98"/>
      <c r="H809" s="98"/>
      <c r="I809" s="98"/>
      <c r="J809" s="98"/>
      <c r="K809" s="98"/>
      <c r="L809" s="98"/>
      <c r="M809" s="98"/>
      <c r="N809" s="98"/>
      <c r="O809" s="98"/>
      <c r="P809" s="98"/>
      <c r="Q809" s="98"/>
      <c r="R809" s="98"/>
      <c r="S809" s="98"/>
      <c r="T809" s="98"/>
      <c r="U809" s="98"/>
      <c r="V809" s="98"/>
      <c r="W809" s="98"/>
      <c r="X809" s="98"/>
      <c r="Y809" s="98"/>
      <c r="Z809" s="98"/>
    </row>
    <row r="810">
      <c r="A810" s="98"/>
      <c r="B810" s="98"/>
      <c r="C810" s="98"/>
      <c r="D810" s="98"/>
      <c r="E810" s="98"/>
      <c r="F810" s="98"/>
      <c r="G810" s="98"/>
      <c r="H810" s="98"/>
      <c r="I810" s="98"/>
      <c r="J810" s="98"/>
      <c r="K810" s="98"/>
      <c r="L810" s="98"/>
      <c r="M810" s="98"/>
      <c r="N810" s="98"/>
      <c r="O810" s="98"/>
      <c r="P810" s="98"/>
      <c r="Q810" s="98"/>
      <c r="R810" s="98"/>
      <c r="S810" s="98"/>
      <c r="T810" s="98"/>
      <c r="U810" s="98"/>
      <c r="V810" s="98"/>
      <c r="W810" s="98"/>
      <c r="X810" s="98"/>
      <c r="Y810" s="98"/>
      <c r="Z810" s="98"/>
    </row>
    <row r="811">
      <c r="A811" s="98"/>
      <c r="B811" s="98"/>
      <c r="C811" s="98"/>
      <c r="D811" s="98"/>
      <c r="E811" s="98"/>
      <c r="F811" s="98"/>
      <c r="G811" s="98"/>
      <c r="H811" s="98"/>
      <c r="I811" s="98"/>
      <c r="J811" s="98"/>
      <c r="K811" s="98"/>
      <c r="L811" s="98"/>
      <c r="M811" s="98"/>
      <c r="N811" s="98"/>
      <c r="O811" s="98"/>
      <c r="P811" s="98"/>
      <c r="Q811" s="98"/>
      <c r="R811" s="98"/>
      <c r="S811" s="98"/>
      <c r="T811" s="98"/>
      <c r="U811" s="98"/>
      <c r="V811" s="98"/>
      <c r="W811" s="98"/>
      <c r="X811" s="98"/>
      <c r="Y811" s="98"/>
      <c r="Z811" s="98"/>
    </row>
    <row r="812">
      <c r="A812" s="98"/>
      <c r="B812" s="98"/>
      <c r="C812" s="98"/>
      <c r="D812" s="98"/>
      <c r="E812" s="98"/>
      <c r="F812" s="98"/>
      <c r="G812" s="98"/>
      <c r="H812" s="98"/>
      <c r="I812" s="98"/>
      <c r="J812" s="98"/>
      <c r="K812" s="98"/>
      <c r="L812" s="98"/>
      <c r="M812" s="98"/>
      <c r="N812" s="98"/>
      <c r="O812" s="98"/>
      <c r="P812" s="98"/>
      <c r="Q812" s="98"/>
      <c r="R812" s="98"/>
      <c r="S812" s="98"/>
      <c r="T812" s="98"/>
      <c r="U812" s="98"/>
      <c r="V812" s="98"/>
      <c r="W812" s="98"/>
      <c r="X812" s="98"/>
      <c r="Y812" s="98"/>
      <c r="Z812" s="98"/>
    </row>
    <row r="813">
      <c r="A813" s="98"/>
      <c r="B813" s="98"/>
      <c r="C813" s="98"/>
      <c r="D813" s="98"/>
      <c r="E813" s="98"/>
      <c r="F813" s="98"/>
      <c r="G813" s="98"/>
      <c r="H813" s="98"/>
      <c r="I813" s="98"/>
      <c r="J813" s="98"/>
      <c r="K813" s="98"/>
      <c r="L813" s="98"/>
      <c r="M813" s="98"/>
      <c r="N813" s="98"/>
      <c r="O813" s="98"/>
      <c r="P813" s="98"/>
      <c r="Q813" s="98"/>
      <c r="R813" s="98"/>
      <c r="S813" s="98"/>
      <c r="T813" s="98"/>
      <c r="U813" s="98"/>
      <c r="V813" s="98"/>
      <c r="W813" s="98"/>
      <c r="X813" s="98"/>
      <c r="Y813" s="98"/>
      <c r="Z813" s="98"/>
    </row>
    <row r="814">
      <c r="A814" s="98"/>
      <c r="B814" s="98"/>
      <c r="C814" s="98"/>
      <c r="D814" s="98"/>
      <c r="E814" s="98"/>
      <c r="F814" s="98"/>
      <c r="G814" s="98"/>
      <c r="H814" s="98"/>
      <c r="I814" s="98"/>
      <c r="J814" s="98"/>
      <c r="K814" s="98"/>
      <c r="L814" s="98"/>
      <c r="M814" s="98"/>
      <c r="N814" s="98"/>
      <c r="O814" s="98"/>
      <c r="P814" s="98"/>
      <c r="Q814" s="98"/>
      <c r="R814" s="98"/>
      <c r="S814" s="98"/>
      <c r="T814" s="98"/>
      <c r="U814" s="98"/>
      <c r="V814" s="98"/>
      <c r="W814" s="98"/>
      <c r="X814" s="98"/>
      <c r="Y814" s="98"/>
      <c r="Z814" s="98"/>
    </row>
    <row r="815">
      <c r="A815" s="98"/>
      <c r="B815" s="98"/>
      <c r="C815" s="98"/>
      <c r="D815" s="98"/>
      <c r="E815" s="98"/>
      <c r="F815" s="98"/>
      <c r="G815" s="98"/>
      <c r="H815" s="98"/>
      <c r="I815" s="98"/>
      <c r="J815" s="98"/>
      <c r="K815" s="98"/>
      <c r="L815" s="98"/>
      <c r="M815" s="98"/>
      <c r="N815" s="98"/>
      <c r="O815" s="98"/>
      <c r="P815" s="98"/>
      <c r="Q815" s="98"/>
      <c r="R815" s="98"/>
      <c r="S815" s="98"/>
      <c r="T815" s="98"/>
      <c r="U815" s="98"/>
      <c r="V815" s="98"/>
      <c r="W815" s="98"/>
      <c r="X815" s="98"/>
      <c r="Y815" s="98"/>
      <c r="Z815" s="98"/>
    </row>
    <row r="816">
      <c r="A816" s="98"/>
      <c r="B816" s="98"/>
      <c r="C816" s="98"/>
      <c r="D816" s="98"/>
      <c r="E816" s="98"/>
      <c r="F816" s="98"/>
      <c r="G816" s="98"/>
      <c r="H816" s="98"/>
      <c r="I816" s="98"/>
      <c r="J816" s="98"/>
      <c r="K816" s="98"/>
      <c r="L816" s="98"/>
      <c r="M816" s="98"/>
      <c r="N816" s="98"/>
      <c r="O816" s="98"/>
      <c r="P816" s="98"/>
      <c r="Q816" s="98"/>
      <c r="R816" s="98"/>
      <c r="S816" s="98"/>
      <c r="T816" s="98"/>
      <c r="U816" s="98"/>
      <c r="V816" s="98"/>
      <c r="W816" s="98"/>
      <c r="X816" s="98"/>
      <c r="Y816" s="98"/>
      <c r="Z816" s="98"/>
    </row>
    <row r="817">
      <c r="A817" s="98"/>
      <c r="B817" s="98"/>
      <c r="C817" s="98"/>
      <c r="D817" s="98"/>
      <c r="E817" s="98"/>
      <c r="F817" s="98"/>
      <c r="G817" s="98"/>
      <c r="H817" s="98"/>
      <c r="I817" s="98"/>
      <c r="J817" s="98"/>
      <c r="K817" s="98"/>
      <c r="L817" s="98"/>
      <c r="M817" s="98"/>
      <c r="N817" s="98"/>
      <c r="O817" s="98"/>
      <c r="P817" s="98"/>
      <c r="Q817" s="98"/>
      <c r="R817" s="98"/>
      <c r="S817" s="98"/>
      <c r="T817" s="98"/>
      <c r="U817" s="98"/>
      <c r="V817" s="98"/>
      <c r="W817" s="98"/>
      <c r="X817" s="98"/>
      <c r="Y817" s="98"/>
      <c r="Z817" s="98"/>
    </row>
    <row r="818">
      <c r="A818" s="98"/>
      <c r="B818" s="98"/>
      <c r="C818" s="98"/>
      <c r="D818" s="98"/>
      <c r="E818" s="98"/>
      <c r="F818" s="98"/>
      <c r="G818" s="98"/>
      <c r="H818" s="98"/>
      <c r="I818" s="98"/>
      <c r="J818" s="98"/>
      <c r="K818" s="98"/>
      <c r="L818" s="98"/>
      <c r="M818" s="98"/>
      <c r="N818" s="98"/>
      <c r="O818" s="98"/>
      <c r="P818" s="98"/>
      <c r="Q818" s="98"/>
      <c r="R818" s="98"/>
      <c r="S818" s="98"/>
      <c r="T818" s="98"/>
      <c r="U818" s="98"/>
      <c r="V818" s="98"/>
      <c r="W818" s="98"/>
      <c r="X818" s="98"/>
      <c r="Y818" s="98"/>
      <c r="Z818" s="98"/>
    </row>
    <row r="819">
      <c r="A819" s="98"/>
      <c r="B819" s="98"/>
      <c r="C819" s="98"/>
      <c r="D819" s="98"/>
      <c r="E819" s="98"/>
      <c r="F819" s="98"/>
      <c r="G819" s="98"/>
      <c r="H819" s="98"/>
      <c r="I819" s="98"/>
      <c r="J819" s="98"/>
      <c r="K819" s="98"/>
      <c r="L819" s="98"/>
      <c r="M819" s="98"/>
      <c r="N819" s="98"/>
      <c r="O819" s="98"/>
      <c r="P819" s="98"/>
      <c r="Q819" s="98"/>
      <c r="R819" s="98"/>
      <c r="S819" s="98"/>
      <c r="T819" s="98"/>
      <c r="U819" s="98"/>
      <c r="V819" s="98"/>
      <c r="W819" s="98"/>
      <c r="X819" s="98"/>
      <c r="Y819" s="98"/>
      <c r="Z819" s="98"/>
    </row>
    <row r="820">
      <c r="A820" s="98"/>
      <c r="B820" s="98"/>
      <c r="C820" s="98"/>
      <c r="D820" s="98"/>
      <c r="E820" s="98"/>
      <c r="F820" s="98"/>
      <c r="G820" s="98"/>
      <c r="H820" s="98"/>
      <c r="I820" s="98"/>
      <c r="J820" s="98"/>
      <c r="K820" s="98"/>
      <c r="L820" s="98"/>
      <c r="M820" s="98"/>
      <c r="N820" s="98"/>
      <c r="O820" s="98"/>
      <c r="P820" s="98"/>
      <c r="Q820" s="98"/>
      <c r="R820" s="98"/>
      <c r="S820" s="98"/>
      <c r="T820" s="98"/>
      <c r="U820" s="98"/>
      <c r="V820" s="98"/>
      <c r="W820" s="98"/>
      <c r="X820" s="98"/>
      <c r="Y820" s="98"/>
      <c r="Z820" s="98"/>
    </row>
    <row r="821">
      <c r="A821" s="98"/>
      <c r="B821" s="98"/>
      <c r="C821" s="98"/>
      <c r="D821" s="98"/>
      <c r="E821" s="98"/>
      <c r="F821" s="98"/>
      <c r="G821" s="98"/>
      <c r="H821" s="98"/>
      <c r="I821" s="98"/>
      <c r="J821" s="98"/>
      <c r="K821" s="98"/>
      <c r="L821" s="98"/>
      <c r="M821" s="98"/>
      <c r="N821" s="98"/>
      <c r="O821" s="98"/>
      <c r="P821" s="98"/>
      <c r="Q821" s="98"/>
      <c r="R821" s="98"/>
      <c r="S821" s="98"/>
      <c r="T821" s="98"/>
      <c r="U821" s="98"/>
      <c r="V821" s="98"/>
      <c r="W821" s="98"/>
      <c r="X821" s="98"/>
      <c r="Y821" s="98"/>
      <c r="Z821" s="98"/>
    </row>
    <row r="822">
      <c r="A822" s="98"/>
      <c r="B822" s="98"/>
      <c r="C822" s="98"/>
      <c r="D822" s="98"/>
      <c r="E822" s="98"/>
      <c r="F822" s="98"/>
      <c r="G822" s="98"/>
      <c r="H822" s="98"/>
      <c r="I822" s="98"/>
      <c r="J822" s="98"/>
      <c r="K822" s="98"/>
      <c r="L822" s="98"/>
      <c r="M822" s="98"/>
      <c r="N822" s="98"/>
      <c r="O822" s="98"/>
      <c r="P822" s="98"/>
      <c r="Q822" s="98"/>
      <c r="R822" s="98"/>
      <c r="S822" s="98"/>
      <c r="T822" s="98"/>
      <c r="U822" s="98"/>
      <c r="V822" s="98"/>
      <c r="W822" s="98"/>
      <c r="X822" s="98"/>
      <c r="Y822" s="98"/>
      <c r="Z822" s="98"/>
    </row>
    <row r="823">
      <c r="A823" s="98"/>
      <c r="B823" s="98"/>
      <c r="C823" s="98"/>
      <c r="D823" s="98"/>
      <c r="E823" s="98"/>
      <c r="F823" s="98"/>
      <c r="G823" s="98"/>
      <c r="H823" s="98"/>
      <c r="I823" s="98"/>
      <c r="J823" s="98"/>
      <c r="K823" s="98"/>
      <c r="L823" s="98"/>
      <c r="M823" s="98"/>
      <c r="N823" s="98"/>
      <c r="O823" s="98"/>
      <c r="P823" s="98"/>
      <c r="Q823" s="98"/>
      <c r="R823" s="98"/>
      <c r="S823" s="98"/>
      <c r="T823" s="98"/>
      <c r="U823" s="98"/>
      <c r="V823" s="98"/>
      <c r="W823" s="98"/>
      <c r="X823" s="98"/>
      <c r="Y823" s="98"/>
      <c r="Z823" s="98"/>
    </row>
    <row r="824">
      <c r="A824" s="98"/>
      <c r="B824" s="98"/>
      <c r="C824" s="98"/>
      <c r="D824" s="98"/>
      <c r="E824" s="98"/>
      <c r="F824" s="98"/>
      <c r="G824" s="98"/>
      <c r="H824" s="98"/>
      <c r="I824" s="98"/>
      <c r="J824" s="98"/>
      <c r="K824" s="98"/>
      <c r="L824" s="98"/>
      <c r="M824" s="98"/>
      <c r="N824" s="98"/>
      <c r="O824" s="98"/>
      <c r="P824" s="98"/>
      <c r="Q824" s="98"/>
      <c r="R824" s="98"/>
      <c r="S824" s="98"/>
      <c r="T824" s="98"/>
      <c r="U824" s="98"/>
      <c r="V824" s="98"/>
      <c r="W824" s="98"/>
      <c r="X824" s="98"/>
      <c r="Y824" s="98"/>
      <c r="Z824" s="98"/>
    </row>
    <row r="825">
      <c r="A825" s="98"/>
      <c r="B825" s="98"/>
      <c r="C825" s="98"/>
      <c r="D825" s="98"/>
      <c r="E825" s="98"/>
      <c r="F825" s="98"/>
      <c r="G825" s="98"/>
      <c r="H825" s="98"/>
      <c r="I825" s="98"/>
      <c r="J825" s="98"/>
      <c r="K825" s="98"/>
      <c r="L825" s="98"/>
      <c r="M825" s="98"/>
      <c r="N825" s="98"/>
      <c r="O825" s="98"/>
      <c r="P825" s="98"/>
      <c r="Q825" s="98"/>
      <c r="R825" s="98"/>
      <c r="S825" s="98"/>
      <c r="T825" s="98"/>
      <c r="U825" s="98"/>
      <c r="V825" s="98"/>
      <c r="W825" s="98"/>
      <c r="X825" s="98"/>
      <c r="Y825" s="98"/>
      <c r="Z825" s="98"/>
    </row>
    <row r="826">
      <c r="A826" s="98"/>
      <c r="B826" s="98"/>
      <c r="C826" s="98"/>
      <c r="D826" s="98"/>
      <c r="E826" s="98"/>
      <c r="F826" s="98"/>
      <c r="G826" s="98"/>
      <c r="H826" s="98"/>
      <c r="I826" s="98"/>
      <c r="J826" s="98"/>
      <c r="K826" s="98"/>
      <c r="L826" s="98"/>
      <c r="M826" s="98"/>
      <c r="N826" s="98"/>
      <c r="O826" s="98"/>
      <c r="P826" s="98"/>
      <c r="Q826" s="98"/>
      <c r="R826" s="98"/>
      <c r="S826" s="98"/>
      <c r="T826" s="98"/>
      <c r="U826" s="98"/>
      <c r="V826" s="98"/>
      <c r="W826" s="98"/>
      <c r="X826" s="98"/>
      <c r="Y826" s="98"/>
      <c r="Z826" s="98"/>
    </row>
    <row r="827">
      <c r="A827" s="98"/>
      <c r="B827" s="98"/>
      <c r="C827" s="98"/>
      <c r="D827" s="98"/>
      <c r="E827" s="98"/>
      <c r="F827" s="98"/>
      <c r="G827" s="98"/>
      <c r="H827" s="98"/>
      <c r="I827" s="98"/>
      <c r="J827" s="98"/>
      <c r="K827" s="98"/>
      <c r="L827" s="98"/>
      <c r="M827" s="98"/>
      <c r="N827" s="98"/>
      <c r="O827" s="98"/>
      <c r="P827" s="98"/>
      <c r="Q827" s="98"/>
      <c r="R827" s="98"/>
      <c r="S827" s="98"/>
      <c r="T827" s="98"/>
      <c r="U827" s="98"/>
      <c r="V827" s="98"/>
      <c r="W827" s="98"/>
      <c r="X827" s="98"/>
      <c r="Y827" s="98"/>
      <c r="Z827" s="98"/>
    </row>
    <row r="828">
      <c r="A828" s="98"/>
      <c r="B828" s="98"/>
      <c r="C828" s="98"/>
      <c r="D828" s="98"/>
      <c r="E828" s="98"/>
      <c r="F828" s="98"/>
      <c r="G828" s="98"/>
      <c r="H828" s="98"/>
      <c r="I828" s="98"/>
      <c r="J828" s="98"/>
      <c r="K828" s="98"/>
      <c r="L828" s="98"/>
      <c r="M828" s="98"/>
      <c r="N828" s="98"/>
      <c r="O828" s="98"/>
      <c r="P828" s="98"/>
      <c r="Q828" s="98"/>
      <c r="R828" s="98"/>
      <c r="S828" s="98"/>
      <c r="T828" s="98"/>
      <c r="U828" s="98"/>
      <c r="V828" s="98"/>
      <c r="W828" s="98"/>
      <c r="X828" s="98"/>
      <c r="Y828" s="98"/>
      <c r="Z828" s="98"/>
    </row>
    <row r="829">
      <c r="A829" s="98"/>
      <c r="B829" s="98"/>
      <c r="C829" s="98"/>
      <c r="D829" s="98"/>
      <c r="E829" s="98"/>
      <c r="F829" s="98"/>
      <c r="G829" s="98"/>
      <c r="H829" s="98"/>
      <c r="I829" s="98"/>
      <c r="J829" s="98"/>
      <c r="K829" s="98"/>
      <c r="L829" s="98"/>
      <c r="M829" s="98"/>
      <c r="N829" s="98"/>
      <c r="O829" s="98"/>
      <c r="P829" s="98"/>
      <c r="Q829" s="98"/>
      <c r="R829" s="98"/>
      <c r="S829" s="98"/>
      <c r="T829" s="98"/>
      <c r="U829" s="98"/>
      <c r="V829" s="98"/>
      <c r="W829" s="98"/>
      <c r="X829" s="98"/>
      <c r="Y829" s="98"/>
      <c r="Z829" s="98"/>
    </row>
    <row r="830">
      <c r="A830" s="98"/>
      <c r="B830" s="98"/>
      <c r="C830" s="98"/>
      <c r="D830" s="98"/>
      <c r="E830" s="98"/>
      <c r="F830" s="98"/>
      <c r="G830" s="98"/>
      <c r="H830" s="98"/>
      <c r="I830" s="98"/>
      <c r="J830" s="98"/>
      <c r="K830" s="98"/>
      <c r="L830" s="98"/>
      <c r="M830" s="98"/>
      <c r="N830" s="98"/>
      <c r="O830" s="98"/>
      <c r="P830" s="98"/>
      <c r="Q830" s="98"/>
      <c r="R830" s="98"/>
      <c r="S830" s="98"/>
      <c r="T830" s="98"/>
      <c r="U830" s="98"/>
      <c r="V830" s="98"/>
      <c r="W830" s="98"/>
      <c r="X830" s="98"/>
      <c r="Y830" s="98"/>
      <c r="Z830" s="98"/>
    </row>
    <row r="831">
      <c r="A831" s="98"/>
      <c r="B831" s="98"/>
      <c r="C831" s="98"/>
      <c r="D831" s="98"/>
      <c r="E831" s="98"/>
      <c r="F831" s="98"/>
      <c r="G831" s="98"/>
      <c r="H831" s="98"/>
      <c r="I831" s="98"/>
      <c r="J831" s="98"/>
      <c r="K831" s="98"/>
      <c r="L831" s="98"/>
      <c r="M831" s="98"/>
      <c r="N831" s="98"/>
      <c r="O831" s="98"/>
      <c r="P831" s="98"/>
      <c r="Q831" s="98"/>
      <c r="R831" s="98"/>
      <c r="S831" s="98"/>
      <c r="T831" s="98"/>
      <c r="U831" s="98"/>
      <c r="V831" s="98"/>
      <c r="W831" s="98"/>
      <c r="X831" s="98"/>
      <c r="Y831" s="98"/>
      <c r="Z831" s="98"/>
    </row>
    <row r="832">
      <c r="A832" s="98"/>
      <c r="B832" s="98"/>
      <c r="C832" s="98"/>
      <c r="D832" s="98"/>
      <c r="E832" s="98"/>
      <c r="F832" s="98"/>
      <c r="G832" s="98"/>
      <c r="H832" s="98"/>
      <c r="I832" s="98"/>
      <c r="J832" s="98"/>
      <c r="K832" s="98"/>
      <c r="L832" s="98"/>
      <c r="M832" s="98"/>
      <c r="N832" s="98"/>
      <c r="O832" s="98"/>
      <c r="P832" s="98"/>
      <c r="Q832" s="98"/>
      <c r="R832" s="98"/>
      <c r="S832" s="98"/>
      <c r="T832" s="98"/>
      <c r="U832" s="98"/>
      <c r="V832" s="98"/>
      <c r="W832" s="98"/>
      <c r="X832" s="98"/>
      <c r="Y832" s="98"/>
      <c r="Z832" s="98"/>
    </row>
    <row r="833">
      <c r="A833" s="98"/>
      <c r="B833" s="98"/>
      <c r="C833" s="98"/>
      <c r="D833" s="98"/>
      <c r="E833" s="98"/>
      <c r="F833" s="98"/>
      <c r="G833" s="98"/>
      <c r="H833" s="98"/>
      <c r="I833" s="98"/>
      <c r="J833" s="98"/>
      <c r="K833" s="98"/>
      <c r="L833" s="98"/>
      <c r="M833" s="98"/>
      <c r="N833" s="98"/>
      <c r="O833" s="98"/>
      <c r="P833" s="98"/>
      <c r="Q833" s="98"/>
      <c r="R833" s="98"/>
      <c r="S833" s="98"/>
      <c r="T833" s="98"/>
      <c r="U833" s="98"/>
      <c r="V833" s="98"/>
      <c r="W833" s="98"/>
      <c r="X833" s="98"/>
      <c r="Y833" s="98"/>
      <c r="Z833" s="98"/>
    </row>
    <row r="834">
      <c r="A834" s="98"/>
      <c r="B834" s="98"/>
      <c r="C834" s="98"/>
      <c r="D834" s="98"/>
      <c r="E834" s="98"/>
      <c r="F834" s="98"/>
      <c r="G834" s="98"/>
      <c r="H834" s="98"/>
      <c r="I834" s="98"/>
      <c r="J834" s="98"/>
      <c r="K834" s="98"/>
      <c r="L834" s="98"/>
      <c r="M834" s="98"/>
      <c r="N834" s="98"/>
      <c r="O834" s="98"/>
      <c r="P834" s="98"/>
      <c r="Q834" s="98"/>
      <c r="R834" s="98"/>
      <c r="S834" s="98"/>
      <c r="T834" s="98"/>
      <c r="U834" s="98"/>
      <c r="V834" s="98"/>
      <c r="W834" s="98"/>
      <c r="X834" s="98"/>
      <c r="Y834" s="98"/>
      <c r="Z834" s="98"/>
    </row>
    <row r="835">
      <c r="A835" s="98"/>
      <c r="B835" s="98"/>
      <c r="C835" s="98"/>
      <c r="D835" s="98"/>
      <c r="E835" s="98"/>
      <c r="F835" s="98"/>
      <c r="G835" s="98"/>
      <c r="H835" s="98"/>
      <c r="I835" s="98"/>
      <c r="J835" s="98"/>
      <c r="K835" s="98"/>
      <c r="L835" s="98"/>
      <c r="M835" s="98"/>
      <c r="N835" s="98"/>
      <c r="O835" s="98"/>
      <c r="P835" s="98"/>
      <c r="Q835" s="98"/>
      <c r="R835" s="98"/>
      <c r="S835" s="98"/>
      <c r="T835" s="98"/>
      <c r="U835" s="98"/>
      <c r="V835" s="98"/>
      <c r="W835" s="98"/>
      <c r="X835" s="98"/>
      <c r="Y835" s="98"/>
      <c r="Z835" s="98"/>
    </row>
    <row r="836">
      <c r="A836" s="98"/>
      <c r="B836" s="98"/>
      <c r="C836" s="98"/>
      <c r="D836" s="98"/>
      <c r="E836" s="98"/>
      <c r="F836" s="98"/>
      <c r="G836" s="98"/>
      <c r="H836" s="98"/>
      <c r="I836" s="98"/>
      <c r="J836" s="98"/>
      <c r="K836" s="98"/>
      <c r="L836" s="98"/>
      <c r="M836" s="98"/>
      <c r="N836" s="98"/>
      <c r="O836" s="98"/>
      <c r="P836" s="98"/>
      <c r="Q836" s="98"/>
      <c r="R836" s="98"/>
      <c r="S836" s="98"/>
      <c r="T836" s="98"/>
      <c r="U836" s="98"/>
      <c r="V836" s="98"/>
      <c r="W836" s="98"/>
      <c r="X836" s="98"/>
      <c r="Y836" s="98"/>
      <c r="Z836" s="98"/>
    </row>
    <row r="837">
      <c r="A837" s="98"/>
      <c r="B837" s="98"/>
      <c r="C837" s="98"/>
      <c r="D837" s="98"/>
      <c r="E837" s="98"/>
      <c r="F837" s="98"/>
      <c r="G837" s="98"/>
      <c r="H837" s="98"/>
      <c r="I837" s="98"/>
      <c r="J837" s="98"/>
      <c r="K837" s="98"/>
      <c r="L837" s="98"/>
      <c r="M837" s="98"/>
      <c r="N837" s="98"/>
      <c r="O837" s="98"/>
      <c r="P837" s="98"/>
      <c r="Q837" s="98"/>
      <c r="R837" s="98"/>
      <c r="S837" s="98"/>
      <c r="T837" s="98"/>
      <c r="U837" s="98"/>
      <c r="V837" s="98"/>
      <c r="W837" s="98"/>
      <c r="X837" s="98"/>
      <c r="Y837" s="98"/>
      <c r="Z837" s="98"/>
    </row>
    <row r="838">
      <c r="A838" s="98"/>
      <c r="B838" s="98"/>
      <c r="C838" s="98"/>
      <c r="D838" s="98"/>
      <c r="E838" s="98"/>
      <c r="F838" s="98"/>
      <c r="G838" s="98"/>
      <c r="H838" s="98"/>
      <c r="I838" s="98"/>
      <c r="J838" s="98"/>
      <c r="K838" s="98"/>
      <c r="L838" s="98"/>
      <c r="M838" s="98"/>
      <c r="N838" s="98"/>
      <c r="O838" s="98"/>
      <c r="P838" s="98"/>
      <c r="Q838" s="98"/>
      <c r="R838" s="98"/>
      <c r="S838" s="98"/>
      <c r="T838" s="98"/>
      <c r="U838" s="98"/>
      <c r="V838" s="98"/>
      <c r="W838" s="98"/>
      <c r="X838" s="98"/>
      <c r="Y838" s="98"/>
      <c r="Z838" s="98"/>
    </row>
    <row r="839">
      <c r="A839" s="98"/>
      <c r="B839" s="98"/>
      <c r="C839" s="98"/>
      <c r="D839" s="98"/>
      <c r="E839" s="98"/>
      <c r="F839" s="98"/>
      <c r="G839" s="98"/>
      <c r="H839" s="98"/>
      <c r="I839" s="98"/>
      <c r="J839" s="98"/>
      <c r="K839" s="98"/>
      <c r="L839" s="98"/>
      <c r="M839" s="98"/>
      <c r="N839" s="98"/>
      <c r="O839" s="98"/>
      <c r="P839" s="98"/>
      <c r="Q839" s="98"/>
      <c r="R839" s="98"/>
      <c r="S839" s="98"/>
      <c r="T839" s="98"/>
      <c r="U839" s="98"/>
      <c r="V839" s="98"/>
      <c r="W839" s="98"/>
      <c r="X839" s="98"/>
      <c r="Y839" s="98"/>
      <c r="Z839" s="98"/>
    </row>
    <row r="840">
      <c r="A840" s="98"/>
      <c r="B840" s="98"/>
      <c r="C840" s="98"/>
      <c r="D840" s="98"/>
      <c r="E840" s="98"/>
      <c r="F840" s="98"/>
      <c r="G840" s="98"/>
      <c r="H840" s="98"/>
      <c r="I840" s="98"/>
      <c r="J840" s="98"/>
      <c r="K840" s="98"/>
      <c r="L840" s="98"/>
      <c r="M840" s="98"/>
      <c r="N840" s="98"/>
      <c r="O840" s="98"/>
      <c r="P840" s="98"/>
      <c r="Q840" s="98"/>
      <c r="R840" s="98"/>
      <c r="S840" s="98"/>
      <c r="T840" s="98"/>
      <c r="U840" s="98"/>
      <c r="V840" s="98"/>
      <c r="W840" s="98"/>
      <c r="X840" s="98"/>
      <c r="Y840" s="98"/>
      <c r="Z840" s="98"/>
    </row>
    <row r="841">
      <c r="A841" s="98"/>
      <c r="B841" s="98"/>
      <c r="C841" s="98"/>
      <c r="D841" s="98"/>
      <c r="E841" s="98"/>
      <c r="F841" s="98"/>
      <c r="G841" s="98"/>
      <c r="H841" s="98"/>
      <c r="I841" s="98"/>
      <c r="J841" s="98"/>
      <c r="K841" s="98"/>
      <c r="L841" s="98"/>
      <c r="M841" s="98"/>
      <c r="N841" s="98"/>
      <c r="O841" s="98"/>
      <c r="P841" s="98"/>
      <c r="Q841" s="98"/>
      <c r="R841" s="98"/>
      <c r="S841" s="98"/>
      <c r="T841" s="98"/>
      <c r="U841" s="98"/>
      <c r="V841" s="98"/>
      <c r="W841" s="98"/>
      <c r="X841" s="98"/>
      <c r="Y841" s="98"/>
      <c r="Z841" s="98"/>
    </row>
    <row r="842">
      <c r="A842" s="98"/>
      <c r="B842" s="98"/>
      <c r="C842" s="98"/>
      <c r="D842" s="98"/>
      <c r="E842" s="98"/>
      <c r="F842" s="98"/>
      <c r="G842" s="98"/>
      <c r="H842" s="98"/>
      <c r="I842" s="98"/>
      <c r="J842" s="98"/>
      <c r="K842" s="98"/>
      <c r="L842" s="98"/>
      <c r="M842" s="98"/>
      <c r="N842" s="98"/>
      <c r="O842" s="98"/>
      <c r="P842" s="98"/>
      <c r="Q842" s="98"/>
      <c r="R842" s="98"/>
      <c r="S842" s="98"/>
      <c r="T842" s="98"/>
      <c r="U842" s="98"/>
      <c r="V842" s="98"/>
      <c r="W842" s="98"/>
      <c r="X842" s="98"/>
      <c r="Y842" s="98"/>
      <c r="Z842" s="98"/>
    </row>
    <row r="843">
      <c r="A843" s="98"/>
      <c r="B843" s="98"/>
      <c r="C843" s="98"/>
      <c r="D843" s="98"/>
      <c r="E843" s="98"/>
      <c r="F843" s="98"/>
      <c r="G843" s="98"/>
      <c r="H843" s="98"/>
      <c r="I843" s="98"/>
      <c r="J843" s="98"/>
      <c r="K843" s="98"/>
      <c r="L843" s="98"/>
      <c r="M843" s="98"/>
      <c r="N843" s="98"/>
      <c r="O843" s="98"/>
      <c r="P843" s="98"/>
      <c r="Q843" s="98"/>
      <c r="R843" s="98"/>
      <c r="S843" s="98"/>
      <c r="T843" s="98"/>
      <c r="U843" s="98"/>
      <c r="V843" s="98"/>
      <c r="W843" s="98"/>
      <c r="X843" s="98"/>
      <c r="Y843" s="98"/>
      <c r="Z843" s="98"/>
    </row>
    <row r="844">
      <c r="A844" s="98"/>
      <c r="B844" s="98"/>
      <c r="C844" s="98"/>
      <c r="D844" s="98"/>
      <c r="E844" s="98"/>
      <c r="F844" s="98"/>
      <c r="G844" s="98"/>
      <c r="H844" s="98"/>
      <c r="I844" s="98"/>
      <c r="J844" s="98"/>
      <c r="K844" s="98"/>
      <c r="L844" s="98"/>
      <c r="M844" s="98"/>
      <c r="N844" s="98"/>
      <c r="O844" s="98"/>
      <c r="P844" s="98"/>
      <c r="Q844" s="98"/>
      <c r="R844" s="98"/>
      <c r="S844" s="98"/>
      <c r="T844" s="98"/>
      <c r="U844" s="98"/>
      <c r="V844" s="98"/>
      <c r="W844" s="98"/>
      <c r="X844" s="98"/>
      <c r="Y844" s="98"/>
      <c r="Z844" s="98"/>
    </row>
    <row r="845">
      <c r="A845" s="98"/>
      <c r="B845" s="98"/>
      <c r="C845" s="98"/>
      <c r="D845" s="98"/>
      <c r="E845" s="98"/>
      <c r="F845" s="98"/>
      <c r="G845" s="98"/>
      <c r="H845" s="98"/>
      <c r="I845" s="98"/>
      <c r="J845" s="98"/>
      <c r="K845" s="98"/>
      <c r="L845" s="98"/>
      <c r="M845" s="98"/>
      <c r="N845" s="98"/>
      <c r="O845" s="98"/>
      <c r="P845" s="98"/>
      <c r="Q845" s="98"/>
      <c r="R845" s="98"/>
      <c r="S845" s="98"/>
      <c r="T845" s="98"/>
      <c r="U845" s="98"/>
      <c r="V845" s="98"/>
      <c r="W845" s="98"/>
      <c r="X845" s="98"/>
      <c r="Y845" s="98"/>
      <c r="Z845" s="98"/>
    </row>
    <row r="846">
      <c r="A846" s="98"/>
      <c r="B846" s="98"/>
      <c r="C846" s="98"/>
      <c r="D846" s="98"/>
      <c r="E846" s="98"/>
      <c r="F846" s="98"/>
      <c r="G846" s="98"/>
      <c r="H846" s="98"/>
      <c r="I846" s="98"/>
      <c r="J846" s="98"/>
      <c r="K846" s="98"/>
      <c r="L846" s="98"/>
      <c r="M846" s="98"/>
      <c r="N846" s="98"/>
      <c r="O846" s="98"/>
      <c r="P846" s="98"/>
      <c r="Q846" s="98"/>
      <c r="R846" s="98"/>
      <c r="S846" s="98"/>
      <c r="T846" s="98"/>
      <c r="U846" s="98"/>
      <c r="V846" s="98"/>
      <c r="W846" s="98"/>
      <c r="X846" s="98"/>
      <c r="Y846" s="98"/>
      <c r="Z846" s="98"/>
    </row>
    <row r="847">
      <c r="A847" s="98"/>
      <c r="B847" s="98"/>
      <c r="C847" s="98"/>
      <c r="D847" s="98"/>
      <c r="E847" s="98"/>
      <c r="F847" s="98"/>
      <c r="G847" s="98"/>
      <c r="H847" s="98"/>
      <c r="I847" s="98"/>
      <c r="J847" s="98"/>
      <c r="K847" s="98"/>
      <c r="L847" s="98"/>
      <c r="M847" s="98"/>
      <c r="N847" s="98"/>
      <c r="O847" s="98"/>
      <c r="P847" s="98"/>
      <c r="Q847" s="98"/>
      <c r="R847" s="98"/>
      <c r="S847" s="98"/>
      <c r="T847" s="98"/>
      <c r="U847" s="98"/>
      <c r="V847" s="98"/>
      <c r="W847" s="98"/>
      <c r="X847" s="98"/>
      <c r="Y847" s="98"/>
      <c r="Z847" s="98"/>
    </row>
    <row r="848">
      <c r="A848" s="98"/>
      <c r="B848" s="98"/>
      <c r="C848" s="98"/>
      <c r="D848" s="98"/>
      <c r="E848" s="98"/>
      <c r="F848" s="98"/>
      <c r="G848" s="98"/>
      <c r="H848" s="98"/>
      <c r="I848" s="98"/>
      <c r="J848" s="98"/>
      <c r="K848" s="98"/>
      <c r="L848" s="98"/>
      <c r="M848" s="98"/>
      <c r="N848" s="98"/>
      <c r="O848" s="98"/>
      <c r="P848" s="98"/>
      <c r="Q848" s="98"/>
      <c r="R848" s="98"/>
      <c r="S848" s="98"/>
      <c r="T848" s="98"/>
      <c r="U848" s="98"/>
      <c r="V848" s="98"/>
      <c r="W848" s="98"/>
      <c r="X848" s="98"/>
      <c r="Y848" s="98"/>
      <c r="Z848" s="98"/>
    </row>
    <row r="849">
      <c r="A849" s="98"/>
      <c r="B849" s="98"/>
      <c r="C849" s="98"/>
      <c r="D849" s="98"/>
      <c r="E849" s="98"/>
      <c r="F849" s="98"/>
      <c r="G849" s="98"/>
      <c r="H849" s="98"/>
      <c r="I849" s="98"/>
      <c r="J849" s="98"/>
      <c r="K849" s="98"/>
      <c r="L849" s="98"/>
      <c r="M849" s="98"/>
      <c r="N849" s="98"/>
      <c r="O849" s="98"/>
      <c r="P849" s="98"/>
      <c r="Q849" s="98"/>
      <c r="R849" s="98"/>
      <c r="S849" s="98"/>
      <c r="T849" s="98"/>
      <c r="U849" s="98"/>
      <c r="V849" s="98"/>
      <c r="W849" s="98"/>
      <c r="X849" s="98"/>
      <c r="Y849" s="98"/>
      <c r="Z849" s="98"/>
    </row>
    <row r="850">
      <c r="A850" s="98"/>
      <c r="B850" s="98"/>
      <c r="C850" s="98"/>
      <c r="D850" s="98"/>
      <c r="E850" s="98"/>
      <c r="F850" s="98"/>
      <c r="G850" s="98"/>
      <c r="H850" s="98"/>
      <c r="I850" s="98"/>
      <c r="J850" s="98"/>
      <c r="K850" s="98"/>
      <c r="L850" s="98"/>
      <c r="M850" s="98"/>
      <c r="N850" s="98"/>
      <c r="O850" s="98"/>
      <c r="P850" s="98"/>
      <c r="Q850" s="98"/>
      <c r="R850" s="98"/>
      <c r="S850" s="98"/>
      <c r="T850" s="98"/>
      <c r="U850" s="98"/>
      <c r="V850" s="98"/>
      <c r="W850" s="98"/>
      <c r="X850" s="98"/>
      <c r="Y850" s="98"/>
      <c r="Z850" s="98"/>
    </row>
    <row r="851">
      <c r="A851" s="98"/>
      <c r="B851" s="98"/>
      <c r="C851" s="98"/>
      <c r="D851" s="98"/>
      <c r="E851" s="98"/>
      <c r="F851" s="98"/>
      <c r="G851" s="98"/>
      <c r="H851" s="98"/>
      <c r="I851" s="98"/>
      <c r="J851" s="98"/>
      <c r="K851" s="98"/>
      <c r="L851" s="98"/>
      <c r="M851" s="98"/>
      <c r="N851" s="98"/>
      <c r="O851" s="98"/>
      <c r="P851" s="98"/>
      <c r="Q851" s="98"/>
      <c r="R851" s="98"/>
      <c r="S851" s="98"/>
      <c r="T851" s="98"/>
      <c r="U851" s="98"/>
      <c r="V851" s="98"/>
      <c r="W851" s="98"/>
      <c r="X851" s="98"/>
      <c r="Y851" s="98"/>
      <c r="Z851" s="98"/>
    </row>
    <row r="852">
      <c r="A852" s="98"/>
      <c r="B852" s="98"/>
      <c r="C852" s="98"/>
      <c r="D852" s="98"/>
      <c r="E852" s="98"/>
      <c r="F852" s="98"/>
      <c r="G852" s="98"/>
      <c r="H852" s="98"/>
      <c r="I852" s="98"/>
      <c r="J852" s="98"/>
      <c r="K852" s="98"/>
      <c r="L852" s="98"/>
      <c r="M852" s="98"/>
      <c r="N852" s="98"/>
      <c r="O852" s="98"/>
      <c r="P852" s="98"/>
      <c r="Q852" s="98"/>
      <c r="R852" s="98"/>
      <c r="S852" s="98"/>
      <c r="T852" s="98"/>
      <c r="U852" s="98"/>
      <c r="V852" s="98"/>
      <c r="W852" s="98"/>
      <c r="X852" s="98"/>
      <c r="Y852" s="98"/>
      <c r="Z852" s="98"/>
    </row>
    <row r="853">
      <c r="A853" s="98"/>
      <c r="B853" s="98"/>
      <c r="C853" s="98"/>
      <c r="D853" s="98"/>
      <c r="E853" s="98"/>
      <c r="F853" s="98"/>
      <c r="G853" s="98"/>
      <c r="H853" s="98"/>
      <c r="I853" s="98"/>
      <c r="J853" s="98"/>
      <c r="K853" s="98"/>
      <c r="L853" s="98"/>
      <c r="M853" s="98"/>
      <c r="N853" s="98"/>
      <c r="O853" s="98"/>
      <c r="P853" s="98"/>
      <c r="Q853" s="98"/>
      <c r="R853" s="98"/>
      <c r="S853" s="98"/>
      <c r="T853" s="98"/>
      <c r="U853" s="98"/>
      <c r="V853" s="98"/>
      <c r="W853" s="98"/>
      <c r="X853" s="98"/>
      <c r="Y853" s="98"/>
      <c r="Z853" s="98"/>
    </row>
    <row r="854">
      <c r="A854" s="98"/>
      <c r="B854" s="98"/>
      <c r="C854" s="98"/>
      <c r="D854" s="98"/>
      <c r="E854" s="98"/>
      <c r="F854" s="98"/>
      <c r="G854" s="98"/>
      <c r="H854" s="98"/>
      <c r="I854" s="98"/>
      <c r="J854" s="98"/>
      <c r="K854" s="98"/>
      <c r="L854" s="98"/>
      <c r="M854" s="98"/>
      <c r="N854" s="98"/>
      <c r="O854" s="98"/>
      <c r="P854" s="98"/>
      <c r="Q854" s="98"/>
      <c r="R854" s="98"/>
      <c r="S854" s="98"/>
      <c r="T854" s="98"/>
      <c r="U854" s="98"/>
      <c r="V854" s="98"/>
      <c r="W854" s="98"/>
      <c r="X854" s="98"/>
      <c r="Y854" s="98"/>
      <c r="Z854" s="98"/>
    </row>
    <row r="855">
      <c r="A855" s="98"/>
      <c r="B855" s="98"/>
      <c r="C855" s="98"/>
      <c r="D855" s="98"/>
      <c r="E855" s="98"/>
      <c r="F855" s="98"/>
      <c r="G855" s="98"/>
      <c r="H855" s="98"/>
      <c r="I855" s="98"/>
      <c r="J855" s="98"/>
      <c r="K855" s="98"/>
      <c r="L855" s="98"/>
      <c r="M855" s="98"/>
      <c r="N855" s="98"/>
      <c r="O855" s="98"/>
      <c r="P855" s="98"/>
      <c r="Q855" s="98"/>
      <c r="R855" s="98"/>
      <c r="S855" s="98"/>
      <c r="T855" s="98"/>
      <c r="U855" s="98"/>
      <c r="V855" s="98"/>
      <c r="W855" s="98"/>
      <c r="X855" s="98"/>
      <c r="Y855" s="98"/>
      <c r="Z855" s="98"/>
    </row>
    <row r="856">
      <c r="A856" s="98"/>
      <c r="B856" s="98"/>
      <c r="C856" s="98"/>
      <c r="D856" s="98"/>
      <c r="E856" s="98"/>
      <c r="F856" s="98"/>
      <c r="G856" s="98"/>
      <c r="H856" s="98"/>
      <c r="I856" s="98"/>
      <c r="J856" s="98"/>
      <c r="K856" s="98"/>
      <c r="L856" s="98"/>
      <c r="M856" s="98"/>
      <c r="N856" s="98"/>
      <c r="O856" s="98"/>
      <c r="P856" s="98"/>
      <c r="Q856" s="98"/>
      <c r="R856" s="98"/>
      <c r="S856" s="98"/>
      <c r="T856" s="98"/>
      <c r="U856" s="98"/>
      <c r="V856" s="98"/>
      <c r="W856" s="98"/>
      <c r="X856" s="98"/>
      <c r="Y856" s="98"/>
      <c r="Z856" s="98"/>
    </row>
    <row r="857">
      <c r="A857" s="98"/>
      <c r="B857" s="98"/>
      <c r="C857" s="98"/>
      <c r="D857" s="98"/>
      <c r="E857" s="98"/>
      <c r="F857" s="98"/>
      <c r="G857" s="98"/>
      <c r="H857" s="98"/>
      <c r="I857" s="98"/>
      <c r="J857" s="98"/>
      <c r="K857" s="98"/>
      <c r="L857" s="98"/>
      <c r="M857" s="98"/>
      <c r="N857" s="98"/>
      <c r="O857" s="98"/>
      <c r="P857" s="98"/>
      <c r="Q857" s="98"/>
      <c r="R857" s="98"/>
      <c r="S857" s="98"/>
      <c r="T857" s="98"/>
      <c r="U857" s="98"/>
      <c r="V857" s="98"/>
      <c r="W857" s="98"/>
      <c r="X857" s="98"/>
      <c r="Y857" s="98"/>
      <c r="Z857" s="98"/>
    </row>
    <row r="858">
      <c r="A858" s="98"/>
      <c r="B858" s="98"/>
      <c r="C858" s="98"/>
      <c r="D858" s="98"/>
      <c r="E858" s="98"/>
      <c r="F858" s="98"/>
      <c r="G858" s="98"/>
      <c r="H858" s="98"/>
      <c r="I858" s="98"/>
      <c r="J858" s="98"/>
      <c r="K858" s="98"/>
      <c r="L858" s="98"/>
      <c r="M858" s="98"/>
      <c r="N858" s="98"/>
      <c r="O858" s="98"/>
      <c r="P858" s="98"/>
      <c r="Q858" s="98"/>
      <c r="R858" s="98"/>
      <c r="S858" s="98"/>
      <c r="T858" s="98"/>
      <c r="U858" s="98"/>
      <c r="V858" s="98"/>
      <c r="W858" s="98"/>
      <c r="X858" s="98"/>
      <c r="Y858" s="98"/>
      <c r="Z858" s="98"/>
    </row>
    <row r="859">
      <c r="A859" s="98"/>
      <c r="B859" s="98"/>
      <c r="C859" s="98"/>
      <c r="D859" s="98"/>
      <c r="E859" s="98"/>
      <c r="F859" s="98"/>
      <c r="G859" s="98"/>
      <c r="H859" s="98"/>
      <c r="I859" s="98"/>
      <c r="J859" s="98"/>
      <c r="K859" s="98"/>
      <c r="L859" s="98"/>
      <c r="M859" s="98"/>
      <c r="N859" s="98"/>
      <c r="O859" s="98"/>
      <c r="P859" s="98"/>
      <c r="Q859" s="98"/>
      <c r="R859" s="98"/>
      <c r="S859" s="98"/>
      <c r="T859" s="98"/>
      <c r="U859" s="98"/>
      <c r="V859" s="98"/>
      <c r="W859" s="98"/>
      <c r="X859" s="98"/>
      <c r="Y859" s="98"/>
      <c r="Z859" s="98"/>
    </row>
    <row r="860">
      <c r="A860" s="98"/>
      <c r="B860" s="98"/>
      <c r="C860" s="98"/>
      <c r="D860" s="98"/>
      <c r="E860" s="98"/>
      <c r="F860" s="98"/>
      <c r="G860" s="98"/>
      <c r="H860" s="98"/>
      <c r="I860" s="98"/>
      <c r="J860" s="98"/>
      <c r="K860" s="98"/>
      <c r="L860" s="98"/>
      <c r="M860" s="98"/>
      <c r="N860" s="98"/>
      <c r="O860" s="98"/>
      <c r="P860" s="98"/>
      <c r="Q860" s="98"/>
      <c r="R860" s="98"/>
      <c r="S860" s="98"/>
      <c r="T860" s="98"/>
      <c r="U860" s="98"/>
      <c r="V860" s="98"/>
      <c r="W860" s="98"/>
      <c r="X860" s="98"/>
      <c r="Y860" s="98"/>
      <c r="Z860" s="98"/>
    </row>
    <row r="861">
      <c r="A861" s="98"/>
      <c r="B861" s="98"/>
      <c r="C861" s="98"/>
      <c r="D861" s="98"/>
      <c r="E861" s="98"/>
      <c r="F861" s="98"/>
      <c r="G861" s="98"/>
      <c r="H861" s="98"/>
      <c r="I861" s="98"/>
      <c r="J861" s="98"/>
      <c r="K861" s="98"/>
      <c r="L861" s="98"/>
      <c r="M861" s="98"/>
      <c r="N861" s="98"/>
      <c r="O861" s="98"/>
      <c r="P861" s="98"/>
      <c r="Q861" s="98"/>
      <c r="R861" s="98"/>
      <c r="S861" s="98"/>
      <c r="T861" s="98"/>
      <c r="U861" s="98"/>
      <c r="V861" s="98"/>
      <c r="W861" s="98"/>
      <c r="X861" s="98"/>
      <c r="Y861" s="98"/>
      <c r="Z861" s="98"/>
    </row>
    <row r="862">
      <c r="A862" s="98"/>
      <c r="B862" s="98"/>
      <c r="C862" s="98"/>
      <c r="D862" s="98"/>
      <c r="E862" s="98"/>
      <c r="F862" s="98"/>
      <c r="G862" s="98"/>
      <c r="H862" s="98"/>
      <c r="I862" s="98"/>
      <c r="J862" s="98"/>
      <c r="K862" s="98"/>
      <c r="L862" s="98"/>
      <c r="M862" s="98"/>
      <c r="N862" s="98"/>
      <c r="O862" s="98"/>
      <c r="P862" s="98"/>
      <c r="Q862" s="98"/>
      <c r="R862" s="98"/>
      <c r="S862" s="98"/>
      <c r="T862" s="98"/>
      <c r="U862" s="98"/>
      <c r="V862" s="98"/>
      <c r="W862" s="98"/>
      <c r="X862" s="98"/>
      <c r="Y862" s="98"/>
      <c r="Z862" s="98"/>
    </row>
    <row r="863">
      <c r="A863" s="98"/>
      <c r="B863" s="98"/>
      <c r="C863" s="98"/>
      <c r="D863" s="98"/>
      <c r="E863" s="98"/>
      <c r="F863" s="98"/>
      <c r="G863" s="98"/>
      <c r="H863" s="98"/>
      <c r="I863" s="98"/>
      <c r="J863" s="98"/>
      <c r="K863" s="98"/>
      <c r="L863" s="98"/>
      <c r="M863" s="98"/>
      <c r="N863" s="98"/>
      <c r="O863" s="98"/>
      <c r="P863" s="98"/>
      <c r="Q863" s="98"/>
      <c r="R863" s="98"/>
      <c r="S863" s="98"/>
      <c r="T863" s="98"/>
      <c r="U863" s="98"/>
      <c r="V863" s="98"/>
      <c r="W863" s="98"/>
      <c r="X863" s="98"/>
      <c r="Y863" s="98"/>
      <c r="Z863" s="98"/>
    </row>
    <row r="864">
      <c r="A864" s="98"/>
      <c r="B864" s="98"/>
      <c r="C864" s="98"/>
      <c r="D864" s="98"/>
      <c r="E864" s="98"/>
      <c r="F864" s="98"/>
      <c r="G864" s="98"/>
      <c r="H864" s="98"/>
      <c r="I864" s="98"/>
      <c r="J864" s="98"/>
      <c r="K864" s="98"/>
      <c r="L864" s="98"/>
      <c r="M864" s="98"/>
      <c r="N864" s="98"/>
      <c r="O864" s="98"/>
      <c r="P864" s="98"/>
      <c r="Q864" s="98"/>
      <c r="R864" s="98"/>
      <c r="S864" s="98"/>
      <c r="T864" s="98"/>
      <c r="U864" s="98"/>
      <c r="V864" s="98"/>
      <c r="W864" s="98"/>
      <c r="X864" s="98"/>
      <c r="Y864" s="98"/>
      <c r="Z864" s="98"/>
    </row>
    <row r="865">
      <c r="A865" s="98"/>
      <c r="B865" s="98"/>
      <c r="C865" s="98"/>
      <c r="D865" s="98"/>
      <c r="E865" s="98"/>
      <c r="F865" s="98"/>
      <c r="G865" s="98"/>
      <c r="H865" s="98"/>
      <c r="I865" s="98"/>
      <c r="J865" s="98"/>
      <c r="K865" s="98"/>
      <c r="L865" s="98"/>
      <c r="M865" s="98"/>
      <c r="N865" s="98"/>
      <c r="O865" s="98"/>
      <c r="P865" s="98"/>
      <c r="Q865" s="98"/>
      <c r="R865" s="98"/>
      <c r="S865" s="98"/>
      <c r="T865" s="98"/>
      <c r="U865" s="98"/>
      <c r="V865" s="98"/>
      <c r="W865" s="98"/>
      <c r="X865" s="98"/>
      <c r="Y865" s="98"/>
      <c r="Z865" s="98"/>
    </row>
    <row r="866">
      <c r="A866" s="98"/>
      <c r="B866" s="98"/>
      <c r="C866" s="98"/>
      <c r="D866" s="98"/>
      <c r="E866" s="98"/>
      <c r="F866" s="98"/>
      <c r="G866" s="98"/>
      <c r="H866" s="98"/>
      <c r="I866" s="98"/>
      <c r="J866" s="98"/>
      <c r="K866" s="98"/>
      <c r="L866" s="98"/>
      <c r="M866" s="98"/>
      <c r="N866" s="98"/>
      <c r="O866" s="98"/>
      <c r="P866" s="98"/>
      <c r="Q866" s="98"/>
      <c r="R866" s="98"/>
      <c r="S866" s="98"/>
      <c r="T866" s="98"/>
      <c r="U866" s="98"/>
      <c r="V866" s="98"/>
      <c r="W866" s="98"/>
      <c r="X866" s="98"/>
      <c r="Y866" s="98"/>
      <c r="Z866" s="98"/>
    </row>
    <row r="867">
      <c r="A867" s="98"/>
      <c r="B867" s="98"/>
      <c r="C867" s="98"/>
      <c r="D867" s="98"/>
      <c r="E867" s="98"/>
      <c r="F867" s="98"/>
      <c r="G867" s="98"/>
      <c r="H867" s="98"/>
      <c r="I867" s="98"/>
      <c r="J867" s="98"/>
      <c r="K867" s="98"/>
      <c r="L867" s="98"/>
      <c r="M867" s="98"/>
      <c r="N867" s="98"/>
      <c r="O867" s="98"/>
      <c r="P867" s="98"/>
      <c r="Q867" s="98"/>
      <c r="R867" s="98"/>
      <c r="S867" s="98"/>
      <c r="T867" s="98"/>
      <c r="U867" s="98"/>
      <c r="V867" s="98"/>
      <c r="W867" s="98"/>
      <c r="X867" s="98"/>
      <c r="Y867" s="98"/>
      <c r="Z867" s="98"/>
    </row>
    <row r="868">
      <c r="A868" s="98"/>
      <c r="B868" s="98"/>
      <c r="C868" s="98"/>
      <c r="D868" s="98"/>
      <c r="E868" s="98"/>
      <c r="F868" s="98"/>
      <c r="G868" s="98"/>
      <c r="H868" s="98"/>
      <c r="I868" s="98"/>
      <c r="J868" s="98"/>
      <c r="K868" s="98"/>
      <c r="L868" s="98"/>
      <c r="M868" s="98"/>
      <c r="N868" s="98"/>
      <c r="O868" s="98"/>
      <c r="P868" s="98"/>
      <c r="Q868" s="98"/>
      <c r="R868" s="98"/>
      <c r="S868" s="98"/>
      <c r="T868" s="98"/>
      <c r="U868" s="98"/>
      <c r="V868" s="98"/>
      <c r="W868" s="98"/>
      <c r="X868" s="98"/>
      <c r="Y868" s="98"/>
      <c r="Z868" s="98"/>
    </row>
    <row r="869">
      <c r="A869" s="98"/>
      <c r="B869" s="98"/>
      <c r="C869" s="98"/>
      <c r="D869" s="98"/>
      <c r="E869" s="98"/>
      <c r="F869" s="98"/>
      <c r="G869" s="98"/>
      <c r="H869" s="98"/>
      <c r="I869" s="98"/>
      <c r="J869" s="98"/>
      <c r="K869" s="98"/>
      <c r="L869" s="98"/>
      <c r="M869" s="98"/>
      <c r="N869" s="98"/>
      <c r="O869" s="98"/>
      <c r="P869" s="98"/>
      <c r="Q869" s="98"/>
      <c r="R869" s="98"/>
      <c r="S869" s="98"/>
      <c r="T869" s="98"/>
      <c r="U869" s="98"/>
      <c r="V869" s="98"/>
      <c r="W869" s="98"/>
      <c r="X869" s="98"/>
      <c r="Y869" s="98"/>
      <c r="Z869" s="98"/>
    </row>
    <row r="870">
      <c r="A870" s="98"/>
      <c r="B870" s="98"/>
      <c r="C870" s="98"/>
      <c r="D870" s="98"/>
      <c r="E870" s="98"/>
      <c r="F870" s="98"/>
      <c r="G870" s="98"/>
      <c r="H870" s="98"/>
      <c r="I870" s="98"/>
      <c r="J870" s="98"/>
      <c r="K870" s="98"/>
      <c r="L870" s="98"/>
      <c r="M870" s="98"/>
      <c r="N870" s="98"/>
      <c r="O870" s="98"/>
      <c r="P870" s="98"/>
      <c r="Q870" s="98"/>
      <c r="R870" s="98"/>
      <c r="S870" s="98"/>
      <c r="T870" s="98"/>
      <c r="U870" s="98"/>
      <c r="V870" s="98"/>
      <c r="W870" s="98"/>
      <c r="X870" s="98"/>
      <c r="Y870" s="98"/>
      <c r="Z870" s="98"/>
    </row>
    <row r="871">
      <c r="A871" s="98"/>
      <c r="B871" s="98"/>
      <c r="C871" s="98"/>
      <c r="D871" s="98"/>
      <c r="E871" s="98"/>
      <c r="F871" s="98"/>
      <c r="G871" s="98"/>
      <c r="H871" s="98"/>
      <c r="I871" s="98"/>
      <c r="J871" s="98"/>
      <c r="K871" s="98"/>
      <c r="L871" s="98"/>
      <c r="M871" s="98"/>
      <c r="N871" s="98"/>
      <c r="O871" s="98"/>
      <c r="P871" s="98"/>
      <c r="Q871" s="98"/>
      <c r="R871" s="98"/>
      <c r="S871" s="98"/>
      <c r="T871" s="98"/>
      <c r="U871" s="98"/>
      <c r="V871" s="98"/>
      <c r="W871" s="98"/>
      <c r="X871" s="98"/>
      <c r="Y871" s="98"/>
      <c r="Z871" s="98"/>
    </row>
    <row r="872">
      <c r="A872" s="98"/>
      <c r="B872" s="98"/>
      <c r="C872" s="98"/>
      <c r="D872" s="98"/>
      <c r="E872" s="98"/>
      <c r="F872" s="98"/>
      <c r="G872" s="98"/>
      <c r="H872" s="98"/>
      <c r="I872" s="98"/>
      <c r="J872" s="98"/>
      <c r="K872" s="98"/>
      <c r="L872" s="98"/>
      <c r="M872" s="98"/>
      <c r="N872" s="98"/>
      <c r="O872" s="98"/>
      <c r="P872" s="98"/>
      <c r="Q872" s="98"/>
      <c r="R872" s="98"/>
      <c r="S872" s="98"/>
      <c r="T872" s="98"/>
      <c r="U872" s="98"/>
      <c r="V872" s="98"/>
      <c r="W872" s="98"/>
      <c r="X872" s="98"/>
      <c r="Y872" s="98"/>
      <c r="Z872" s="98"/>
    </row>
    <row r="873">
      <c r="A873" s="98"/>
      <c r="B873" s="98"/>
      <c r="C873" s="98"/>
      <c r="D873" s="98"/>
      <c r="E873" s="98"/>
      <c r="F873" s="98"/>
      <c r="G873" s="98"/>
      <c r="H873" s="98"/>
      <c r="I873" s="98"/>
      <c r="J873" s="98"/>
      <c r="K873" s="98"/>
      <c r="L873" s="98"/>
      <c r="M873" s="98"/>
      <c r="N873" s="98"/>
      <c r="O873" s="98"/>
      <c r="P873" s="98"/>
      <c r="Q873" s="98"/>
      <c r="R873" s="98"/>
      <c r="S873" s="98"/>
      <c r="T873" s="98"/>
      <c r="U873" s="98"/>
      <c r="V873" s="98"/>
      <c r="W873" s="98"/>
      <c r="X873" s="98"/>
      <c r="Y873" s="98"/>
      <c r="Z873" s="98"/>
    </row>
    <row r="874">
      <c r="A874" s="98"/>
      <c r="B874" s="98"/>
      <c r="C874" s="98"/>
      <c r="D874" s="98"/>
      <c r="E874" s="98"/>
      <c r="F874" s="98"/>
      <c r="G874" s="98"/>
      <c r="H874" s="98"/>
      <c r="I874" s="98"/>
      <c r="J874" s="98"/>
      <c r="K874" s="98"/>
      <c r="L874" s="98"/>
      <c r="M874" s="98"/>
      <c r="N874" s="98"/>
      <c r="O874" s="98"/>
      <c r="P874" s="98"/>
      <c r="Q874" s="98"/>
      <c r="R874" s="98"/>
      <c r="S874" s="98"/>
      <c r="T874" s="98"/>
      <c r="U874" s="98"/>
      <c r="V874" s="98"/>
      <c r="W874" s="98"/>
      <c r="X874" s="98"/>
      <c r="Y874" s="98"/>
      <c r="Z874" s="98"/>
    </row>
    <row r="875">
      <c r="A875" s="98"/>
      <c r="B875" s="98"/>
      <c r="C875" s="98"/>
      <c r="D875" s="98"/>
      <c r="E875" s="98"/>
      <c r="F875" s="98"/>
      <c r="G875" s="98"/>
      <c r="H875" s="98"/>
      <c r="I875" s="98"/>
      <c r="J875" s="98"/>
      <c r="K875" s="98"/>
      <c r="L875" s="98"/>
      <c r="M875" s="98"/>
      <c r="N875" s="98"/>
      <c r="O875" s="98"/>
      <c r="P875" s="98"/>
      <c r="Q875" s="98"/>
      <c r="R875" s="98"/>
      <c r="S875" s="98"/>
      <c r="T875" s="98"/>
      <c r="U875" s="98"/>
      <c r="V875" s="98"/>
      <c r="W875" s="98"/>
      <c r="X875" s="98"/>
      <c r="Y875" s="98"/>
      <c r="Z875" s="98"/>
    </row>
    <row r="876">
      <c r="A876" s="98"/>
      <c r="B876" s="98"/>
      <c r="C876" s="98"/>
      <c r="D876" s="98"/>
      <c r="E876" s="98"/>
      <c r="F876" s="98"/>
      <c r="G876" s="98"/>
      <c r="H876" s="98"/>
      <c r="I876" s="98"/>
      <c r="J876" s="98"/>
      <c r="K876" s="98"/>
      <c r="L876" s="98"/>
      <c r="M876" s="98"/>
      <c r="N876" s="98"/>
      <c r="O876" s="98"/>
      <c r="P876" s="98"/>
      <c r="Q876" s="98"/>
      <c r="R876" s="98"/>
      <c r="S876" s="98"/>
      <c r="T876" s="98"/>
      <c r="U876" s="98"/>
      <c r="V876" s="98"/>
      <c r="W876" s="98"/>
      <c r="X876" s="98"/>
      <c r="Y876" s="98"/>
      <c r="Z876" s="98"/>
    </row>
    <row r="877">
      <c r="A877" s="98"/>
      <c r="B877" s="98"/>
      <c r="C877" s="98"/>
      <c r="D877" s="98"/>
      <c r="E877" s="98"/>
      <c r="F877" s="98"/>
      <c r="G877" s="98"/>
      <c r="H877" s="98"/>
      <c r="I877" s="98"/>
      <c r="J877" s="98"/>
      <c r="K877" s="98"/>
      <c r="L877" s="98"/>
      <c r="M877" s="98"/>
      <c r="N877" s="98"/>
      <c r="O877" s="98"/>
      <c r="P877" s="98"/>
      <c r="Q877" s="98"/>
      <c r="R877" s="98"/>
      <c r="S877" s="98"/>
      <c r="T877" s="98"/>
      <c r="U877" s="98"/>
      <c r="V877" s="98"/>
      <c r="W877" s="98"/>
      <c r="X877" s="98"/>
      <c r="Y877" s="98"/>
      <c r="Z877" s="98"/>
    </row>
    <row r="878">
      <c r="A878" s="98"/>
      <c r="B878" s="98"/>
      <c r="C878" s="98"/>
      <c r="D878" s="98"/>
      <c r="E878" s="98"/>
      <c r="F878" s="98"/>
      <c r="G878" s="98"/>
      <c r="H878" s="98"/>
      <c r="I878" s="98"/>
      <c r="J878" s="98"/>
      <c r="K878" s="98"/>
      <c r="L878" s="98"/>
      <c r="M878" s="98"/>
      <c r="N878" s="98"/>
      <c r="O878" s="98"/>
      <c r="P878" s="98"/>
      <c r="Q878" s="98"/>
      <c r="R878" s="98"/>
      <c r="S878" s="98"/>
      <c r="T878" s="98"/>
      <c r="U878" s="98"/>
      <c r="V878" s="98"/>
      <c r="W878" s="98"/>
      <c r="X878" s="98"/>
      <c r="Y878" s="98"/>
      <c r="Z878" s="98"/>
    </row>
    <row r="879">
      <c r="A879" s="98"/>
      <c r="B879" s="98"/>
      <c r="C879" s="98"/>
      <c r="D879" s="98"/>
      <c r="E879" s="98"/>
      <c r="F879" s="98"/>
      <c r="G879" s="98"/>
      <c r="H879" s="98"/>
      <c r="I879" s="98"/>
      <c r="J879" s="98"/>
      <c r="K879" s="98"/>
      <c r="L879" s="98"/>
      <c r="M879" s="98"/>
      <c r="N879" s="98"/>
      <c r="O879" s="98"/>
      <c r="P879" s="98"/>
      <c r="Q879" s="98"/>
      <c r="R879" s="98"/>
      <c r="S879" s="98"/>
      <c r="T879" s="98"/>
      <c r="U879" s="98"/>
      <c r="V879" s="98"/>
      <c r="W879" s="98"/>
      <c r="X879" s="98"/>
      <c r="Y879" s="98"/>
      <c r="Z879" s="98"/>
    </row>
    <row r="880">
      <c r="A880" s="98"/>
      <c r="B880" s="98"/>
      <c r="C880" s="98"/>
      <c r="D880" s="98"/>
      <c r="E880" s="98"/>
      <c r="F880" s="98"/>
      <c r="G880" s="98"/>
      <c r="H880" s="98"/>
      <c r="I880" s="98"/>
      <c r="J880" s="98"/>
      <c r="K880" s="98"/>
      <c r="L880" s="98"/>
      <c r="M880" s="98"/>
      <c r="N880" s="98"/>
      <c r="O880" s="98"/>
      <c r="P880" s="98"/>
      <c r="Q880" s="98"/>
      <c r="R880" s="98"/>
      <c r="S880" s="98"/>
      <c r="T880" s="98"/>
      <c r="U880" s="98"/>
      <c r="V880" s="98"/>
      <c r="W880" s="98"/>
      <c r="X880" s="98"/>
      <c r="Y880" s="98"/>
      <c r="Z880" s="98"/>
    </row>
    <row r="881">
      <c r="A881" s="98"/>
      <c r="B881" s="98"/>
      <c r="C881" s="98"/>
      <c r="D881" s="98"/>
      <c r="E881" s="98"/>
      <c r="F881" s="98"/>
      <c r="G881" s="98"/>
      <c r="H881" s="98"/>
      <c r="I881" s="98"/>
      <c r="J881" s="98"/>
      <c r="K881" s="98"/>
      <c r="L881" s="98"/>
      <c r="M881" s="98"/>
      <c r="N881" s="98"/>
      <c r="O881" s="98"/>
      <c r="P881" s="98"/>
      <c r="Q881" s="98"/>
      <c r="R881" s="98"/>
      <c r="S881" s="98"/>
      <c r="T881" s="98"/>
      <c r="U881" s="98"/>
      <c r="V881" s="98"/>
      <c r="W881" s="98"/>
      <c r="X881" s="98"/>
      <c r="Y881" s="98"/>
      <c r="Z881" s="98"/>
    </row>
    <row r="882">
      <c r="A882" s="98"/>
      <c r="B882" s="98"/>
      <c r="C882" s="98"/>
      <c r="D882" s="98"/>
      <c r="E882" s="98"/>
      <c r="F882" s="98"/>
      <c r="G882" s="98"/>
      <c r="H882" s="98"/>
      <c r="I882" s="98"/>
      <c r="J882" s="98"/>
      <c r="K882" s="98"/>
      <c r="L882" s="98"/>
      <c r="M882" s="98"/>
      <c r="N882" s="98"/>
      <c r="O882" s="98"/>
      <c r="P882" s="98"/>
      <c r="Q882" s="98"/>
      <c r="R882" s="98"/>
      <c r="S882" s="98"/>
      <c r="T882" s="98"/>
      <c r="U882" s="98"/>
      <c r="V882" s="98"/>
      <c r="W882" s="98"/>
      <c r="X882" s="98"/>
      <c r="Y882" s="98"/>
      <c r="Z882" s="98"/>
    </row>
    <row r="883">
      <c r="A883" s="98"/>
      <c r="B883" s="98"/>
      <c r="C883" s="98"/>
      <c r="D883" s="98"/>
      <c r="E883" s="98"/>
      <c r="F883" s="98"/>
      <c r="G883" s="98"/>
      <c r="H883" s="98"/>
      <c r="I883" s="98"/>
      <c r="J883" s="98"/>
      <c r="K883" s="98"/>
      <c r="L883" s="98"/>
      <c r="M883" s="98"/>
      <c r="N883" s="98"/>
      <c r="O883" s="98"/>
      <c r="P883" s="98"/>
      <c r="Q883" s="98"/>
      <c r="R883" s="98"/>
      <c r="S883" s="98"/>
      <c r="T883" s="98"/>
      <c r="U883" s="98"/>
      <c r="V883" s="98"/>
      <c r="W883" s="98"/>
      <c r="X883" s="98"/>
      <c r="Y883" s="98"/>
      <c r="Z883" s="98"/>
    </row>
    <row r="884">
      <c r="A884" s="98"/>
      <c r="B884" s="98"/>
      <c r="C884" s="98"/>
      <c r="D884" s="98"/>
      <c r="E884" s="98"/>
      <c r="F884" s="98"/>
      <c r="G884" s="98"/>
      <c r="H884" s="98"/>
      <c r="I884" s="98"/>
      <c r="J884" s="98"/>
      <c r="K884" s="98"/>
      <c r="L884" s="98"/>
      <c r="M884" s="98"/>
      <c r="N884" s="98"/>
      <c r="O884" s="98"/>
      <c r="P884" s="98"/>
      <c r="Q884" s="98"/>
      <c r="R884" s="98"/>
      <c r="S884" s="98"/>
      <c r="T884" s="98"/>
      <c r="U884" s="98"/>
      <c r="V884" s="98"/>
      <c r="W884" s="98"/>
      <c r="X884" s="98"/>
      <c r="Y884" s="98"/>
      <c r="Z884" s="98"/>
    </row>
    <row r="885">
      <c r="A885" s="98"/>
      <c r="B885" s="98"/>
      <c r="C885" s="98"/>
      <c r="D885" s="98"/>
      <c r="E885" s="98"/>
      <c r="F885" s="98"/>
      <c r="G885" s="98"/>
      <c r="H885" s="98"/>
      <c r="I885" s="98"/>
      <c r="J885" s="98"/>
      <c r="K885" s="98"/>
      <c r="L885" s="98"/>
      <c r="M885" s="98"/>
      <c r="N885" s="98"/>
      <c r="O885" s="98"/>
      <c r="P885" s="98"/>
      <c r="Q885" s="98"/>
      <c r="R885" s="98"/>
      <c r="S885" s="98"/>
      <c r="T885" s="98"/>
      <c r="U885" s="98"/>
      <c r="V885" s="98"/>
      <c r="W885" s="98"/>
      <c r="X885" s="98"/>
      <c r="Y885" s="98"/>
      <c r="Z885" s="98"/>
    </row>
    <row r="886">
      <c r="A886" s="98"/>
      <c r="B886" s="98"/>
      <c r="C886" s="98"/>
      <c r="D886" s="98"/>
      <c r="E886" s="98"/>
      <c r="F886" s="98"/>
      <c r="G886" s="98"/>
      <c r="H886" s="98"/>
      <c r="I886" s="98"/>
      <c r="J886" s="98"/>
      <c r="K886" s="98"/>
      <c r="L886" s="98"/>
      <c r="M886" s="98"/>
      <c r="N886" s="98"/>
      <c r="O886" s="98"/>
      <c r="P886" s="98"/>
      <c r="Q886" s="98"/>
      <c r="R886" s="98"/>
      <c r="S886" s="98"/>
      <c r="T886" s="98"/>
      <c r="U886" s="98"/>
      <c r="V886" s="98"/>
      <c r="W886" s="98"/>
      <c r="X886" s="98"/>
      <c r="Y886" s="98"/>
      <c r="Z886" s="98"/>
    </row>
    <row r="887">
      <c r="A887" s="98"/>
      <c r="B887" s="98"/>
      <c r="C887" s="98"/>
      <c r="D887" s="98"/>
      <c r="E887" s="98"/>
      <c r="F887" s="98"/>
      <c r="G887" s="98"/>
      <c r="H887" s="98"/>
      <c r="I887" s="98"/>
      <c r="J887" s="98"/>
      <c r="K887" s="98"/>
      <c r="L887" s="98"/>
      <c r="M887" s="98"/>
      <c r="N887" s="98"/>
      <c r="O887" s="98"/>
      <c r="P887" s="98"/>
      <c r="Q887" s="98"/>
      <c r="R887" s="98"/>
      <c r="S887" s="98"/>
      <c r="T887" s="98"/>
      <c r="U887" s="98"/>
      <c r="V887" s="98"/>
      <c r="W887" s="98"/>
      <c r="X887" s="98"/>
      <c r="Y887" s="98"/>
      <c r="Z887" s="98"/>
    </row>
    <row r="888">
      <c r="A888" s="98"/>
      <c r="B888" s="98"/>
      <c r="C888" s="98"/>
      <c r="D888" s="98"/>
      <c r="E888" s="98"/>
      <c r="F888" s="98"/>
      <c r="G888" s="98"/>
      <c r="H888" s="98"/>
      <c r="I888" s="98"/>
      <c r="J888" s="98"/>
      <c r="K888" s="98"/>
      <c r="L888" s="98"/>
      <c r="M888" s="98"/>
      <c r="N888" s="98"/>
      <c r="O888" s="98"/>
      <c r="P888" s="98"/>
      <c r="Q888" s="98"/>
      <c r="R888" s="98"/>
      <c r="S888" s="98"/>
      <c r="T888" s="98"/>
      <c r="U888" s="98"/>
      <c r="V888" s="98"/>
      <c r="W888" s="98"/>
      <c r="X888" s="98"/>
      <c r="Y888" s="98"/>
      <c r="Z888" s="98"/>
    </row>
    <row r="889">
      <c r="A889" s="98"/>
      <c r="B889" s="98"/>
      <c r="C889" s="98"/>
      <c r="D889" s="98"/>
      <c r="E889" s="98"/>
      <c r="F889" s="98"/>
      <c r="G889" s="98"/>
      <c r="H889" s="98"/>
      <c r="I889" s="98"/>
      <c r="J889" s="98"/>
      <c r="K889" s="98"/>
      <c r="L889" s="98"/>
      <c r="M889" s="98"/>
      <c r="N889" s="98"/>
      <c r="O889" s="98"/>
      <c r="P889" s="98"/>
      <c r="Q889" s="98"/>
      <c r="R889" s="98"/>
      <c r="S889" s="98"/>
      <c r="T889" s="98"/>
      <c r="U889" s="98"/>
      <c r="V889" s="98"/>
      <c r="W889" s="98"/>
      <c r="X889" s="98"/>
      <c r="Y889" s="98"/>
      <c r="Z889" s="98"/>
    </row>
    <row r="890">
      <c r="A890" s="98"/>
      <c r="B890" s="98"/>
      <c r="C890" s="98"/>
      <c r="D890" s="98"/>
      <c r="E890" s="98"/>
      <c r="F890" s="98"/>
      <c r="G890" s="98"/>
      <c r="H890" s="98"/>
      <c r="I890" s="98"/>
      <c r="J890" s="98"/>
      <c r="K890" s="98"/>
      <c r="L890" s="98"/>
      <c r="M890" s="98"/>
      <c r="N890" s="98"/>
      <c r="O890" s="98"/>
      <c r="P890" s="98"/>
      <c r="Q890" s="98"/>
      <c r="R890" s="98"/>
      <c r="S890" s="98"/>
      <c r="T890" s="98"/>
      <c r="U890" s="98"/>
      <c r="V890" s="98"/>
      <c r="W890" s="98"/>
      <c r="X890" s="98"/>
      <c r="Y890" s="98"/>
      <c r="Z890" s="98"/>
    </row>
    <row r="891">
      <c r="A891" s="98"/>
      <c r="B891" s="98"/>
      <c r="C891" s="98"/>
      <c r="D891" s="98"/>
      <c r="E891" s="98"/>
      <c r="F891" s="98"/>
      <c r="G891" s="98"/>
      <c r="H891" s="98"/>
      <c r="I891" s="98"/>
      <c r="J891" s="98"/>
      <c r="K891" s="98"/>
      <c r="L891" s="98"/>
      <c r="M891" s="98"/>
      <c r="N891" s="98"/>
      <c r="O891" s="98"/>
      <c r="P891" s="98"/>
      <c r="Q891" s="98"/>
      <c r="R891" s="98"/>
      <c r="S891" s="98"/>
      <c r="T891" s="98"/>
      <c r="U891" s="98"/>
      <c r="V891" s="98"/>
      <c r="W891" s="98"/>
      <c r="X891" s="98"/>
      <c r="Y891" s="98"/>
      <c r="Z891" s="98"/>
    </row>
    <row r="892">
      <c r="A892" s="98"/>
      <c r="B892" s="98"/>
      <c r="C892" s="98"/>
      <c r="D892" s="98"/>
      <c r="E892" s="98"/>
      <c r="F892" s="98"/>
      <c r="G892" s="98"/>
      <c r="H892" s="98"/>
      <c r="I892" s="98"/>
      <c r="J892" s="98"/>
      <c r="K892" s="98"/>
      <c r="L892" s="98"/>
      <c r="M892" s="98"/>
      <c r="N892" s="98"/>
      <c r="O892" s="98"/>
      <c r="P892" s="98"/>
      <c r="Q892" s="98"/>
      <c r="R892" s="98"/>
      <c r="S892" s="98"/>
      <c r="T892" s="98"/>
      <c r="U892" s="98"/>
      <c r="V892" s="98"/>
      <c r="W892" s="98"/>
      <c r="X892" s="98"/>
      <c r="Y892" s="98"/>
      <c r="Z892" s="98"/>
    </row>
    <row r="893">
      <c r="A893" s="98"/>
      <c r="B893" s="98"/>
      <c r="C893" s="98"/>
      <c r="D893" s="98"/>
      <c r="E893" s="98"/>
      <c r="F893" s="98"/>
      <c r="G893" s="98"/>
      <c r="H893" s="98"/>
      <c r="I893" s="98"/>
      <c r="J893" s="98"/>
      <c r="K893" s="98"/>
      <c r="L893" s="98"/>
      <c r="M893" s="98"/>
      <c r="N893" s="98"/>
      <c r="O893" s="98"/>
      <c r="P893" s="98"/>
      <c r="Q893" s="98"/>
      <c r="R893" s="98"/>
      <c r="S893" s="98"/>
      <c r="T893" s="98"/>
      <c r="U893" s="98"/>
      <c r="V893" s="98"/>
      <c r="W893" s="98"/>
      <c r="X893" s="98"/>
      <c r="Y893" s="98"/>
      <c r="Z893" s="98"/>
    </row>
    <row r="894">
      <c r="A894" s="98"/>
      <c r="B894" s="98"/>
      <c r="C894" s="98"/>
      <c r="D894" s="98"/>
      <c r="E894" s="98"/>
      <c r="F894" s="98"/>
      <c r="G894" s="98"/>
      <c r="H894" s="98"/>
      <c r="I894" s="98"/>
      <c r="J894" s="98"/>
      <c r="K894" s="98"/>
      <c r="L894" s="98"/>
      <c r="M894" s="98"/>
      <c r="N894" s="98"/>
      <c r="O894" s="98"/>
      <c r="P894" s="98"/>
      <c r="Q894" s="98"/>
      <c r="R894" s="98"/>
      <c r="S894" s="98"/>
      <c r="T894" s="98"/>
      <c r="U894" s="98"/>
      <c r="V894" s="98"/>
      <c r="W894" s="98"/>
      <c r="X894" s="98"/>
      <c r="Y894" s="98"/>
      <c r="Z894" s="98"/>
    </row>
    <row r="895">
      <c r="A895" s="98"/>
      <c r="B895" s="98"/>
      <c r="C895" s="98"/>
      <c r="D895" s="98"/>
      <c r="E895" s="98"/>
      <c r="F895" s="98"/>
      <c r="G895" s="98"/>
      <c r="H895" s="98"/>
      <c r="I895" s="98"/>
      <c r="J895" s="98"/>
      <c r="K895" s="98"/>
      <c r="L895" s="98"/>
      <c r="M895" s="98"/>
      <c r="N895" s="98"/>
      <c r="O895" s="98"/>
      <c r="P895" s="98"/>
      <c r="Q895" s="98"/>
      <c r="R895" s="98"/>
      <c r="S895" s="98"/>
      <c r="T895" s="98"/>
      <c r="U895" s="98"/>
      <c r="V895" s="98"/>
      <c r="W895" s="98"/>
      <c r="X895" s="98"/>
      <c r="Y895" s="98"/>
      <c r="Z895" s="98"/>
    </row>
    <row r="896">
      <c r="A896" s="98"/>
      <c r="B896" s="98"/>
      <c r="C896" s="98"/>
      <c r="D896" s="98"/>
      <c r="E896" s="98"/>
      <c r="F896" s="98"/>
      <c r="G896" s="98"/>
      <c r="H896" s="98"/>
      <c r="I896" s="98"/>
      <c r="J896" s="98"/>
      <c r="K896" s="98"/>
      <c r="L896" s="98"/>
      <c r="M896" s="98"/>
      <c r="N896" s="98"/>
      <c r="O896" s="98"/>
      <c r="P896" s="98"/>
      <c r="Q896" s="98"/>
      <c r="R896" s="98"/>
      <c r="S896" s="98"/>
      <c r="T896" s="98"/>
      <c r="U896" s="98"/>
      <c r="V896" s="98"/>
      <c r="W896" s="98"/>
      <c r="X896" s="98"/>
      <c r="Y896" s="98"/>
      <c r="Z896" s="98"/>
    </row>
    <row r="897">
      <c r="A897" s="98"/>
      <c r="B897" s="98"/>
      <c r="C897" s="98"/>
      <c r="D897" s="98"/>
      <c r="E897" s="98"/>
      <c r="F897" s="98"/>
      <c r="G897" s="98"/>
      <c r="H897" s="98"/>
      <c r="I897" s="98"/>
      <c r="J897" s="98"/>
      <c r="K897" s="98"/>
      <c r="L897" s="98"/>
      <c r="M897" s="98"/>
      <c r="N897" s="98"/>
      <c r="O897" s="98"/>
      <c r="P897" s="98"/>
      <c r="Q897" s="98"/>
      <c r="R897" s="98"/>
      <c r="S897" s="98"/>
      <c r="T897" s="98"/>
      <c r="U897" s="98"/>
      <c r="V897" s="98"/>
      <c r="W897" s="98"/>
      <c r="X897" s="98"/>
      <c r="Y897" s="98"/>
      <c r="Z897" s="98"/>
    </row>
    <row r="898">
      <c r="A898" s="98"/>
      <c r="B898" s="98"/>
      <c r="C898" s="98"/>
      <c r="D898" s="98"/>
      <c r="E898" s="98"/>
      <c r="F898" s="98"/>
      <c r="G898" s="98"/>
      <c r="H898" s="98"/>
      <c r="I898" s="98"/>
      <c r="J898" s="98"/>
      <c r="K898" s="98"/>
      <c r="L898" s="98"/>
      <c r="M898" s="98"/>
      <c r="N898" s="98"/>
      <c r="O898" s="98"/>
      <c r="P898" s="98"/>
      <c r="Q898" s="98"/>
      <c r="R898" s="98"/>
      <c r="S898" s="98"/>
      <c r="T898" s="98"/>
      <c r="U898" s="98"/>
      <c r="V898" s="98"/>
      <c r="W898" s="98"/>
      <c r="X898" s="98"/>
      <c r="Y898" s="98"/>
      <c r="Z898" s="98"/>
    </row>
    <row r="899">
      <c r="A899" s="98"/>
      <c r="B899" s="98"/>
      <c r="C899" s="98"/>
      <c r="D899" s="98"/>
      <c r="E899" s="98"/>
      <c r="F899" s="98"/>
      <c r="G899" s="98"/>
      <c r="H899" s="98"/>
      <c r="I899" s="98"/>
      <c r="J899" s="98"/>
      <c r="K899" s="98"/>
      <c r="L899" s="98"/>
      <c r="M899" s="98"/>
      <c r="N899" s="98"/>
      <c r="O899" s="98"/>
      <c r="P899" s="98"/>
      <c r="Q899" s="98"/>
      <c r="R899" s="98"/>
      <c r="S899" s="98"/>
      <c r="T899" s="98"/>
      <c r="U899" s="98"/>
      <c r="V899" s="98"/>
      <c r="W899" s="98"/>
      <c r="X899" s="98"/>
      <c r="Y899" s="98"/>
      <c r="Z899" s="98"/>
    </row>
    <row r="900">
      <c r="A900" s="98"/>
      <c r="B900" s="98"/>
      <c r="C900" s="98"/>
      <c r="D900" s="98"/>
      <c r="E900" s="98"/>
      <c r="F900" s="98"/>
      <c r="G900" s="98"/>
      <c r="H900" s="98"/>
      <c r="I900" s="98"/>
      <c r="J900" s="98"/>
      <c r="K900" s="98"/>
      <c r="L900" s="98"/>
      <c r="M900" s="98"/>
      <c r="N900" s="98"/>
      <c r="O900" s="98"/>
      <c r="P900" s="98"/>
      <c r="Q900" s="98"/>
      <c r="R900" s="98"/>
      <c r="S900" s="98"/>
      <c r="T900" s="98"/>
      <c r="U900" s="98"/>
      <c r="V900" s="98"/>
      <c r="W900" s="98"/>
      <c r="X900" s="98"/>
      <c r="Y900" s="98"/>
      <c r="Z900" s="98"/>
    </row>
    <row r="901">
      <c r="A901" s="98"/>
      <c r="B901" s="98"/>
      <c r="C901" s="98"/>
      <c r="D901" s="98"/>
      <c r="E901" s="98"/>
      <c r="F901" s="98"/>
      <c r="G901" s="98"/>
      <c r="H901" s="98"/>
      <c r="I901" s="98"/>
      <c r="J901" s="98"/>
      <c r="K901" s="98"/>
      <c r="L901" s="98"/>
      <c r="M901" s="98"/>
      <c r="N901" s="98"/>
      <c r="O901" s="98"/>
      <c r="P901" s="98"/>
      <c r="Q901" s="98"/>
      <c r="R901" s="98"/>
      <c r="S901" s="98"/>
      <c r="T901" s="98"/>
      <c r="U901" s="98"/>
      <c r="V901" s="98"/>
      <c r="W901" s="98"/>
      <c r="X901" s="98"/>
      <c r="Y901" s="98"/>
      <c r="Z901" s="98"/>
    </row>
    <row r="902">
      <c r="A902" s="98"/>
      <c r="B902" s="98"/>
      <c r="C902" s="98"/>
      <c r="D902" s="98"/>
      <c r="E902" s="98"/>
      <c r="F902" s="98"/>
      <c r="G902" s="98"/>
      <c r="H902" s="98"/>
      <c r="I902" s="98"/>
      <c r="J902" s="98"/>
      <c r="K902" s="98"/>
      <c r="L902" s="98"/>
      <c r="M902" s="98"/>
      <c r="N902" s="98"/>
      <c r="O902" s="98"/>
      <c r="P902" s="98"/>
      <c r="Q902" s="98"/>
      <c r="R902" s="98"/>
      <c r="S902" s="98"/>
      <c r="T902" s="98"/>
      <c r="U902" s="98"/>
      <c r="V902" s="98"/>
      <c r="W902" s="98"/>
      <c r="X902" s="98"/>
      <c r="Y902" s="98"/>
      <c r="Z902" s="98"/>
    </row>
    <row r="903">
      <c r="A903" s="98"/>
      <c r="B903" s="98"/>
      <c r="C903" s="98"/>
      <c r="D903" s="98"/>
      <c r="E903" s="98"/>
      <c r="F903" s="98"/>
      <c r="G903" s="98"/>
      <c r="H903" s="98"/>
      <c r="I903" s="98"/>
      <c r="J903" s="98"/>
      <c r="K903" s="98"/>
      <c r="L903" s="98"/>
      <c r="M903" s="98"/>
      <c r="N903" s="98"/>
      <c r="O903" s="98"/>
      <c r="P903" s="98"/>
      <c r="Q903" s="98"/>
      <c r="R903" s="98"/>
      <c r="S903" s="98"/>
      <c r="T903" s="98"/>
      <c r="U903" s="98"/>
      <c r="V903" s="98"/>
      <c r="W903" s="98"/>
      <c r="X903" s="98"/>
      <c r="Y903" s="98"/>
      <c r="Z903" s="98"/>
    </row>
    <row r="904">
      <c r="A904" s="98"/>
      <c r="B904" s="98"/>
      <c r="C904" s="98"/>
      <c r="D904" s="98"/>
      <c r="E904" s="98"/>
      <c r="F904" s="98"/>
      <c r="G904" s="98"/>
      <c r="H904" s="98"/>
      <c r="I904" s="98"/>
      <c r="J904" s="98"/>
      <c r="K904" s="98"/>
      <c r="L904" s="98"/>
      <c r="M904" s="98"/>
      <c r="N904" s="98"/>
      <c r="O904" s="98"/>
      <c r="P904" s="98"/>
      <c r="Q904" s="98"/>
      <c r="R904" s="98"/>
      <c r="S904" s="98"/>
      <c r="T904" s="98"/>
      <c r="U904" s="98"/>
      <c r="V904" s="98"/>
      <c r="W904" s="98"/>
      <c r="X904" s="98"/>
      <c r="Y904" s="98"/>
      <c r="Z904" s="98"/>
    </row>
    <row r="905">
      <c r="A905" s="98"/>
      <c r="B905" s="98"/>
      <c r="C905" s="98"/>
      <c r="D905" s="98"/>
      <c r="E905" s="98"/>
      <c r="F905" s="98"/>
      <c r="G905" s="98"/>
      <c r="H905" s="98"/>
      <c r="I905" s="98"/>
      <c r="J905" s="98"/>
      <c r="K905" s="98"/>
      <c r="L905" s="98"/>
      <c r="M905" s="98"/>
      <c r="N905" s="98"/>
      <c r="O905" s="98"/>
      <c r="P905" s="98"/>
      <c r="Q905" s="98"/>
      <c r="R905" s="98"/>
      <c r="S905" s="98"/>
      <c r="T905" s="98"/>
      <c r="U905" s="98"/>
      <c r="V905" s="98"/>
      <c r="W905" s="98"/>
      <c r="X905" s="98"/>
      <c r="Y905" s="98"/>
      <c r="Z905" s="98"/>
    </row>
    <row r="906">
      <c r="A906" s="98"/>
      <c r="B906" s="98"/>
      <c r="C906" s="98"/>
      <c r="D906" s="98"/>
      <c r="E906" s="98"/>
      <c r="F906" s="98"/>
      <c r="G906" s="98"/>
      <c r="H906" s="98"/>
      <c r="I906" s="98"/>
      <c r="J906" s="98"/>
      <c r="K906" s="98"/>
      <c r="L906" s="98"/>
      <c r="M906" s="98"/>
      <c r="N906" s="98"/>
      <c r="O906" s="98"/>
      <c r="P906" s="98"/>
      <c r="Q906" s="98"/>
      <c r="R906" s="98"/>
      <c r="S906" s="98"/>
      <c r="T906" s="98"/>
      <c r="U906" s="98"/>
      <c r="V906" s="98"/>
      <c r="W906" s="98"/>
      <c r="X906" s="98"/>
      <c r="Y906" s="98"/>
      <c r="Z906" s="98"/>
    </row>
    <row r="907">
      <c r="A907" s="98"/>
      <c r="B907" s="98"/>
      <c r="C907" s="98"/>
      <c r="D907" s="98"/>
      <c r="E907" s="98"/>
      <c r="F907" s="98"/>
      <c r="G907" s="98"/>
      <c r="H907" s="98"/>
      <c r="I907" s="98"/>
      <c r="J907" s="98"/>
      <c r="K907" s="98"/>
      <c r="L907" s="98"/>
      <c r="M907" s="98"/>
      <c r="N907" s="98"/>
      <c r="O907" s="98"/>
      <c r="P907" s="98"/>
      <c r="Q907" s="98"/>
      <c r="R907" s="98"/>
      <c r="S907" s="98"/>
      <c r="T907" s="98"/>
      <c r="U907" s="98"/>
      <c r="V907" s="98"/>
      <c r="W907" s="98"/>
      <c r="X907" s="98"/>
      <c r="Y907" s="98"/>
      <c r="Z907" s="98"/>
    </row>
    <row r="908">
      <c r="A908" s="98"/>
      <c r="B908" s="98"/>
      <c r="C908" s="98"/>
      <c r="D908" s="98"/>
      <c r="E908" s="98"/>
      <c r="F908" s="98"/>
      <c r="G908" s="98"/>
      <c r="H908" s="98"/>
      <c r="I908" s="98"/>
      <c r="J908" s="98"/>
      <c r="K908" s="98"/>
      <c r="L908" s="98"/>
      <c r="M908" s="98"/>
      <c r="N908" s="98"/>
      <c r="O908" s="98"/>
      <c r="P908" s="98"/>
      <c r="Q908" s="98"/>
      <c r="R908" s="98"/>
      <c r="S908" s="98"/>
      <c r="T908" s="98"/>
      <c r="U908" s="98"/>
      <c r="V908" s="98"/>
      <c r="W908" s="98"/>
      <c r="X908" s="98"/>
      <c r="Y908" s="98"/>
      <c r="Z908" s="98"/>
    </row>
    <row r="909">
      <c r="A909" s="98"/>
      <c r="B909" s="98"/>
      <c r="C909" s="98"/>
      <c r="D909" s="98"/>
      <c r="E909" s="98"/>
      <c r="F909" s="98"/>
      <c r="G909" s="98"/>
      <c r="H909" s="98"/>
      <c r="I909" s="98"/>
      <c r="J909" s="98"/>
      <c r="K909" s="98"/>
      <c r="L909" s="98"/>
      <c r="M909" s="98"/>
      <c r="N909" s="98"/>
      <c r="O909" s="98"/>
      <c r="P909" s="98"/>
      <c r="Q909" s="98"/>
      <c r="R909" s="98"/>
      <c r="S909" s="98"/>
      <c r="T909" s="98"/>
      <c r="U909" s="98"/>
      <c r="V909" s="98"/>
      <c r="W909" s="98"/>
      <c r="X909" s="98"/>
      <c r="Y909" s="98"/>
      <c r="Z909" s="98"/>
    </row>
    <row r="910">
      <c r="A910" s="98"/>
      <c r="B910" s="98"/>
      <c r="C910" s="98"/>
      <c r="D910" s="98"/>
      <c r="E910" s="98"/>
      <c r="F910" s="98"/>
      <c r="G910" s="98"/>
      <c r="H910" s="98"/>
      <c r="I910" s="98"/>
      <c r="J910" s="98"/>
      <c r="K910" s="98"/>
      <c r="L910" s="98"/>
      <c r="M910" s="98"/>
      <c r="N910" s="98"/>
      <c r="O910" s="98"/>
      <c r="P910" s="98"/>
      <c r="Q910" s="98"/>
      <c r="R910" s="98"/>
      <c r="S910" s="98"/>
      <c r="T910" s="98"/>
      <c r="U910" s="98"/>
      <c r="V910" s="98"/>
      <c r="W910" s="98"/>
      <c r="X910" s="98"/>
      <c r="Y910" s="98"/>
      <c r="Z910" s="98"/>
    </row>
    <row r="911">
      <c r="A911" s="98"/>
      <c r="B911" s="98"/>
      <c r="C911" s="98"/>
      <c r="D911" s="98"/>
      <c r="E911" s="98"/>
      <c r="F911" s="98"/>
      <c r="G911" s="98"/>
      <c r="H911" s="98"/>
      <c r="I911" s="98"/>
      <c r="J911" s="98"/>
      <c r="K911" s="98"/>
      <c r="L911" s="98"/>
      <c r="M911" s="98"/>
      <c r="N911" s="98"/>
      <c r="O911" s="98"/>
      <c r="P911" s="98"/>
      <c r="Q911" s="98"/>
      <c r="R911" s="98"/>
      <c r="S911" s="98"/>
      <c r="T911" s="98"/>
      <c r="U911" s="98"/>
      <c r="V911" s="98"/>
      <c r="W911" s="98"/>
      <c r="X911" s="98"/>
      <c r="Y911" s="98"/>
      <c r="Z911" s="98"/>
    </row>
    <row r="912">
      <c r="A912" s="98"/>
      <c r="B912" s="98"/>
      <c r="C912" s="98"/>
      <c r="D912" s="98"/>
      <c r="E912" s="98"/>
      <c r="F912" s="98"/>
      <c r="G912" s="98"/>
      <c r="H912" s="98"/>
      <c r="I912" s="98"/>
      <c r="J912" s="98"/>
      <c r="K912" s="98"/>
      <c r="L912" s="98"/>
      <c r="M912" s="98"/>
      <c r="N912" s="98"/>
      <c r="O912" s="98"/>
      <c r="P912" s="98"/>
      <c r="Q912" s="98"/>
      <c r="R912" s="98"/>
      <c r="S912" s="98"/>
      <c r="T912" s="98"/>
      <c r="U912" s="98"/>
      <c r="V912" s="98"/>
      <c r="W912" s="98"/>
      <c r="X912" s="98"/>
      <c r="Y912" s="98"/>
      <c r="Z912" s="98"/>
    </row>
    <row r="913">
      <c r="A913" s="98"/>
      <c r="B913" s="98"/>
      <c r="C913" s="98"/>
      <c r="D913" s="98"/>
      <c r="E913" s="98"/>
      <c r="F913" s="98"/>
      <c r="G913" s="98"/>
      <c r="H913" s="98"/>
      <c r="I913" s="98"/>
      <c r="J913" s="98"/>
      <c r="K913" s="98"/>
      <c r="L913" s="98"/>
      <c r="M913" s="98"/>
      <c r="N913" s="98"/>
      <c r="O913" s="98"/>
      <c r="P913" s="98"/>
      <c r="Q913" s="98"/>
      <c r="R913" s="98"/>
      <c r="S913" s="98"/>
      <c r="T913" s="98"/>
      <c r="U913" s="98"/>
      <c r="V913" s="98"/>
      <c r="W913" s="98"/>
      <c r="X913" s="98"/>
      <c r="Y913" s="98"/>
      <c r="Z913" s="98"/>
    </row>
    <row r="914">
      <c r="A914" s="98"/>
      <c r="B914" s="98"/>
      <c r="C914" s="98"/>
      <c r="D914" s="98"/>
      <c r="E914" s="98"/>
      <c r="F914" s="98"/>
      <c r="G914" s="98"/>
      <c r="H914" s="98"/>
      <c r="I914" s="98"/>
      <c r="J914" s="98"/>
      <c r="K914" s="98"/>
      <c r="L914" s="98"/>
      <c r="M914" s="98"/>
      <c r="N914" s="98"/>
      <c r="O914" s="98"/>
      <c r="P914" s="98"/>
      <c r="Q914" s="98"/>
      <c r="R914" s="98"/>
      <c r="S914" s="98"/>
      <c r="T914" s="98"/>
      <c r="U914" s="98"/>
      <c r="V914" s="98"/>
      <c r="W914" s="98"/>
      <c r="X914" s="98"/>
      <c r="Y914" s="98"/>
      <c r="Z914" s="98"/>
    </row>
    <row r="915">
      <c r="A915" s="98"/>
      <c r="B915" s="98"/>
      <c r="C915" s="98"/>
      <c r="D915" s="98"/>
      <c r="E915" s="98"/>
      <c r="F915" s="98"/>
      <c r="G915" s="98"/>
      <c r="H915" s="98"/>
      <c r="I915" s="98"/>
      <c r="J915" s="98"/>
      <c r="K915" s="98"/>
      <c r="L915" s="98"/>
      <c r="M915" s="98"/>
      <c r="N915" s="98"/>
      <c r="O915" s="98"/>
      <c r="P915" s="98"/>
      <c r="Q915" s="98"/>
      <c r="R915" s="98"/>
      <c r="S915" s="98"/>
      <c r="T915" s="98"/>
      <c r="U915" s="98"/>
      <c r="V915" s="98"/>
      <c r="W915" s="98"/>
      <c r="X915" s="98"/>
      <c r="Y915" s="98"/>
      <c r="Z915" s="98"/>
    </row>
    <row r="916">
      <c r="A916" s="98"/>
      <c r="B916" s="98"/>
      <c r="C916" s="98"/>
      <c r="D916" s="98"/>
      <c r="E916" s="98"/>
      <c r="F916" s="98"/>
      <c r="G916" s="98"/>
      <c r="H916" s="98"/>
      <c r="I916" s="98"/>
      <c r="J916" s="98"/>
      <c r="K916" s="98"/>
      <c r="L916" s="98"/>
      <c r="M916" s="98"/>
      <c r="N916" s="98"/>
      <c r="O916" s="98"/>
      <c r="P916" s="98"/>
      <c r="Q916" s="98"/>
      <c r="R916" s="98"/>
      <c r="S916" s="98"/>
      <c r="T916" s="98"/>
      <c r="U916" s="98"/>
      <c r="V916" s="98"/>
      <c r="W916" s="98"/>
      <c r="X916" s="98"/>
      <c r="Y916" s="98"/>
      <c r="Z916" s="98"/>
    </row>
    <row r="917">
      <c r="A917" s="98"/>
      <c r="B917" s="98"/>
      <c r="C917" s="98"/>
      <c r="D917" s="98"/>
      <c r="E917" s="98"/>
      <c r="F917" s="98"/>
      <c r="G917" s="98"/>
      <c r="H917" s="98"/>
      <c r="I917" s="98"/>
      <c r="J917" s="98"/>
      <c r="K917" s="98"/>
      <c r="L917" s="98"/>
      <c r="M917" s="98"/>
      <c r="N917" s="98"/>
      <c r="O917" s="98"/>
      <c r="P917" s="98"/>
      <c r="Q917" s="98"/>
      <c r="R917" s="98"/>
      <c r="S917" s="98"/>
      <c r="T917" s="98"/>
      <c r="U917" s="98"/>
      <c r="V917" s="98"/>
      <c r="W917" s="98"/>
      <c r="X917" s="98"/>
      <c r="Y917" s="98"/>
      <c r="Z917" s="98"/>
    </row>
    <row r="918">
      <c r="A918" s="98"/>
      <c r="B918" s="98"/>
      <c r="C918" s="98"/>
      <c r="D918" s="98"/>
      <c r="E918" s="98"/>
      <c r="F918" s="98"/>
      <c r="G918" s="98"/>
      <c r="H918" s="98"/>
      <c r="I918" s="98"/>
      <c r="J918" s="98"/>
      <c r="K918" s="98"/>
      <c r="L918" s="98"/>
      <c r="M918" s="98"/>
      <c r="N918" s="98"/>
      <c r="O918" s="98"/>
      <c r="P918" s="98"/>
      <c r="Q918" s="98"/>
      <c r="R918" s="98"/>
      <c r="S918" s="98"/>
      <c r="T918" s="98"/>
      <c r="U918" s="98"/>
      <c r="V918" s="98"/>
      <c r="W918" s="98"/>
      <c r="X918" s="98"/>
      <c r="Y918" s="98"/>
      <c r="Z918" s="98"/>
    </row>
    <row r="919">
      <c r="A919" s="98"/>
      <c r="B919" s="98"/>
      <c r="C919" s="98"/>
      <c r="D919" s="98"/>
      <c r="E919" s="98"/>
      <c r="F919" s="98"/>
      <c r="G919" s="98"/>
      <c r="H919" s="98"/>
      <c r="I919" s="98"/>
      <c r="J919" s="98"/>
      <c r="K919" s="98"/>
      <c r="L919" s="98"/>
      <c r="M919" s="98"/>
      <c r="N919" s="98"/>
      <c r="O919" s="98"/>
      <c r="P919" s="98"/>
      <c r="Q919" s="98"/>
      <c r="R919" s="98"/>
      <c r="S919" s="98"/>
      <c r="T919" s="98"/>
      <c r="U919" s="98"/>
      <c r="V919" s="98"/>
      <c r="W919" s="98"/>
      <c r="X919" s="98"/>
      <c r="Y919" s="98"/>
      <c r="Z919" s="98"/>
    </row>
    <row r="920">
      <c r="A920" s="98"/>
      <c r="B920" s="98"/>
      <c r="C920" s="98"/>
      <c r="D920" s="98"/>
      <c r="E920" s="98"/>
      <c r="F920" s="98"/>
      <c r="G920" s="98"/>
      <c r="H920" s="98"/>
      <c r="I920" s="98"/>
      <c r="J920" s="98"/>
      <c r="K920" s="98"/>
      <c r="L920" s="98"/>
      <c r="M920" s="98"/>
      <c r="N920" s="98"/>
      <c r="O920" s="98"/>
      <c r="P920" s="98"/>
      <c r="Q920" s="98"/>
      <c r="R920" s="98"/>
      <c r="S920" s="98"/>
      <c r="T920" s="98"/>
      <c r="U920" s="98"/>
      <c r="V920" s="98"/>
      <c r="W920" s="98"/>
      <c r="X920" s="98"/>
      <c r="Y920" s="98"/>
      <c r="Z920" s="98"/>
    </row>
    <row r="921">
      <c r="A921" s="98"/>
      <c r="B921" s="98"/>
      <c r="C921" s="98"/>
      <c r="D921" s="98"/>
      <c r="E921" s="98"/>
      <c r="F921" s="98"/>
      <c r="G921" s="98"/>
      <c r="H921" s="98"/>
      <c r="I921" s="98"/>
      <c r="J921" s="98"/>
      <c r="K921" s="98"/>
      <c r="L921" s="98"/>
      <c r="M921" s="98"/>
      <c r="N921" s="98"/>
      <c r="O921" s="98"/>
      <c r="P921" s="98"/>
      <c r="Q921" s="98"/>
      <c r="R921" s="98"/>
      <c r="S921" s="98"/>
      <c r="T921" s="98"/>
      <c r="U921" s="98"/>
      <c r="V921" s="98"/>
      <c r="W921" s="98"/>
      <c r="X921" s="98"/>
      <c r="Y921" s="98"/>
      <c r="Z921" s="98"/>
    </row>
    <row r="922">
      <c r="A922" s="98"/>
      <c r="B922" s="98"/>
      <c r="C922" s="98"/>
      <c r="D922" s="98"/>
      <c r="E922" s="98"/>
      <c r="F922" s="98"/>
      <c r="G922" s="98"/>
      <c r="H922" s="98"/>
      <c r="I922" s="98"/>
      <c r="J922" s="98"/>
      <c r="K922" s="98"/>
      <c r="L922" s="98"/>
      <c r="M922" s="98"/>
      <c r="N922" s="98"/>
      <c r="O922" s="98"/>
      <c r="P922" s="98"/>
      <c r="Q922" s="98"/>
      <c r="R922" s="98"/>
      <c r="S922" s="98"/>
      <c r="T922" s="98"/>
      <c r="U922" s="98"/>
      <c r="V922" s="98"/>
      <c r="W922" s="98"/>
      <c r="X922" s="98"/>
      <c r="Y922" s="98"/>
      <c r="Z922" s="98"/>
    </row>
    <row r="923">
      <c r="A923" s="98"/>
      <c r="B923" s="98"/>
      <c r="C923" s="98"/>
      <c r="D923" s="98"/>
      <c r="E923" s="98"/>
      <c r="F923" s="98"/>
      <c r="G923" s="98"/>
      <c r="H923" s="98"/>
      <c r="I923" s="98"/>
      <c r="J923" s="98"/>
      <c r="K923" s="98"/>
      <c r="L923" s="98"/>
      <c r="M923" s="98"/>
      <c r="N923" s="98"/>
      <c r="O923" s="98"/>
      <c r="P923" s="98"/>
      <c r="Q923" s="98"/>
      <c r="R923" s="98"/>
      <c r="S923" s="98"/>
      <c r="T923" s="98"/>
      <c r="U923" s="98"/>
      <c r="V923" s="98"/>
      <c r="W923" s="98"/>
      <c r="X923" s="98"/>
      <c r="Y923" s="98"/>
      <c r="Z923" s="98"/>
    </row>
    <row r="924">
      <c r="A924" s="98"/>
      <c r="B924" s="98"/>
      <c r="C924" s="98"/>
      <c r="D924" s="98"/>
      <c r="E924" s="98"/>
      <c r="F924" s="98"/>
      <c r="G924" s="98"/>
      <c r="H924" s="98"/>
      <c r="I924" s="98"/>
      <c r="J924" s="98"/>
      <c r="K924" s="98"/>
      <c r="L924" s="98"/>
      <c r="M924" s="98"/>
      <c r="N924" s="98"/>
      <c r="O924" s="98"/>
      <c r="P924" s="98"/>
      <c r="Q924" s="98"/>
      <c r="R924" s="98"/>
      <c r="S924" s="98"/>
      <c r="T924" s="98"/>
      <c r="U924" s="98"/>
      <c r="V924" s="98"/>
      <c r="W924" s="98"/>
      <c r="X924" s="98"/>
      <c r="Y924" s="98"/>
      <c r="Z924" s="98"/>
    </row>
    <row r="925">
      <c r="A925" s="98"/>
      <c r="B925" s="98"/>
      <c r="C925" s="98"/>
      <c r="D925" s="98"/>
      <c r="E925" s="98"/>
      <c r="F925" s="98"/>
      <c r="G925" s="98"/>
      <c r="H925" s="98"/>
      <c r="I925" s="98"/>
      <c r="J925" s="98"/>
      <c r="K925" s="98"/>
      <c r="L925" s="98"/>
      <c r="M925" s="98"/>
      <c r="N925" s="98"/>
      <c r="O925" s="98"/>
      <c r="P925" s="98"/>
      <c r="Q925" s="98"/>
      <c r="R925" s="98"/>
      <c r="S925" s="98"/>
      <c r="T925" s="98"/>
      <c r="U925" s="98"/>
      <c r="V925" s="98"/>
      <c r="W925" s="98"/>
      <c r="X925" s="98"/>
      <c r="Y925" s="98"/>
      <c r="Z925" s="98"/>
    </row>
    <row r="926">
      <c r="A926" s="98"/>
      <c r="B926" s="98"/>
      <c r="C926" s="98"/>
      <c r="D926" s="98"/>
      <c r="E926" s="98"/>
      <c r="F926" s="98"/>
      <c r="G926" s="98"/>
      <c r="H926" s="98"/>
      <c r="I926" s="98"/>
      <c r="J926" s="98"/>
      <c r="K926" s="98"/>
      <c r="L926" s="98"/>
      <c r="M926" s="98"/>
      <c r="N926" s="98"/>
      <c r="O926" s="98"/>
      <c r="P926" s="98"/>
      <c r="Q926" s="98"/>
      <c r="R926" s="98"/>
      <c r="S926" s="98"/>
      <c r="T926" s="98"/>
      <c r="U926" s="98"/>
      <c r="V926" s="98"/>
      <c r="W926" s="98"/>
      <c r="X926" s="98"/>
      <c r="Y926" s="98"/>
      <c r="Z926" s="98"/>
    </row>
    <row r="927">
      <c r="A927" s="98"/>
      <c r="B927" s="98"/>
      <c r="C927" s="98"/>
      <c r="D927" s="98"/>
      <c r="E927" s="98"/>
      <c r="F927" s="98"/>
      <c r="G927" s="98"/>
      <c r="H927" s="98"/>
      <c r="I927" s="98"/>
      <c r="J927" s="98"/>
      <c r="K927" s="98"/>
      <c r="L927" s="98"/>
      <c r="M927" s="98"/>
      <c r="N927" s="98"/>
      <c r="O927" s="98"/>
      <c r="P927" s="98"/>
      <c r="Q927" s="98"/>
      <c r="R927" s="98"/>
      <c r="S927" s="98"/>
      <c r="T927" s="98"/>
      <c r="U927" s="98"/>
      <c r="V927" s="98"/>
      <c r="W927" s="98"/>
      <c r="X927" s="98"/>
      <c r="Y927" s="98"/>
      <c r="Z927" s="98"/>
    </row>
    <row r="928">
      <c r="A928" s="98"/>
      <c r="B928" s="98"/>
      <c r="C928" s="98"/>
      <c r="D928" s="98"/>
      <c r="E928" s="98"/>
      <c r="F928" s="98"/>
      <c r="G928" s="98"/>
      <c r="H928" s="98"/>
      <c r="I928" s="98"/>
      <c r="J928" s="98"/>
      <c r="K928" s="98"/>
      <c r="L928" s="98"/>
      <c r="M928" s="98"/>
      <c r="N928" s="98"/>
      <c r="O928" s="98"/>
      <c r="P928" s="98"/>
      <c r="Q928" s="98"/>
      <c r="R928" s="98"/>
      <c r="S928" s="98"/>
      <c r="T928" s="98"/>
      <c r="U928" s="98"/>
      <c r="V928" s="98"/>
      <c r="W928" s="98"/>
      <c r="X928" s="98"/>
      <c r="Y928" s="98"/>
      <c r="Z928" s="98"/>
    </row>
    <row r="929">
      <c r="A929" s="98"/>
      <c r="B929" s="98"/>
      <c r="C929" s="98"/>
      <c r="D929" s="98"/>
      <c r="E929" s="98"/>
      <c r="F929" s="98"/>
      <c r="G929" s="98"/>
      <c r="H929" s="98"/>
      <c r="I929" s="98"/>
      <c r="J929" s="98"/>
      <c r="K929" s="98"/>
      <c r="L929" s="98"/>
      <c r="M929" s="98"/>
      <c r="N929" s="98"/>
      <c r="O929" s="98"/>
      <c r="P929" s="98"/>
      <c r="Q929" s="98"/>
      <c r="R929" s="98"/>
      <c r="S929" s="98"/>
      <c r="T929" s="98"/>
      <c r="U929" s="98"/>
      <c r="V929" s="98"/>
      <c r="W929" s="98"/>
      <c r="X929" s="98"/>
      <c r="Y929" s="98"/>
      <c r="Z929" s="98"/>
    </row>
    <row r="930">
      <c r="A930" s="98"/>
      <c r="B930" s="98"/>
      <c r="C930" s="98"/>
      <c r="D930" s="98"/>
      <c r="E930" s="98"/>
      <c r="F930" s="98"/>
      <c r="G930" s="98"/>
      <c r="H930" s="98"/>
      <c r="I930" s="98"/>
      <c r="J930" s="98"/>
      <c r="K930" s="98"/>
      <c r="L930" s="98"/>
      <c r="M930" s="98"/>
      <c r="N930" s="98"/>
      <c r="O930" s="98"/>
      <c r="P930" s="98"/>
      <c r="Q930" s="98"/>
      <c r="R930" s="98"/>
      <c r="S930" s="98"/>
      <c r="T930" s="98"/>
      <c r="U930" s="98"/>
      <c r="V930" s="98"/>
      <c r="W930" s="98"/>
      <c r="X930" s="98"/>
      <c r="Y930" s="98"/>
      <c r="Z930" s="98"/>
    </row>
    <row r="931">
      <c r="A931" s="98"/>
      <c r="B931" s="98"/>
      <c r="C931" s="98"/>
      <c r="D931" s="98"/>
      <c r="E931" s="98"/>
      <c r="F931" s="98"/>
      <c r="G931" s="98"/>
      <c r="H931" s="98"/>
      <c r="I931" s="98"/>
      <c r="J931" s="98"/>
      <c r="K931" s="98"/>
      <c r="L931" s="98"/>
      <c r="M931" s="98"/>
      <c r="N931" s="98"/>
      <c r="O931" s="98"/>
      <c r="P931" s="98"/>
      <c r="Q931" s="98"/>
      <c r="R931" s="98"/>
      <c r="S931" s="98"/>
      <c r="T931" s="98"/>
      <c r="U931" s="98"/>
      <c r="V931" s="98"/>
      <c r="W931" s="98"/>
      <c r="X931" s="98"/>
      <c r="Y931" s="98"/>
      <c r="Z931" s="98"/>
    </row>
    <row r="932">
      <c r="A932" s="98"/>
      <c r="B932" s="98"/>
      <c r="C932" s="98"/>
      <c r="D932" s="98"/>
      <c r="E932" s="98"/>
      <c r="F932" s="98"/>
      <c r="G932" s="98"/>
      <c r="H932" s="98"/>
      <c r="I932" s="98"/>
      <c r="J932" s="98"/>
      <c r="K932" s="98"/>
      <c r="L932" s="98"/>
      <c r="M932" s="98"/>
      <c r="N932" s="98"/>
      <c r="O932" s="98"/>
      <c r="P932" s="98"/>
      <c r="Q932" s="98"/>
      <c r="R932" s="98"/>
      <c r="S932" s="98"/>
      <c r="T932" s="98"/>
      <c r="U932" s="98"/>
      <c r="V932" s="98"/>
      <c r="W932" s="98"/>
      <c r="X932" s="98"/>
      <c r="Y932" s="98"/>
      <c r="Z932" s="98"/>
    </row>
    <row r="933">
      <c r="A933" s="98"/>
      <c r="B933" s="98"/>
      <c r="C933" s="98"/>
      <c r="D933" s="98"/>
      <c r="E933" s="98"/>
      <c r="F933" s="98"/>
      <c r="G933" s="98"/>
      <c r="H933" s="98"/>
      <c r="I933" s="98"/>
      <c r="J933" s="98"/>
      <c r="K933" s="98"/>
      <c r="L933" s="98"/>
      <c r="M933" s="98"/>
      <c r="N933" s="98"/>
      <c r="O933" s="98"/>
      <c r="P933" s="98"/>
      <c r="Q933" s="98"/>
      <c r="R933" s="98"/>
      <c r="S933" s="98"/>
      <c r="T933" s="98"/>
      <c r="U933" s="98"/>
      <c r="V933" s="98"/>
      <c r="W933" s="98"/>
      <c r="X933" s="98"/>
      <c r="Y933" s="98"/>
      <c r="Z933" s="98"/>
    </row>
    <row r="934">
      <c r="A934" s="98"/>
      <c r="B934" s="98"/>
      <c r="C934" s="98"/>
      <c r="D934" s="98"/>
      <c r="E934" s="98"/>
      <c r="F934" s="98"/>
      <c r="G934" s="98"/>
      <c r="H934" s="98"/>
      <c r="I934" s="98"/>
      <c r="J934" s="98"/>
      <c r="K934" s="98"/>
      <c r="L934" s="98"/>
      <c r="M934" s="98"/>
      <c r="N934" s="98"/>
      <c r="O934" s="98"/>
      <c r="P934" s="98"/>
      <c r="Q934" s="98"/>
      <c r="R934" s="98"/>
      <c r="S934" s="98"/>
      <c r="T934" s="98"/>
      <c r="U934" s="98"/>
      <c r="V934" s="98"/>
      <c r="W934" s="98"/>
      <c r="X934" s="98"/>
      <c r="Y934" s="98"/>
      <c r="Z934" s="98"/>
    </row>
    <row r="935">
      <c r="A935" s="98"/>
      <c r="B935" s="98"/>
      <c r="C935" s="98"/>
      <c r="D935" s="98"/>
      <c r="E935" s="98"/>
      <c r="F935" s="98"/>
      <c r="G935" s="98"/>
      <c r="H935" s="98"/>
      <c r="I935" s="98"/>
      <c r="J935" s="98"/>
      <c r="K935" s="98"/>
      <c r="L935" s="98"/>
      <c r="M935" s="98"/>
      <c r="N935" s="98"/>
      <c r="O935" s="98"/>
      <c r="P935" s="98"/>
      <c r="Q935" s="98"/>
      <c r="R935" s="98"/>
      <c r="S935" s="98"/>
      <c r="T935" s="98"/>
      <c r="U935" s="98"/>
      <c r="V935" s="98"/>
      <c r="W935" s="98"/>
      <c r="X935" s="98"/>
      <c r="Y935" s="98"/>
      <c r="Z935" s="98"/>
    </row>
    <row r="936">
      <c r="A936" s="98"/>
      <c r="B936" s="98"/>
      <c r="C936" s="98"/>
      <c r="D936" s="98"/>
      <c r="E936" s="98"/>
      <c r="F936" s="98"/>
      <c r="G936" s="98"/>
      <c r="H936" s="98"/>
      <c r="I936" s="98"/>
      <c r="J936" s="98"/>
      <c r="K936" s="98"/>
      <c r="L936" s="98"/>
      <c r="M936" s="98"/>
      <c r="N936" s="98"/>
      <c r="O936" s="98"/>
      <c r="P936" s="98"/>
      <c r="Q936" s="98"/>
      <c r="R936" s="98"/>
      <c r="S936" s="98"/>
      <c r="T936" s="98"/>
      <c r="U936" s="98"/>
      <c r="V936" s="98"/>
      <c r="W936" s="98"/>
      <c r="X936" s="98"/>
      <c r="Y936" s="98"/>
      <c r="Z936" s="98"/>
    </row>
    <row r="937">
      <c r="A937" s="98"/>
      <c r="B937" s="98"/>
      <c r="C937" s="98"/>
      <c r="D937" s="98"/>
      <c r="E937" s="98"/>
      <c r="F937" s="98"/>
      <c r="G937" s="98"/>
      <c r="H937" s="98"/>
      <c r="I937" s="98"/>
      <c r="J937" s="98"/>
      <c r="K937" s="98"/>
      <c r="L937" s="98"/>
      <c r="M937" s="98"/>
      <c r="N937" s="98"/>
      <c r="O937" s="98"/>
      <c r="P937" s="98"/>
      <c r="Q937" s="98"/>
      <c r="R937" s="98"/>
      <c r="S937" s="98"/>
      <c r="T937" s="98"/>
      <c r="U937" s="98"/>
      <c r="V937" s="98"/>
      <c r="W937" s="98"/>
      <c r="X937" s="98"/>
      <c r="Y937" s="98"/>
      <c r="Z937" s="98"/>
    </row>
    <row r="938">
      <c r="A938" s="98"/>
      <c r="B938" s="98"/>
      <c r="C938" s="98"/>
      <c r="D938" s="98"/>
      <c r="E938" s="98"/>
      <c r="F938" s="98"/>
      <c r="G938" s="98"/>
      <c r="H938" s="98"/>
      <c r="I938" s="98"/>
      <c r="J938" s="98"/>
      <c r="K938" s="98"/>
      <c r="L938" s="98"/>
      <c r="M938" s="98"/>
      <c r="N938" s="98"/>
      <c r="O938" s="98"/>
      <c r="P938" s="98"/>
      <c r="Q938" s="98"/>
      <c r="R938" s="98"/>
      <c r="S938" s="98"/>
      <c r="T938" s="98"/>
      <c r="U938" s="98"/>
      <c r="V938" s="98"/>
      <c r="W938" s="98"/>
      <c r="X938" s="98"/>
      <c r="Y938" s="98"/>
      <c r="Z938" s="98"/>
    </row>
    <row r="939">
      <c r="A939" s="98"/>
      <c r="B939" s="98"/>
      <c r="C939" s="98"/>
      <c r="D939" s="98"/>
      <c r="E939" s="98"/>
      <c r="F939" s="98"/>
      <c r="G939" s="98"/>
      <c r="H939" s="98"/>
      <c r="I939" s="98"/>
      <c r="J939" s="98"/>
      <c r="K939" s="98"/>
      <c r="L939" s="98"/>
      <c r="M939" s="98"/>
      <c r="N939" s="98"/>
      <c r="O939" s="98"/>
      <c r="P939" s="98"/>
      <c r="Q939" s="98"/>
      <c r="R939" s="98"/>
      <c r="S939" s="98"/>
      <c r="T939" s="98"/>
      <c r="U939" s="98"/>
      <c r="V939" s="98"/>
      <c r="W939" s="98"/>
      <c r="X939" s="98"/>
      <c r="Y939" s="98"/>
      <c r="Z939" s="98"/>
    </row>
    <row r="940">
      <c r="A940" s="98"/>
      <c r="B940" s="98"/>
      <c r="C940" s="98"/>
      <c r="D940" s="98"/>
      <c r="E940" s="98"/>
      <c r="F940" s="98"/>
      <c r="G940" s="98"/>
      <c r="H940" s="98"/>
      <c r="I940" s="98"/>
      <c r="J940" s="98"/>
      <c r="K940" s="98"/>
      <c r="L940" s="98"/>
      <c r="M940" s="98"/>
      <c r="N940" s="98"/>
      <c r="O940" s="98"/>
      <c r="P940" s="98"/>
      <c r="Q940" s="98"/>
      <c r="R940" s="98"/>
      <c r="S940" s="98"/>
      <c r="T940" s="98"/>
      <c r="U940" s="98"/>
      <c r="V940" s="98"/>
      <c r="W940" s="98"/>
      <c r="X940" s="98"/>
      <c r="Y940" s="98"/>
      <c r="Z940" s="98"/>
    </row>
    <row r="941">
      <c r="A941" s="98"/>
      <c r="B941" s="98"/>
      <c r="C941" s="98"/>
      <c r="D941" s="98"/>
      <c r="E941" s="98"/>
      <c r="F941" s="98"/>
      <c r="G941" s="98"/>
      <c r="H941" s="98"/>
      <c r="I941" s="98"/>
      <c r="J941" s="98"/>
      <c r="K941" s="98"/>
      <c r="L941" s="98"/>
      <c r="M941" s="98"/>
      <c r="N941" s="98"/>
      <c r="O941" s="98"/>
      <c r="P941" s="98"/>
      <c r="Q941" s="98"/>
      <c r="R941" s="98"/>
      <c r="S941" s="98"/>
      <c r="T941" s="98"/>
      <c r="U941" s="98"/>
      <c r="V941" s="98"/>
      <c r="W941" s="98"/>
      <c r="X941" s="98"/>
      <c r="Y941" s="98"/>
      <c r="Z941" s="98"/>
    </row>
    <row r="942">
      <c r="A942" s="98"/>
      <c r="B942" s="98"/>
      <c r="C942" s="98"/>
      <c r="D942" s="98"/>
      <c r="E942" s="98"/>
      <c r="F942" s="98"/>
      <c r="G942" s="98"/>
      <c r="H942" s="98"/>
      <c r="I942" s="98"/>
      <c r="J942" s="98"/>
      <c r="K942" s="98"/>
      <c r="L942" s="98"/>
      <c r="M942" s="98"/>
      <c r="N942" s="98"/>
      <c r="O942" s="98"/>
      <c r="P942" s="98"/>
      <c r="Q942" s="98"/>
      <c r="R942" s="98"/>
      <c r="S942" s="98"/>
      <c r="T942" s="98"/>
      <c r="U942" s="98"/>
      <c r="V942" s="98"/>
      <c r="W942" s="98"/>
      <c r="X942" s="98"/>
      <c r="Y942" s="98"/>
      <c r="Z942" s="98"/>
    </row>
    <row r="943">
      <c r="A943" s="98"/>
      <c r="B943" s="98"/>
      <c r="C943" s="98"/>
      <c r="D943" s="98"/>
      <c r="E943" s="98"/>
      <c r="F943" s="98"/>
      <c r="G943" s="98"/>
      <c r="H943" s="98"/>
      <c r="I943" s="98"/>
      <c r="J943" s="98"/>
      <c r="K943" s="98"/>
      <c r="L943" s="98"/>
      <c r="M943" s="98"/>
      <c r="N943" s="98"/>
      <c r="O943" s="98"/>
      <c r="P943" s="98"/>
      <c r="Q943" s="98"/>
      <c r="R943" s="98"/>
      <c r="S943" s="98"/>
      <c r="T943" s="98"/>
      <c r="U943" s="98"/>
      <c r="V943" s="98"/>
      <c r="W943" s="98"/>
      <c r="X943" s="98"/>
      <c r="Y943" s="98"/>
      <c r="Z943" s="98"/>
    </row>
    <row r="944">
      <c r="A944" s="98"/>
      <c r="B944" s="98"/>
      <c r="C944" s="98"/>
      <c r="D944" s="98"/>
      <c r="E944" s="98"/>
      <c r="F944" s="98"/>
      <c r="G944" s="98"/>
      <c r="H944" s="98"/>
      <c r="I944" s="98"/>
      <c r="J944" s="98"/>
      <c r="K944" s="98"/>
      <c r="L944" s="98"/>
      <c r="M944" s="98"/>
      <c r="N944" s="98"/>
      <c r="O944" s="98"/>
      <c r="P944" s="98"/>
      <c r="Q944" s="98"/>
      <c r="R944" s="98"/>
      <c r="S944" s="98"/>
      <c r="T944" s="98"/>
      <c r="U944" s="98"/>
      <c r="V944" s="98"/>
      <c r="W944" s="98"/>
      <c r="X944" s="98"/>
      <c r="Y944" s="98"/>
      <c r="Z944" s="98"/>
    </row>
    <row r="945">
      <c r="A945" s="98"/>
      <c r="B945" s="98"/>
      <c r="C945" s="98"/>
      <c r="D945" s="98"/>
      <c r="E945" s="98"/>
      <c r="F945" s="98"/>
      <c r="G945" s="98"/>
      <c r="H945" s="98"/>
      <c r="I945" s="98"/>
      <c r="J945" s="98"/>
      <c r="K945" s="98"/>
      <c r="L945" s="98"/>
      <c r="M945" s="98"/>
      <c r="N945" s="98"/>
      <c r="O945" s="98"/>
      <c r="P945" s="98"/>
      <c r="Q945" s="98"/>
      <c r="R945" s="98"/>
      <c r="S945" s="98"/>
      <c r="T945" s="98"/>
      <c r="U945" s="98"/>
      <c r="V945" s="98"/>
      <c r="W945" s="98"/>
      <c r="X945" s="98"/>
      <c r="Y945" s="98"/>
      <c r="Z945" s="98"/>
    </row>
    <row r="946">
      <c r="A946" s="98"/>
      <c r="B946" s="98"/>
      <c r="C946" s="98"/>
      <c r="D946" s="98"/>
      <c r="E946" s="98"/>
      <c r="F946" s="98"/>
      <c r="G946" s="98"/>
      <c r="H946" s="98"/>
      <c r="I946" s="98"/>
      <c r="J946" s="98"/>
      <c r="K946" s="98"/>
      <c r="L946" s="98"/>
      <c r="M946" s="98"/>
      <c r="N946" s="98"/>
      <c r="O946" s="98"/>
      <c r="P946" s="98"/>
      <c r="Q946" s="98"/>
      <c r="R946" s="98"/>
      <c r="S946" s="98"/>
      <c r="T946" s="98"/>
      <c r="U946" s="98"/>
      <c r="V946" s="98"/>
      <c r="W946" s="98"/>
      <c r="X946" s="98"/>
      <c r="Y946" s="98"/>
      <c r="Z946" s="98"/>
    </row>
    <row r="947">
      <c r="A947" s="98"/>
      <c r="B947" s="98"/>
      <c r="C947" s="98"/>
      <c r="D947" s="98"/>
      <c r="E947" s="98"/>
      <c r="F947" s="98"/>
      <c r="G947" s="98"/>
      <c r="H947" s="98"/>
      <c r="I947" s="98"/>
      <c r="J947" s="98"/>
      <c r="K947" s="98"/>
      <c r="L947" s="98"/>
      <c r="M947" s="98"/>
      <c r="N947" s="98"/>
      <c r="O947" s="98"/>
      <c r="P947" s="98"/>
      <c r="Q947" s="98"/>
      <c r="R947" s="98"/>
      <c r="S947" s="98"/>
      <c r="T947" s="98"/>
      <c r="U947" s="98"/>
      <c r="V947" s="98"/>
      <c r="W947" s="98"/>
      <c r="X947" s="98"/>
      <c r="Y947" s="98"/>
      <c r="Z947" s="98"/>
    </row>
    <row r="948">
      <c r="A948" s="98"/>
      <c r="B948" s="98"/>
      <c r="C948" s="98"/>
      <c r="D948" s="98"/>
      <c r="E948" s="98"/>
      <c r="F948" s="98"/>
      <c r="G948" s="98"/>
      <c r="H948" s="98"/>
      <c r="I948" s="98"/>
      <c r="J948" s="98"/>
      <c r="K948" s="98"/>
      <c r="L948" s="98"/>
      <c r="M948" s="98"/>
      <c r="N948" s="98"/>
      <c r="O948" s="98"/>
      <c r="P948" s="98"/>
      <c r="Q948" s="98"/>
      <c r="R948" s="98"/>
      <c r="S948" s="98"/>
      <c r="T948" s="98"/>
      <c r="U948" s="98"/>
      <c r="V948" s="98"/>
      <c r="W948" s="98"/>
      <c r="X948" s="98"/>
      <c r="Y948" s="98"/>
      <c r="Z948" s="98"/>
    </row>
    <row r="949">
      <c r="A949" s="98"/>
      <c r="B949" s="98"/>
      <c r="C949" s="98"/>
      <c r="D949" s="98"/>
      <c r="E949" s="98"/>
      <c r="F949" s="98"/>
      <c r="G949" s="98"/>
      <c r="H949" s="98"/>
      <c r="I949" s="98"/>
      <c r="J949" s="98"/>
      <c r="K949" s="98"/>
      <c r="L949" s="98"/>
      <c r="M949" s="98"/>
      <c r="N949" s="98"/>
      <c r="O949" s="98"/>
      <c r="P949" s="98"/>
      <c r="Q949" s="98"/>
      <c r="R949" s="98"/>
      <c r="S949" s="98"/>
      <c r="T949" s="98"/>
      <c r="U949" s="98"/>
      <c r="V949" s="98"/>
      <c r="W949" s="98"/>
      <c r="X949" s="98"/>
      <c r="Y949" s="98"/>
      <c r="Z949" s="98"/>
    </row>
    <row r="950">
      <c r="A950" s="98"/>
      <c r="B950" s="98"/>
      <c r="C950" s="98"/>
      <c r="D950" s="98"/>
      <c r="E950" s="98"/>
      <c r="F950" s="98"/>
      <c r="G950" s="98"/>
      <c r="H950" s="98"/>
      <c r="I950" s="98"/>
      <c r="J950" s="98"/>
      <c r="K950" s="98"/>
      <c r="L950" s="98"/>
      <c r="M950" s="98"/>
      <c r="N950" s="98"/>
      <c r="O950" s="98"/>
      <c r="P950" s="98"/>
      <c r="Q950" s="98"/>
      <c r="R950" s="98"/>
      <c r="S950" s="98"/>
      <c r="T950" s="98"/>
      <c r="U950" s="98"/>
      <c r="V950" s="98"/>
      <c r="W950" s="98"/>
      <c r="X950" s="98"/>
      <c r="Y950" s="98"/>
      <c r="Z950" s="98"/>
    </row>
    <row r="951">
      <c r="A951" s="98"/>
      <c r="B951" s="98"/>
      <c r="C951" s="98"/>
      <c r="D951" s="98"/>
      <c r="E951" s="98"/>
      <c r="F951" s="98"/>
      <c r="G951" s="98"/>
      <c r="H951" s="98"/>
      <c r="I951" s="98"/>
      <c r="J951" s="98"/>
      <c r="K951" s="98"/>
      <c r="L951" s="98"/>
      <c r="M951" s="98"/>
      <c r="N951" s="98"/>
      <c r="O951" s="98"/>
      <c r="P951" s="98"/>
      <c r="Q951" s="98"/>
      <c r="R951" s="98"/>
      <c r="S951" s="98"/>
      <c r="T951" s="98"/>
      <c r="U951" s="98"/>
      <c r="V951" s="98"/>
      <c r="W951" s="98"/>
      <c r="X951" s="98"/>
      <c r="Y951" s="98"/>
      <c r="Z951" s="98"/>
    </row>
    <row r="952">
      <c r="A952" s="98"/>
      <c r="B952" s="98"/>
      <c r="C952" s="98"/>
      <c r="D952" s="98"/>
      <c r="E952" s="98"/>
      <c r="F952" s="98"/>
      <c r="G952" s="98"/>
      <c r="H952" s="98"/>
      <c r="I952" s="98"/>
      <c r="J952" s="98"/>
      <c r="K952" s="98"/>
      <c r="L952" s="98"/>
      <c r="M952" s="98"/>
      <c r="N952" s="98"/>
      <c r="O952" s="98"/>
      <c r="P952" s="98"/>
      <c r="Q952" s="98"/>
      <c r="R952" s="98"/>
      <c r="S952" s="98"/>
      <c r="T952" s="98"/>
      <c r="U952" s="98"/>
      <c r="V952" s="98"/>
      <c r="W952" s="98"/>
      <c r="X952" s="98"/>
      <c r="Y952" s="98"/>
      <c r="Z952" s="98"/>
    </row>
    <row r="953">
      <c r="A953" s="98"/>
      <c r="B953" s="98"/>
      <c r="C953" s="98"/>
      <c r="D953" s="98"/>
      <c r="E953" s="98"/>
      <c r="F953" s="98"/>
      <c r="G953" s="98"/>
      <c r="H953" s="98"/>
      <c r="I953" s="98"/>
      <c r="J953" s="98"/>
      <c r="K953" s="98"/>
      <c r="L953" s="98"/>
      <c r="M953" s="98"/>
      <c r="N953" s="98"/>
      <c r="O953" s="98"/>
      <c r="P953" s="98"/>
      <c r="Q953" s="98"/>
      <c r="R953" s="98"/>
      <c r="S953" s="98"/>
      <c r="T953" s="98"/>
      <c r="U953" s="98"/>
      <c r="V953" s="98"/>
      <c r="W953" s="98"/>
      <c r="X953" s="98"/>
      <c r="Y953" s="98"/>
      <c r="Z953" s="98"/>
    </row>
    <row r="954">
      <c r="A954" s="98"/>
      <c r="B954" s="98"/>
      <c r="C954" s="98"/>
      <c r="D954" s="98"/>
      <c r="E954" s="98"/>
      <c r="F954" s="98"/>
      <c r="G954" s="98"/>
      <c r="H954" s="98"/>
      <c r="I954" s="98"/>
      <c r="J954" s="98"/>
      <c r="K954" s="98"/>
      <c r="L954" s="98"/>
      <c r="M954" s="98"/>
      <c r="N954" s="98"/>
      <c r="O954" s="98"/>
      <c r="P954" s="98"/>
      <c r="Q954" s="98"/>
      <c r="R954" s="98"/>
      <c r="S954" s="98"/>
      <c r="T954" s="98"/>
      <c r="U954" s="98"/>
      <c r="V954" s="98"/>
      <c r="W954" s="98"/>
      <c r="X954" s="98"/>
      <c r="Y954" s="98"/>
      <c r="Z954" s="98"/>
    </row>
    <row r="955">
      <c r="A955" s="98"/>
      <c r="B955" s="98"/>
      <c r="C955" s="98"/>
      <c r="D955" s="98"/>
      <c r="E955" s="98"/>
      <c r="F955" s="98"/>
      <c r="G955" s="98"/>
      <c r="H955" s="98"/>
      <c r="I955" s="98"/>
      <c r="J955" s="98"/>
      <c r="K955" s="98"/>
      <c r="L955" s="98"/>
      <c r="M955" s="98"/>
      <c r="N955" s="98"/>
      <c r="O955" s="98"/>
      <c r="P955" s="98"/>
      <c r="Q955" s="98"/>
      <c r="R955" s="98"/>
      <c r="S955" s="98"/>
      <c r="T955" s="98"/>
      <c r="U955" s="98"/>
      <c r="V955" s="98"/>
      <c r="W955" s="98"/>
      <c r="X955" s="98"/>
      <c r="Y955" s="98"/>
      <c r="Z955" s="98"/>
    </row>
    <row r="956">
      <c r="A956" s="98"/>
      <c r="B956" s="98"/>
      <c r="C956" s="98"/>
      <c r="D956" s="98"/>
      <c r="E956" s="98"/>
      <c r="F956" s="98"/>
      <c r="G956" s="98"/>
      <c r="H956" s="98"/>
      <c r="I956" s="98"/>
      <c r="J956" s="98"/>
      <c r="K956" s="98"/>
      <c r="L956" s="98"/>
      <c r="M956" s="98"/>
      <c r="N956" s="98"/>
      <c r="O956" s="98"/>
      <c r="P956" s="98"/>
      <c r="Q956" s="98"/>
      <c r="R956" s="98"/>
      <c r="S956" s="98"/>
      <c r="T956" s="98"/>
      <c r="U956" s="98"/>
      <c r="V956" s="98"/>
      <c r="W956" s="98"/>
      <c r="X956" s="98"/>
      <c r="Y956" s="98"/>
      <c r="Z956" s="98"/>
    </row>
    <row r="957">
      <c r="A957" s="98"/>
      <c r="B957" s="98"/>
      <c r="C957" s="98"/>
      <c r="D957" s="98"/>
      <c r="E957" s="98"/>
      <c r="F957" s="98"/>
      <c r="G957" s="98"/>
      <c r="H957" s="98"/>
      <c r="I957" s="98"/>
      <c r="J957" s="98"/>
      <c r="K957" s="98"/>
      <c r="L957" s="98"/>
      <c r="M957" s="98"/>
      <c r="N957" s="98"/>
      <c r="O957" s="98"/>
      <c r="P957" s="98"/>
      <c r="Q957" s="98"/>
      <c r="R957" s="98"/>
      <c r="S957" s="98"/>
      <c r="T957" s="98"/>
      <c r="U957" s="98"/>
      <c r="V957" s="98"/>
      <c r="W957" s="98"/>
      <c r="X957" s="98"/>
      <c r="Y957" s="98"/>
      <c r="Z957" s="98"/>
    </row>
    <row r="958">
      <c r="A958" s="98"/>
      <c r="B958" s="98"/>
      <c r="C958" s="98"/>
      <c r="D958" s="98"/>
      <c r="E958" s="98"/>
      <c r="F958" s="98"/>
      <c r="G958" s="98"/>
      <c r="H958" s="98"/>
      <c r="I958" s="98"/>
      <c r="J958" s="98"/>
      <c r="K958" s="98"/>
      <c r="L958" s="98"/>
      <c r="M958" s="98"/>
      <c r="N958" s="98"/>
      <c r="O958" s="98"/>
      <c r="P958" s="98"/>
      <c r="Q958" s="98"/>
      <c r="R958" s="98"/>
      <c r="S958" s="98"/>
      <c r="T958" s="98"/>
      <c r="U958" s="98"/>
      <c r="V958" s="98"/>
      <c r="W958" s="98"/>
      <c r="X958" s="98"/>
      <c r="Y958" s="98"/>
      <c r="Z958" s="98"/>
    </row>
    <row r="959">
      <c r="A959" s="98"/>
      <c r="B959" s="98"/>
      <c r="C959" s="98"/>
      <c r="D959" s="98"/>
      <c r="E959" s="98"/>
      <c r="F959" s="98"/>
      <c r="G959" s="98"/>
      <c r="H959" s="98"/>
      <c r="I959" s="98"/>
      <c r="J959" s="98"/>
      <c r="K959" s="98"/>
      <c r="L959" s="98"/>
      <c r="M959" s="98"/>
      <c r="N959" s="98"/>
      <c r="O959" s="98"/>
      <c r="P959" s="98"/>
      <c r="Q959" s="98"/>
      <c r="R959" s="98"/>
      <c r="S959" s="98"/>
      <c r="T959" s="98"/>
      <c r="U959" s="98"/>
      <c r="V959" s="98"/>
      <c r="W959" s="98"/>
      <c r="X959" s="98"/>
      <c r="Y959" s="98"/>
      <c r="Z959" s="98"/>
    </row>
    <row r="960">
      <c r="A960" s="98"/>
      <c r="B960" s="98"/>
      <c r="C960" s="98"/>
      <c r="D960" s="98"/>
      <c r="E960" s="98"/>
      <c r="F960" s="98"/>
      <c r="G960" s="98"/>
      <c r="H960" s="98"/>
      <c r="I960" s="98"/>
      <c r="J960" s="98"/>
      <c r="K960" s="98"/>
      <c r="L960" s="98"/>
      <c r="M960" s="98"/>
      <c r="N960" s="98"/>
      <c r="O960" s="98"/>
      <c r="P960" s="98"/>
      <c r="Q960" s="98"/>
      <c r="R960" s="98"/>
      <c r="S960" s="98"/>
      <c r="T960" s="98"/>
      <c r="U960" s="98"/>
      <c r="V960" s="98"/>
      <c r="W960" s="98"/>
      <c r="X960" s="98"/>
      <c r="Y960" s="98"/>
      <c r="Z960" s="98"/>
    </row>
    <row r="961">
      <c r="A961" s="98"/>
      <c r="B961" s="98"/>
      <c r="C961" s="98"/>
      <c r="D961" s="98"/>
      <c r="E961" s="98"/>
      <c r="F961" s="98"/>
      <c r="G961" s="98"/>
      <c r="H961" s="98"/>
      <c r="I961" s="98"/>
      <c r="J961" s="98"/>
      <c r="K961" s="98"/>
      <c r="L961" s="98"/>
      <c r="M961" s="98"/>
      <c r="N961" s="98"/>
      <c r="O961" s="98"/>
      <c r="P961" s="98"/>
      <c r="Q961" s="98"/>
      <c r="R961" s="98"/>
      <c r="S961" s="98"/>
      <c r="T961" s="98"/>
      <c r="U961" s="98"/>
      <c r="V961" s="98"/>
      <c r="W961" s="98"/>
      <c r="X961" s="98"/>
      <c r="Y961" s="98"/>
      <c r="Z961" s="98"/>
    </row>
    <row r="962">
      <c r="A962" s="98"/>
      <c r="B962" s="98"/>
      <c r="C962" s="98"/>
      <c r="D962" s="98"/>
      <c r="E962" s="98"/>
      <c r="F962" s="98"/>
      <c r="G962" s="98"/>
      <c r="H962" s="98"/>
      <c r="I962" s="98"/>
      <c r="J962" s="98"/>
      <c r="K962" s="98"/>
      <c r="L962" s="98"/>
      <c r="M962" s="98"/>
      <c r="N962" s="98"/>
      <c r="O962" s="98"/>
      <c r="P962" s="98"/>
      <c r="Q962" s="98"/>
      <c r="R962" s="98"/>
      <c r="S962" s="98"/>
      <c r="T962" s="98"/>
      <c r="U962" s="98"/>
      <c r="V962" s="98"/>
      <c r="W962" s="98"/>
      <c r="X962" s="98"/>
      <c r="Y962" s="98"/>
      <c r="Z962" s="98"/>
    </row>
    <row r="963">
      <c r="A963" s="98"/>
      <c r="B963" s="98"/>
      <c r="C963" s="98"/>
      <c r="D963" s="98"/>
      <c r="E963" s="98"/>
      <c r="F963" s="98"/>
      <c r="G963" s="98"/>
      <c r="H963" s="98"/>
      <c r="I963" s="98"/>
      <c r="J963" s="98"/>
      <c r="K963" s="98"/>
      <c r="L963" s="98"/>
      <c r="M963" s="98"/>
      <c r="N963" s="98"/>
      <c r="O963" s="98"/>
      <c r="P963" s="98"/>
      <c r="Q963" s="98"/>
      <c r="R963" s="98"/>
      <c r="S963" s="98"/>
      <c r="T963" s="98"/>
      <c r="U963" s="98"/>
      <c r="V963" s="98"/>
      <c r="W963" s="98"/>
      <c r="X963" s="98"/>
      <c r="Y963" s="98"/>
      <c r="Z963" s="98"/>
    </row>
    <row r="964">
      <c r="A964" s="98"/>
      <c r="B964" s="98"/>
      <c r="C964" s="98"/>
      <c r="D964" s="98"/>
      <c r="E964" s="98"/>
      <c r="F964" s="98"/>
      <c r="G964" s="98"/>
      <c r="H964" s="98"/>
      <c r="I964" s="98"/>
      <c r="J964" s="98"/>
      <c r="K964" s="98"/>
      <c r="L964" s="98"/>
      <c r="M964" s="98"/>
      <c r="N964" s="98"/>
      <c r="O964" s="98"/>
      <c r="P964" s="98"/>
      <c r="Q964" s="98"/>
      <c r="R964" s="98"/>
      <c r="S964" s="98"/>
      <c r="T964" s="98"/>
      <c r="U964" s="98"/>
      <c r="V964" s="98"/>
      <c r="W964" s="98"/>
      <c r="X964" s="98"/>
      <c r="Y964" s="98"/>
      <c r="Z964" s="98"/>
    </row>
    <row r="965">
      <c r="A965" s="98"/>
      <c r="B965" s="98"/>
      <c r="C965" s="98"/>
      <c r="D965" s="98"/>
      <c r="E965" s="98"/>
      <c r="F965" s="98"/>
      <c r="G965" s="98"/>
      <c r="H965" s="98"/>
      <c r="I965" s="98"/>
      <c r="J965" s="98"/>
      <c r="K965" s="98"/>
      <c r="L965" s="98"/>
      <c r="M965" s="98"/>
      <c r="N965" s="98"/>
      <c r="O965" s="98"/>
      <c r="P965" s="98"/>
      <c r="Q965" s="98"/>
      <c r="R965" s="98"/>
      <c r="S965" s="98"/>
      <c r="T965" s="98"/>
      <c r="U965" s="98"/>
      <c r="V965" s="98"/>
      <c r="W965" s="98"/>
      <c r="X965" s="98"/>
      <c r="Y965" s="98"/>
      <c r="Z965" s="98"/>
    </row>
    <row r="966">
      <c r="A966" s="98"/>
      <c r="B966" s="98"/>
      <c r="C966" s="98"/>
      <c r="D966" s="98"/>
      <c r="E966" s="98"/>
      <c r="F966" s="98"/>
      <c r="G966" s="98"/>
      <c r="H966" s="98"/>
      <c r="I966" s="98"/>
      <c r="J966" s="98"/>
      <c r="K966" s="98"/>
      <c r="L966" s="98"/>
      <c r="M966" s="98"/>
      <c r="N966" s="98"/>
      <c r="O966" s="98"/>
      <c r="P966" s="98"/>
      <c r="Q966" s="98"/>
      <c r="R966" s="98"/>
      <c r="S966" s="98"/>
      <c r="T966" s="98"/>
      <c r="U966" s="98"/>
      <c r="V966" s="98"/>
      <c r="W966" s="98"/>
      <c r="X966" s="98"/>
      <c r="Y966" s="98"/>
      <c r="Z966" s="98"/>
    </row>
    <row r="967">
      <c r="A967" s="98"/>
      <c r="B967" s="98"/>
      <c r="C967" s="98"/>
      <c r="D967" s="98"/>
      <c r="E967" s="98"/>
      <c r="F967" s="98"/>
      <c r="G967" s="98"/>
      <c r="H967" s="98"/>
      <c r="I967" s="98"/>
      <c r="J967" s="98"/>
      <c r="K967" s="98"/>
      <c r="L967" s="98"/>
      <c r="M967" s="98"/>
      <c r="N967" s="98"/>
      <c r="O967" s="98"/>
      <c r="P967" s="98"/>
      <c r="Q967" s="98"/>
      <c r="R967" s="98"/>
      <c r="S967" s="98"/>
      <c r="T967" s="98"/>
      <c r="U967" s="98"/>
      <c r="V967" s="98"/>
      <c r="W967" s="98"/>
      <c r="X967" s="98"/>
      <c r="Y967" s="98"/>
      <c r="Z967" s="98"/>
    </row>
    <row r="968">
      <c r="A968" s="98"/>
      <c r="B968" s="98"/>
      <c r="C968" s="98"/>
      <c r="D968" s="98"/>
      <c r="E968" s="98"/>
      <c r="F968" s="98"/>
      <c r="G968" s="98"/>
      <c r="H968" s="98"/>
      <c r="I968" s="98"/>
      <c r="J968" s="98"/>
      <c r="K968" s="98"/>
      <c r="L968" s="98"/>
      <c r="M968" s="98"/>
      <c r="N968" s="98"/>
      <c r="O968" s="98"/>
      <c r="P968" s="98"/>
      <c r="Q968" s="98"/>
      <c r="R968" s="98"/>
      <c r="S968" s="98"/>
      <c r="T968" s="98"/>
      <c r="U968" s="98"/>
      <c r="V968" s="98"/>
      <c r="W968" s="98"/>
      <c r="X968" s="98"/>
      <c r="Y968" s="98"/>
      <c r="Z968" s="98"/>
    </row>
    <row r="969">
      <c r="A969" s="98"/>
      <c r="B969" s="98"/>
      <c r="C969" s="98"/>
      <c r="D969" s="98"/>
      <c r="E969" s="98"/>
      <c r="F969" s="98"/>
      <c r="G969" s="98"/>
      <c r="H969" s="98"/>
      <c r="I969" s="98"/>
      <c r="J969" s="98"/>
      <c r="K969" s="98"/>
      <c r="L969" s="98"/>
      <c r="M969" s="98"/>
      <c r="N969" s="98"/>
      <c r="O969" s="98"/>
      <c r="P969" s="98"/>
      <c r="Q969" s="98"/>
      <c r="R969" s="98"/>
      <c r="S969" s="98"/>
      <c r="T969" s="98"/>
      <c r="U969" s="98"/>
      <c r="V969" s="98"/>
      <c r="W969" s="98"/>
      <c r="X969" s="98"/>
      <c r="Y969" s="98"/>
      <c r="Z969" s="98"/>
    </row>
    <row r="970">
      <c r="A970" s="98"/>
      <c r="B970" s="98"/>
      <c r="C970" s="98"/>
      <c r="D970" s="98"/>
      <c r="E970" s="98"/>
      <c r="F970" s="98"/>
      <c r="G970" s="98"/>
      <c r="H970" s="98"/>
      <c r="I970" s="98"/>
      <c r="J970" s="98"/>
      <c r="K970" s="98"/>
      <c r="L970" s="98"/>
      <c r="M970" s="98"/>
      <c r="N970" s="98"/>
      <c r="O970" s="98"/>
      <c r="P970" s="98"/>
      <c r="Q970" s="98"/>
      <c r="R970" s="98"/>
      <c r="S970" s="98"/>
      <c r="T970" s="98"/>
      <c r="U970" s="98"/>
      <c r="V970" s="98"/>
      <c r="W970" s="98"/>
      <c r="X970" s="98"/>
      <c r="Y970" s="98"/>
      <c r="Z970" s="98"/>
    </row>
    <row r="971">
      <c r="A971" s="98"/>
      <c r="B971" s="98"/>
      <c r="C971" s="98"/>
      <c r="D971" s="98"/>
      <c r="E971" s="98"/>
      <c r="F971" s="98"/>
      <c r="G971" s="98"/>
      <c r="H971" s="98"/>
      <c r="I971" s="98"/>
      <c r="J971" s="98"/>
      <c r="K971" s="98"/>
      <c r="L971" s="98"/>
      <c r="M971" s="98"/>
      <c r="N971" s="98"/>
      <c r="O971" s="98"/>
      <c r="P971" s="98"/>
      <c r="Q971" s="98"/>
      <c r="R971" s="98"/>
      <c r="S971" s="98"/>
      <c r="T971" s="98"/>
      <c r="U971" s="98"/>
      <c r="V971" s="98"/>
      <c r="W971" s="98"/>
      <c r="X971" s="98"/>
      <c r="Y971" s="98"/>
      <c r="Z971" s="98"/>
    </row>
    <row r="972">
      <c r="A972" s="98"/>
      <c r="B972" s="98"/>
      <c r="C972" s="98"/>
      <c r="D972" s="98"/>
      <c r="E972" s="98"/>
      <c r="F972" s="98"/>
      <c r="G972" s="98"/>
      <c r="H972" s="98"/>
      <c r="I972" s="98"/>
      <c r="J972" s="98"/>
      <c r="K972" s="98"/>
      <c r="L972" s="98"/>
      <c r="M972" s="98"/>
      <c r="N972" s="98"/>
      <c r="O972" s="98"/>
      <c r="P972" s="98"/>
      <c r="Q972" s="98"/>
      <c r="R972" s="98"/>
      <c r="S972" s="98"/>
      <c r="T972" s="98"/>
      <c r="U972" s="98"/>
      <c r="V972" s="98"/>
      <c r="W972" s="98"/>
      <c r="X972" s="98"/>
      <c r="Y972" s="98"/>
      <c r="Z972" s="98"/>
    </row>
    <row r="973">
      <c r="A973" s="98"/>
      <c r="B973" s="98"/>
      <c r="C973" s="98"/>
      <c r="D973" s="98"/>
      <c r="E973" s="98"/>
      <c r="F973" s="98"/>
      <c r="G973" s="98"/>
      <c r="H973" s="98"/>
      <c r="I973" s="98"/>
      <c r="J973" s="98"/>
      <c r="K973" s="98"/>
      <c r="L973" s="98"/>
      <c r="M973" s="98"/>
      <c r="N973" s="98"/>
      <c r="O973" s="98"/>
      <c r="P973" s="98"/>
      <c r="Q973" s="98"/>
      <c r="R973" s="98"/>
      <c r="S973" s="98"/>
      <c r="T973" s="98"/>
      <c r="U973" s="98"/>
      <c r="V973" s="98"/>
      <c r="W973" s="98"/>
      <c r="X973" s="98"/>
      <c r="Y973" s="98"/>
      <c r="Z973" s="98"/>
    </row>
    <row r="974">
      <c r="A974" s="98"/>
      <c r="B974" s="98"/>
      <c r="C974" s="98"/>
      <c r="D974" s="98"/>
      <c r="E974" s="98"/>
      <c r="F974" s="98"/>
      <c r="G974" s="98"/>
      <c r="H974" s="98"/>
      <c r="I974" s="98"/>
      <c r="J974" s="98"/>
      <c r="K974" s="98"/>
      <c r="L974" s="98"/>
      <c r="M974" s="98"/>
      <c r="N974" s="98"/>
      <c r="O974" s="98"/>
      <c r="P974" s="98"/>
      <c r="Q974" s="98"/>
      <c r="R974" s="98"/>
      <c r="S974" s="98"/>
      <c r="T974" s="98"/>
      <c r="U974" s="98"/>
      <c r="V974" s="98"/>
      <c r="W974" s="98"/>
      <c r="X974" s="98"/>
      <c r="Y974" s="98"/>
      <c r="Z974" s="98"/>
    </row>
    <row r="975">
      <c r="A975" s="98"/>
      <c r="B975" s="98"/>
      <c r="C975" s="98"/>
      <c r="D975" s="98"/>
      <c r="E975" s="98"/>
      <c r="F975" s="98"/>
      <c r="G975" s="98"/>
      <c r="H975" s="98"/>
      <c r="I975" s="98"/>
      <c r="J975" s="98"/>
      <c r="K975" s="98"/>
      <c r="L975" s="98"/>
      <c r="M975" s="98"/>
      <c r="N975" s="98"/>
      <c r="O975" s="98"/>
      <c r="P975" s="98"/>
      <c r="Q975" s="98"/>
      <c r="R975" s="98"/>
      <c r="S975" s="98"/>
      <c r="T975" s="98"/>
      <c r="U975" s="98"/>
      <c r="V975" s="98"/>
      <c r="W975" s="98"/>
      <c r="X975" s="98"/>
      <c r="Y975" s="98"/>
      <c r="Z975" s="98"/>
    </row>
    <row r="976">
      <c r="A976" s="98"/>
      <c r="B976" s="98"/>
      <c r="C976" s="98"/>
      <c r="D976" s="98"/>
      <c r="E976" s="98"/>
      <c r="F976" s="98"/>
      <c r="G976" s="98"/>
      <c r="H976" s="98"/>
      <c r="I976" s="98"/>
      <c r="J976" s="98"/>
      <c r="K976" s="98"/>
      <c r="L976" s="98"/>
      <c r="M976" s="98"/>
      <c r="N976" s="98"/>
      <c r="O976" s="98"/>
      <c r="P976" s="98"/>
      <c r="Q976" s="98"/>
      <c r="R976" s="98"/>
      <c r="S976" s="98"/>
      <c r="T976" s="98"/>
      <c r="U976" s="98"/>
      <c r="V976" s="98"/>
      <c r="W976" s="98"/>
      <c r="X976" s="98"/>
      <c r="Y976" s="98"/>
      <c r="Z976" s="98"/>
    </row>
    <row r="977">
      <c r="A977" s="98"/>
      <c r="B977" s="98"/>
      <c r="C977" s="98"/>
      <c r="D977" s="98"/>
      <c r="E977" s="98"/>
      <c r="F977" s="98"/>
      <c r="G977" s="98"/>
      <c r="H977" s="98"/>
      <c r="I977" s="98"/>
      <c r="J977" s="98"/>
      <c r="K977" s="98"/>
      <c r="L977" s="98"/>
      <c r="M977" s="98"/>
      <c r="N977" s="98"/>
      <c r="O977" s="98"/>
      <c r="P977" s="98"/>
      <c r="Q977" s="98"/>
      <c r="R977" s="98"/>
      <c r="S977" s="98"/>
      <c r="T977" s="98"/>
      <c r="U977" s="98"/>
      <c r="V977" s="98"/>
      <c r="W977" s="98"/>
      <c r="X977" s="98"/>
      <c r="Y977" s="98"/>
      <c r="Z977" s="98"/>
    </row>
    <row r="978">
      <c r="A978" s="98"/>
      <c r="B978" s="98"/>
      <c r="C978" s="98"/>
      <c r="D978" s="98"/>
      <c r="E978" s="98"/>
      <c r="F978" s="98"/>
      <c r="G978" s="98"/>
      <c r="H978" s="98"/>
      <c r="I978" s="98"/>
      <c r="J978" s="98"/>
      <c r="K978" s="98"/>
      <c r="L978" s="98"/>
      <c r="M978" s="98"/>
      <c r="N978" s="98"/>
      <c r="O978" s="98"/>
      <c r="P978" s="98"/>
      <c r="Q978" s="98"/>
      <c r="R978" s="98"/>
      <c r="S978" s="98"/>
      <c r="T978" s="98"/>
      <c r="U978" s="98"/>
      <c r="V978" s="98"/>
      <c r="W978" s="98"/>
      <c r="X978" s="98"/>
      <c r="Y978" s="98"/>
      <c r="Z978" s="98"/>
    </row>
    <row r="979">
      <c r="A979" s="98"/>
      <c r="B979" s="98"/>
      <c r="C979" s="98"/>
      <c r="D979" s="98"/>
      <c r="E979" s="98"/>
      <c r="F979" s="98"/>
      <c r="G979" s="98"/>
      <c r="H979" s="98"/>
      <c r="I979" s="98"/>
      <c r="J979" s="98"/>
      <c r="K979" s="98"/>
      <c r="L979" s="98"/>
      <c r="M979" s="98"/>
      <c r="N979" s="98"/>
      <c r="O979" s="98"/>
      <c r="P979" s="98"/>
      <c r="Q979" s="98"/>
      <c r="R979" s="98"/>
      <c r="S979" s="98"/>
      <c r="T979" s="98"/>
      <c r="U979" s="98"/>
      <c r="V979" s="98"/>
      <c r="W979" s="98"/>
      <c r="X979" s="98"/>
      <c r="Y979" s="98"/>
      <c r="Z979" s="98"/>
    </row>
    <row r="980">
      <c r="A980" s="98"/>
      <c r="B980" s="98"/>
      <c r="C980" s="98"/>
      <c r="D980" s="98"/>
      <c r="E980" s="98"/>
      <c r="F980" s="98"/>
      <c r="G980" s="98"/>
      <c r="H980" s="98"/>
      <c r="I980" s="98"/>
      <c r="J980" s="98"/>
      <c r="K980" s="98"/>
      <c r="L980" s="98"/>
      <c r="M980" s="98"/>
      <c r="N980" s="98"/>
      <c r="O980" s="98"/>
      <c r="P980" s="98"/>
      <c r="Q980" s="98"/>
      <c r="R980" s="98"/>
      <c r="S980" s="98"/>
      <c r="T980" s="98"/>
      <c r="U980" s="98"/>
      <c r="V980" s="98"/>
      <c r="W980" s="98"/>
      <c r="X980" s="98"/>
      <c r="Y980" s="98"/>
      <c r="Z980" s="98"/>
    </row>
    <row r="981">
      <c r="A981" s="98"/>
      <c r="B981" s="98"/>
      <c r="C981" s="98"/>
      <c r="D981" s="98"/>
      <c r="E981" s="98"/>
      <c r="F981" s="98"/>
      <c r="G981" s="98"/>
      <c r="H981" s="98"/>
      <c r="I981" s="98"/>
      <c r="J981" s="98"/>
      <c r="K981" s="98"/>
      <c r="L981" s="98"/>
      <c r="M981" s="98"/>
      <c r="N981" s="98"/>
      <c r="O981" s="98"/>
      <c r="P981" s="98"/>
      <c r="Q981" s="98"/>
      <c r="R981" s="98"/>
      <c r="S981" s="98"/>
      <c r="T981" s="98"/>
      <c r="U981" s="98"/>
      <c r="V981" s="98"/>
      <c r="W981" s="98"/>
      <c r="X981" s="98"/>
      <c r="Y981" s="98"/>
      <c r="Z981" s="98"/>
    </row>
    <row r="982">
      <c r="A982" s="98"/>
      <c r="B982" s="98"/>
      <c r="C982" s="98"/>
      <c r="D982" s="98"/>
      <c r="E982" s="98"/>
      <c r="F982" s="98"/>
      <c r="G982" s="98"/>
      <c r="H982" s="98"/>
      <c r="I982" s="98"/>
      <c r="J982" s="98"/>
      <c r="K982" s="98"/>
      <c r="L982" s="98"/>
      <c r="M982" s="98"/>
      <c r="N982" s="98"/>
      <c r="O982" s="98"/>
      <c r="P982" s="98"/>
      <c r="Q982" s="98"/>
      <c r="R982" s="98"/>
      <c r="S982" s="98"/>
      <c r="T982" s="98"/>
      <c r="U982" s="98"/>
      <c r="V982" s="98"/>
      <c r="W982" s="98"/>
      <c r="X982" s="98"/>
      <c r="Y982" s="98"/>
      <c r="Z982" s="98"/>
    </row>
    <row r="983">
      <c r="A983" s="98"/>
      <c r="B983" s="98"/>
      <c r="C983" s="98"/>
      <c r="D983" s="98"/>
      <c r="E983" s="98"/>
      <c r="F983" s="98"/>
      <c r="G983" s="98"/>
      <c r="H983" s="98"/>
      <c r="I983" s="98"/>
      <c r="J983" s="98"/>
      <c r="K983" s="98"/>
      <c r="L983" s="98"/>
      <c r="M983" s="98"/>
      <c r="N983" s="98"/>
      <c r="O983" s="98"/>
      <c r="P983" s="98"/>
      <c r="Q983" s="98"/>
      <c r="R983" s="98"/>
      <c r="S983" s="98"/>
      <c r="T983" s="98"/>
      <c r="U983" s="98"/>
      <c r="V983" s="98"/>
      <c r="W983" s="98"/>
      <c r="X983" s="98"/>
      <c r="Y983" s="98"/>
      <c r="Z983" s="98"/>
    </row>
    <row r="984">
      <c r="A984" s="98"/>
      <c r="B984" s="98"/>
      <c r="C984" s="98"/>
      <c r="D984" s="98"/>
      <c r="E984" s="98"/>
      <c r="F984" s="98"/>
      <c r="G984" s="98"/>
      <c r="H984" s="98"/>
      <c r="I984" s="98"/>
      <c r="J984" s="98"/>
      <c r="K984" s="98"/>
      <c r="L984" s="98"/>
      <c r="M984" s="98"/>
      <c r="N984" s="98"/>
      <c r="O984" s="98"/>
      <c r="P984" s="98"/>
      <c r="Q984" s="98"/>
      <c r="R984" s="98"/>
      <c r="S984" s="98"/>
      <c r="T984" s="98"/>
      <c r="U984" s="98"/>
      <c r="V984" s="98"/>
      <c r="W984" s="98"/>
      <c r="X984" s="98"/>
      <c r="Y984" s="98"/>
      <c r="Z984" s="98"/>
    </row>
    <row r="985">
      <c r="A985" s="98"/>
      <c r="B985" s="98"/>
      <c r="C985" s="98"/>
      <c r="D985" s="98"/>
      <c r="E985" s="98"/>
      <c r="F985" s="98"/>
      <c r="G985" s="98"/>
      <c r="H985" s="98"/>
      <c r="I985" s="98"/>
      <c r="J985" s="98"/>
      <c r="K985" s="98"/>
      <c r="L985" s="98"/>
      <c r="M985" s="98"/>
      <c r="N985" s="98"/>
      <c r="O985" s="98"/>
      <c r="P985" s="98"/>
      <c r="Q985" s="98"/>
      <c r="R985" s="98"/>
      <c r="S985" s="98"/>
      <c r="T985" s="98"/>
      <c r="U985" s="98"/>
      <c r="V985" s="98"/>
      <c r="W985" s="98"/>
      <c r="X985" s="98"/>
      <c r="Y985" s="98"/>
      <c r="Z985" s="98"/>
    </row>
    <row r="986">
      <c r="A986" s="98"/>
      <c r="B986" s="98"/>
      <c r="C986" s="98"/>
      <c r="D986" s="98"/>
      <c r="E986" s="98"/>
      <c r="F986" s="98"/>
      <c r="G986" s="98"/>
      <c r="H986" s="98"/>
      <c r="I986" s="98"/>
      <c r="J986" s="98"/>
      <c r="K986" s="98"/>
      <c r="L986" s="98"/>
      <c r="M986" s="98"/>
      <c r="N986" s="98"/>
      <c r="O986" s="98"/>
      <c r="P986" s="98"/>
      <c r="Q986" s="98"/>
      <c r="R986" s="98"/>
      <c r="S986" s="98"/>
      <c r="T986" s="98"/>
      <c r="U986" s="98"/>
      <c r="V986" s="98"/>
      <c r="W986" s="98"/>
      <c r="X986" s="98"/>
      <c r="Y986" s="98"/>
      <c r="Z986" s="98"/>
    </row>
    <row r="987">
      <c r="A987" s="98"/>
      <c r="B987" s="98"/>
      <c r="C987" s="98"/>
      <c r="D987" s="98"/>
      <c r="E987" s="98"/>
      <c r="F987" s="98"/>
      <c r="G987" s="98"/>
      <c r="H987" s="98"/>
      <c r="I987" s="98"/>
      <c r="J987" s="98"/>
      <c r="K987" s="98"/>
      <c r="L987" s="98"/>
      <c r="M987" s="98"/>
      <c r="N987" s="98"/>
      <c r="O987" s="98"/>
      <c r="P987" s="98"/>
      <c r="Q987" s="98"/>
      <c r="R987" s="98"/>
      <c r="S987" s="98"/>
      <c r="T987" s="98"/>
      <c r="U987" s="98"/>
      <c r="V987" s="98"/>
      <c r="W987" s="98"/>
      <c r="X987" s="98"/>
      <c r="Y987" s="98"/>
      <c r="Z987" s="98"/>
    </row>
    <row r="988">
      <c r="A988" s="98"/>
      <c r="B988" s="98"/>
      <c r="C988" s="98"/>
      <c r="D988" s="98"/>
      <c r="E988" s="98"/>
      <c r="F988" s="98"/>
      <c r="G988" s="98"/>
      <c r="H988" s="98"/>
      <c r="I988" s="98"/>
      <c r="J988" s="98"/>
      <c r="K988" s="98"/>
      <c r="L988" s="98"/>
      <c r="M988" s="98"/>
      <c r="N988" s="98"/>
      <c r="O988" s="98"/>
      <c r="P988" s="98"/>
      <c r="Q988" s="98"/>
      <c r="R988" s="98"/>
      <c r="S988" s="98"/>
      <c r="T988" s="98"/>
      <c r="U988" s="98"/>
      <c r="V988" s="98"/>
      <c r="W988" s="98"/>
      <c r="X988" s="98"/>
      <c r="Y988" s="98"/>
      <c r="Z988" s="98"/>
    </row>
    <row r="989">
      <c r="A989" s="98"/>
      <c r="B989" s="98"/>
      <c r="C989" s="98"/>
      <c r="D989" s="98"/>
      <c r="E989" s="98"/>
      <c r="F989" s="98"/>
      <c r="G989" s="98"/>
      <c r="H989" s="98"/>
      <c r="I989" s="98"/>
      <c r="J989" s="98"/>
      <c r="K989" s="98"/>
      <c r="L989" s="98"/>
      <c r="M989" s="98"/>
      <c r="N989" s="98"/>
      <c r="O989" s="98"/>
      <c r="P989" s="98"/>
      <c r="Q989" s="98"/>
      <c r="R989" s="98"/>
      <c r="S989" s="98"/>
      <c r="T989" s="98"/>
      <c r="U989" s="98"/>
      <c r="V989" s="98"/>
      <c r="W989" s="98"/>
      <c r="X989" s="98"/>
      <c r="Y989" s="98"/>
      <c r="Z989" s="98"/>
    </row>
    <row r="990">
      <c r="A990" s="98"/>
      <c r="B990" s="98"/>
      <c r="C990" s="98"/>
      <c r="D990" s="98"/>
      <c r="E990" s="98"/>
      <c r="F990" s="98"/>
      <c r="G990" s="98"/>
      <c r="H990" s="98"/>
      <c r="I990" s="98"/>
      <c r="J990" s="98"/>
      <c r="K990" s="98"/>
      <c r="L990" s="98"/>
      <c r="M990" s="98"/>
      <c r="N990" s="98"/>
      <c r="O990" s="98"/>
      <c r="P990" s="98"/>
      <c r="Q990" s="98"/>
      <c r="R990" s="98"/>
      <c r="S990" s="98"/>
      <c r="T990" s="98"/>
      <c r="U990" s="98"/>
      <c r="V990" s="98"/>
      <c r="W990" s="98"/>
      <c r="X990" s="98"/>
      <c r="Y990" s="98"/>
      <c r="Z990" s="98"/>
    </row>
    <row r="991">
      <c r="A991" s="98"/>
      <c r="B991" s="98"/>
      <c r="C991" s="98"/>
      <c r="D991" s="98"/>
      <c r="E991" s="98"/>
      <c r="F991" s="98"/>
      <c r="G991" s="98"/>
      <c r="H991" s="98"/>
      <c r="I991" s="98"/>
      <c r="J991" s="98"/>
      <c r="K991" s="98"/>
      <c r="L991" s="98"/>
      <c r="M991" s="98"/>
      <c r="N991" s="98"/>
      <c r="O991" s="98"/>
      <c r="P991" s="98"/>
      <c r="Q991" s="98"/>
      <c r="R991" s="98"/>
      <c r="S991" s="98"/>
      <c r="T991" s="98"/>
      <c r="U991" s="98"/>
      <c r="V991" s="98"/>
      <c r="W991" s="98"/>
      <c r="X991" s="98"/>
      <c r="Y991" s="98"/>
      <c r="Z991" s="98"/>
    </row>
    <row r="992">
      <c r="A992" s="98"/>
      <c r="B992" s="98"/>
      <c r="C992" s="98"/>
      <c r="D992" s="98"/>
      <c r="E992" s="98"/>
      <c r="F992" s="98"/>
      <c r="G992" s="98"/>
      <c r="H992" s="98"/>
      <c r="I992" s="98"/>
      <c r="J992" s="98"/>
      <c r="K992" s="98"/>
      <c r="L992" s="98"/>
      <c r="M992" s="98"/>
      <c r="N992" s="98"/>
      <c r="O992" s="98"/>
      <c r="P992" s="98"/>
      <c r="Q992" s="98"/>
      <c r="R992" s="98"/>
      <c r="S992" s="98"/>
      <c r="T992" s="98"/>
      <c r="U992" s="98"/>
      <c r="V992" s="98"/>
      <c r="W992" s="98"/>
      <c r="X992" s="98"/>
      <c r="Y992" s="98"/>
      <c r="Z992" s="98"/>
    </row>
    <row r="993">
      <c r="A993" s="98"/>
      <c r="B993" s="98"/>
      <c r="C993" s="98"/>
      <c r="D993" s="98"/>
      <c r="E993" s="98"/>
      <c r="F993" s="98"/>
      <c r="G993" s="98"/>
      <c r="H993" s="98"/>
      <c r="I993" s="98"/>
      <c r="J993" s="98"/>
      <c r="K993" s="98"/>
      <c r="L993" s="98"/>
      <c r="M993" s="98"/>
      <c r="N993" s="98"/>
      <c r="O993" s="98"/>
      <c r="P993" s="98"/>
      <c r="Q993" s="98"/>
      <c r="R993" s="98"/>
      <c r="S993" s="98"/>
      <c r="T993" s="98"/>
      <c r="U993" s="98"/>
      <c r="V993" s="98"/>
      <c r="W993" s="98"/>
      <c r="X993" s="98"/>
      <c r="Y993" s="98"/>
      <c r="Z993" s="98"/>
    </row>
    <row r="994">
      <c r="A994" s="98"/>
      <c r="B994" s="98"/>
      <c r="C994" s="98"/>
      <c r="D994" s="98"/>
      <c r="E994" s="98"/>
      <c r="F994" s="98"/>
      <c r="G994" s="98"/>
      <c r="H994" s="98"/>
      <c r="I994" s="98"/>
      <c r="J994" s="98"/>
      <c r="K994" s="98"/>
      <c r="L994" s="98"/>
      <c r="M994" s="98"/>
      <c r="N994" s="98"/>
      <c r="O994" s="98"/>
      <c r="P994" s="98"/>
      <c r="Q994" s="98"/>
      <c r="R994" s="98"/>
      <c r="S994" s="98"/>
      <c r="T994" s="98"/>
      <c r="U994" s="98"/>
      <c r="V994" s="98"/>
      <c r="W994" s="98"/>
      <c r="X994" s="98"/>
      <c r="Y994" s="98"/>
      <c r="Z994" s="98"/>
    </row>
    <row r="995">
      <c r="A995" s="98"/>
      <c r="B995" s="98"/>
      <c r="C995" s="98"/>
      <c r="D995" s="98"/>
      <c r="E995" s="98"/>
      <c r="F995" s="98"/>
      <c r="G995" s="98"/>
      <c r="H995" s="98"/>
      <c r="I995" s="98"/>
      <c r="J995" s="98"/>
      <c r="K995" s="98"/>
      <c r="L995" s="98"/>
      <c r="M995" s="98"/>
      <c r="N995" s="98"/>
      <c r="O995" s="98"/>
      <c r="P995" s="98"/>
      <c r="Q995" s="98"/>
      <c r="R995" s="98"/>
      <c r="S995" s="98"/>
      <c r="T995" s="98"/>
      <c r="U995" s="98"/>
      <c r="V995" s="98"/>
      <c r="W995" s="98"/>
      <c r="X995" s="98"/>
      <c r="Y995" s="98"/>
      <c r="Z995" s="98"/>
    </row>
    <row r="996">
      <c r="A996" s="98"/>
      <c r="B996" s="98"/>
      <c r="C996" s="98"/>
      <c r="D996" s="98"/>
      <c r="E996" s="98"/>
      <c r="F996" s="98"/>
      <c r="G996" s="98"/>
      <c r="H996" s="98"/>
      <c r="I996" s="98"/>
      <c r="J996" s="98"/>
      <c r="K996" s="98"/>
      <c r="L996" s="98"/>
      <c r="M996" s="98"/>
      <c r="N996" s="98"/>
      <c r="O996" s="98"/>
      <c r="P996" s="98"/>
      <c r="Q996" s="98"/>
      <c r="R996" s="98"/>
      <c r="S996" s="98"/>
      <c r="T996" s="98"/>
      <c r="U996" s="98"/>
      <c r="V996" s="98"/>
      <c r="W996" s="98"/>
      <c r="X996" s="98"/>
      <c r="Y996" s="98"/>
      <c r="Z996" s="98"/>
    </row>
    <row r="997">
      <c r="A997" s="98"/>
      <c r="B997" s="98"/>
      <c r="C997" s="98"/>
      <c r="D997" s="98"/>
      <c r="E997" s="98"/>
      <c r="F997" s="98"/>
      <c r="G997" s="98"/>
      <c r="H997" s="98"/>
      <c r="I997" s="98"/>
      <c r="J997" s="98"/>
      <c r="K997" s="98"/>
      <c r="L997" s="98"/>
      <c r="M997" s="98"/>
      <c r="N997" s="98"/>
      <c r="O997" s="98"/>
      <c r="P997" s="98"/>
      <c r="Q997" s="98"/>
      <c r="R997" s="98"/>
      <c r="S997" s="98"/>
      <c r="T997" s="98"/>
      <c r="U997" s="98"/>
      <c r="V997" s="98"/>
      <c r="W997" s="98"/>
      <c r="X997" s="98"/>
      <c r="Y997" s="98"/>
      <c r="Z997" s="98"/>
    </row>
    <row r="998">
      <c r="A998" s="98"/>
      <c r="B998" s="98"/>
      <c r="C998" s="98"/>
      <c r="D998" s="98"/>
      <c r="E998" s="98"/>
      <c r="F998" s="98"/>
      <c r="G998" s="98"/>
      <c r="H998" s="98"/>
      <c r="I998" s="98"/>
      <c r="J998" s="98"/>
      <c r="K998" s="98"/>
      <c r="L998" s="98"/>
      <c r="M998" s="98"/>
      <c r="N998" s="98"/>
      <c r="O998" s="98"/>
      <c r="P998" s="98"/>
      <c r="Q998" s="98"/>
      <c r="R998" s="98"/>
      <c r="S998" s="98"/>
      <c r="T998" s="98"/>
      <c r="U998" s="98"/>
      <c r="V998" s="98"/>
      <c r="W998" s="98"/>
      <c r="X998" s="98"/>
      <c r="Y998" s="98"/>
      <c r="Z998" s="98"/>
    </row>
    <row r="999">
      <c r="A999" s="98"/>
      <c r="B999" s="98"/>
      <c r="C999" s="98"/>
      <c r="D999" s="98"/>
      <c r="E999" s="98"/>
      <c r="F999" s="98"/>
      <c r="G999" s="98"/>
      <c r="H999" s="98"/>
      <c r="I999" s="98"/>
      <c r="J999" s="98"/>
      <c r="K999" s="98"/>
      <c r="L999" s="98"/>
      <c r="M999" s="98"/>
      <c r="N999" s="98"/>
      <c r="O999" s="98"/>
      <c r="P999" s="98"/>
      <c r="Q999" s="98"/>
      <c r="R999" s="98"/>
      <c r="S999" s="98"/>
      <c r="T999" s="98"/>
      <c r="U999" s="98"/>
      <c r="V999" s="98"/>
      <c r="W999" s="98"/>
      <c r="X999" s="98"/>
      <c r="Y999" s="98"/>
      <c r="Z999" s="98"/>
    </row>
    <row r="1000">
      <c r="A1000" s="98"/>
      <c r="B1000" s="98"/>
      <c r="C1000" s="98"/>
      <c r="D1000" s="98"/>
      <c r="E1000" s="98"/>
      <c r="F1000" s="98"/>
      <c r="G1000" s="98"/>
      <c r="H1000" s="98"/>
      <c r="I1000" s="98"/>
      <c r="J1000" s="98"/>
      <c r="K1000" s="98"/>
      <c r="L1000" s="98"/>
      <c r="M1000" s="98"/>
      <c r="N1000" s="98"/>
      <c r="O1000" s="98"/>
      <c r="P1000" s="98"/>
      <c r="Q1000" s="98"/>
      <c r="R1000" s="98"/>
      <c r="S1000" s="98"/>
      <c r="T1000" s="98"/>
      <c r="U1000" s="98"/>
      <c r="V1000" s="98"/>
      <c r="W1000" s="98"/>
      <c r="X1000" s="98"/>
      <c r="Y1000" s="98"/>
      <c r="Z1000" s="98"/>
    </row>
  </sheetData>
  <mergeCells count="10">
    <mergeCell ref="Q1:S1"/>
    <mergeCell ref="U1:U2"/>
    <mergeCell ref="V1:V2"/>
    <mergeCell ref="A1:C1"/>
    <mergeCell ref="D1:E1"/>
    <mergeCell ref="F1:G1"/>
    <mergeCell ref="H1:I1"/>
    <mergeCell ref="J1:L1"/>
    <mergeCell ref="M1:N1"/>
    <mergeCell ref="O1:P1"/>
  </mergeCells>
  <conditionalFormatting sqref="A3:A78">
    <cfRule type="expression" dxfId="0" priority="1">
      <formula>AND(#REF!="Total",#REF!="Total")</formula>
    </cfRule>
  </conditionalFormatting>
  <conditionalFormatting sqref="B3:B78">
    <cfRule type="expression" dxfId="0" priority="2">
      <formula>AND(#REF!="Total",#REF!="Total")</formula>
    </cfRule>
  </conditionalFormatting>
  <conditionalFormatting sqref="C3:C78">
    <cfRule type="expression" dxfId="0" priority="3">
      <formula>AND(#REF!="Total",#REF!="Total")</formula>
    </cfRule>
  </conditionalFormatting>
  <printOptions/>
  <pageMargins bottom="0.787401575" footer="0.0" header="0.0" left="0.511811024" right="0.511811024" top="0.787401575"/>
  <pageSetup fitToHeight="0" orientation="landscape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6.83" defaultRowHeight="15.0"/>
  <cols>
    <col customWidth="1" min="1" max="1" width="10.17"/>
    <col customWidth="1" min="2" max="2" width="23.0"/>
    <col customWidth="1" min="3" max="3" width="12.17"/>
    <col customWidth="1" min="4" max="4" width="17.83"/>
    <col customWidth="1" min="5" max="26" width="8.83"/>
  </cols>
  <sheetData>
    <row r="1" ht="9.75" customHeight="1">
      <c r="A1" s="49" t="s">
        <v>11</v>
      </c>
      <c r="B1" s="49" t="s">
        <v>126</v>
      </c>
      <c r="C1" s="35" t="s">
        <v>359</v>
      </c>
      <c r="D1" s="35" t="s">
        <v>360</v>
      </c>
    </row>
    <row r="2" ht="9.75" customHeight="1">
      <c r="A2" s="14"/>
      <c r="B2" s="14"/>
      <c r="C2" s="14"/>
      <c r="D2" s="14"/>
    </row>
    <row r="3" ht="9.75" customHeight="1">
      <c r="A3" s="14"/>
      <c r="B3" s="14"/>
      <c r="C3" s="14"/>
      <c r="D3" s="14"/>
    </row>
    <row r="4" ht="9.75" customHeight="1">
      <c r="A4" s="14"/>
      <c r="B4" s="14"/>
      <c r="C4" s="14"/>
      <c r="D4" s="14"/>
    </row>
    <row r="5" ht="9.75" customHeight="1">
      <c r="A5" s="17"/>
      <c r="B5" s="17"/>
      <c r="C5" s="17"/>
      <c r="D5" s="17"/>
    </row>
    <row r="6" ht="9.75" customHeight="1">
      <c r="A6" s="57">
        <v>280010.0</v>
      </c>
      <c r="B6" s="110" t="s">
        <v>20</v>
      </c>
      <c r="C6" s="153">
        <f t="shared" ref="C6:C80" si="1">1/75</f>
        <v>0.01333333333</v>
      </c>
      <c r="D6" s="110">
        <f t="shared" ref="D6:D80" si="2">C6*0.04</f>
        <v>0.0005333333333</v>
      </c>
    </row>
    <row r="7" ht="9.75" customHeight="1">
      <c r="A7" s="57">
        <v>280020.0</v>
      </c>
      <c r="B7" s="110" t="s">
        <v>21</v>
      </c>
      <c r="C7" s="153">
        <f t="shared" si="1"/>
        <v>0.01333333333</v>
      </c>
      <c r="D7" s="110">
        <f t="shared" si="2"/>
        <v>0.0005333333333</v>
      </c>
    </row>
    <row r="8" ht="9.75" customHeight="1">
      <c r="A8" s="57">
        <v>280030.0</v>
      </c>
      <c r="B8" s="110" t="s">
        <v>22</v>
      </c>
      <c r="C8" s="153">
        <f t="shared" si="1"/>
        <v>0.01333333333</v>
      </c>
      <c r="D8" s="110">
        <f t="shared" si="2"/>
        <v>0.0005333333333</v>
      </c>
    </row>
    <row r="9" ht="9.75" customHeight="1">
      <c r="A9" s="57">
        <v>280040.0</v>
      </c>
      <c r="B9" s="110" t="s">
        <v>23</v>
      </c>
      <c r="C9" s="153">
        <f t="shared" si="1"/>
        <v>0.01333333333</v>
      </c>
      <c r="D9" s="110">
        <f t="shared" si="2"/>
        <v>0.0005333333333</v>
      </c>
    </row>
    <row r="10" ht="9.75" customHeight="1">
      <c r="A10" s="57">
        <v>280050.0</v>
      </c>
      <c r="B10" s="110" t="s">
        <v>24</v>
      </c>
      <c r="C10" s="153">
        <f t="shared" si="1"/>
        <v>0.01333333333</v>
      </c>
      <c r="D10" s="110">
        <f t="shared" si="2"/>
        <v>0.0005333333333</v>
      </c>
    </row>
    <row r="11" ht="9.75" customHeight="1">
      <c r="A11" s="57">
        <v>280060.0</v>
      </c>
      <c r="B11" s="110" t="s">
        <v>25</v>
      </c>
      <c r="C11" s="153">
        <f t="shared" si="1"/>
        <v>0.01333333333</v>
      </c>
      <c r="D11" s="110">
        <f t="shared" si="2"/>
        <v>0.0005333333333</v>
      </c>
    </row>
    <row r="12" ht="9.75" customHeight="1">
      <c r="A12" s="57">
        <v>280067.0</v>
      </c>
      <c r="B12" s="110" t="s">
        <v>26</v>
      </c>
      <c r="C12" s="153">
        <f t="shared" si="1"/>
        <v>0.01333333333</v>
      </c>
      <c r="D12" s="110">
        <f t="shared" si="2"/>
        <v>0.0005333333333</v>
      </c>
    </row>
    <row r="13" ht="9.75" customHeight="1">
      <c r="A13" s="57">
        <v>280070.0</v>
      </c>
      <c r="B13" s="110" t="s">
        <v>27</v>
      </c>
      <c r="C13" s="153">
        <f t="shared" si="1"/>
        <v>0.01333333333</v>
      </c>
      <c r="D13" s="110">
        <f t="shared" si="2"/>
        <v>0.0005333333333</v>
      </c>
    </row>
    <row r="14" ht="9.75" customHeight="1">
      <c r="A14" s="57">
        <v>280100.0</v>
      </c>
      <c r="B14" s="110" t="s">
        <v>28</v>
      </c>
      <c r="C14" s="153">
        <f t="shared" si="1"/>
        <v>0.01333333333</v>
      </c>
      <c r="D14" s="110">
        <f t="shared" si="2"/>
        <v>0.0005333333333</v>
      </c>
    </row>
    <row r="15" ht="9.75" customHeight="1">
      <c r="A15" s="57">
        <v>280110.0</v>
      </c>
      <c r="B15" s="110" t="s">
        <v>29</v>
      </c>
      <c r="C15" s="153">
        <f t="shared" si="1"/>
        <v>0.01333333333</v>
      </c>
      <c r="D15" s="110">
        <f t="shared" si="2"/>
        <v>0.0005333333333</v>
      </c>
    </row>
    <row r="16" ht="9.75" customHeight="1">
      <c r="A16" s="57">
        <v>280120.0</v>
      </c>
      <c r="B16" s="110" t="s">
        <v>30</v>
      </c>
      <c r="C16" s="153">
        <f t="shared" si="1"/>
        <v>0.01333333333</v>
      </c>
      <c r="D16" s="110">
        <f t="shared" si="2"/>
        <v>0.0005333333333</v>
      </c>
    </row>
    <row r="17" ht="9.75" customHeight="1">
      <c r="A17" s="57">
        <v>280130.0</v>
      </c>
      <c r="B17" s="110" t="s">
        <v>31</v>
      </c>
      <c r="C17" s="153">
        <f t="shared" si="1"/>
        <v>0.01333333333</v>
      </c>
      <c r="D17" s="110">
        <f t="shared" si="2"/>
        <v>0.0005333333333</v>
      </c>
    </row>
    <row r="18" ht="9.75" customHeight="1">
      <c r="A18" s="57">
        <v>280140.0</v>
      </c>
      <c r="B18" s="110" t="s">
        <v>32</v>
      </c>
      <c r="C18" s="153">
        <f t="shared" si="1"/>
        <v>0.01333333333</v>
      </c>
      <c r="D18" s="110">
        <f t="shared" si="2"/>
        <v>0.0005333333333</v>
      </c>
    </row>
    <row r="19" ht="9.75" customHeight="1">
      <c r="A19" s="57">
        <v>280150.0</v>
      </c>
      <c r="B19" s="110" t="s">
        <v>33</v>
      </c>
      <c r="C19" s="153">
        <f t="shared" si="1"/>
        <v>0.01333333333</v>
      </c>
      <c r="D19" s="110">
        <f t="shared" si="2"/>
        <v>0.0005333333333</v>
      </c>
    </row>
    <row r="20" ht="9.75" customHeight="1">
      <c r="A20" s="57">
        <v>280160.0</v>
      </c>
      <c r="B20" s="110" t="s">
        <v>34</v>
      </c>
      <c r="C20" s="153">
        <f t="shared" si="1"/>
        <v>0.01333333333</v>
      </c>
      <c r="D20" s="110">
        <f t="shared" si="2"/>
        <v>0.0005333333333</v>
      </c>
    </row>
    <row r="21" ht="9.75" customHeight="1">
      <c r="A21" s="57">
        <v>280170.0</v>
      </c>
      <c r="B21" s="110" t="s">
        <v>35</v>
      </c>
      <c r="C21" s="153">
        <f t="shared" si="1"/>
        <v>0.01333333333</v>
      </c>
      <c r="D21" s="110">
        <f t="shared" si="2"/>
        <v>0.0005333333333</v>
      </c>
    </row>
    <row r="22" ht="9.75" customHeight="1">
      <c r="A22" s="57">
        <v>280190.0</v>
      </c>
      <c r="B22" s="110" t="s">
        <v>36</v>
      </c>
      <c r="C22" s="153">
        <f t="shared" si="1"/>
        <v>0.01333333333</v>
      </c>
      <c r="D22" s="110">
        <f t="shared" si="2"/>
        <v>0.0005333333333</v>
      </c>
    </row>
    <row r="23" ht="9.75" customHeight="1">
      <c r="A23" s="57">
        <v>280200.0</v>
      </c>
      <c r="B23" s="110" t="s">
        <v>37</v>
      </c>
      <c r="C23" s="153">
        <f t="shared" si="1"/>
        <v>0.01333333333</v>
      </c>
      <c r="D23" s="110">
        <f t="shared" si="2"/>
        <v>0.0005333333333</v>
      </c>
    </row>
    <row r="24" ht="9.75" customHeight="1">
      <c r="A24" s="57">
        <v>280210.0</v>
      </c>
      <c r="B24" s="110" t="s">
        <v>38</v>
      </c>
      <c r="C24" s="153">
        <f t="shared" si="1"/>
        <v>0.01333333333</v>
      </c>
      <c r="D24" s="110">
        <f t="shared" si="2"/>
        <v>0.0005333333333</v>
      </c>
    </row>
    <row r="25" ht="9.75" customHeight="1">
      <c r="A25" s="57">
        <v>280220.0</v>
      </c>
      <c r="B25" s="110" t="s">
        <v>39</v>
      </c>
      <c r="C25" s="153">
        <f t="shared" si="1"/>
        <v>0.01333333333</v>
      </c>
      <c r="D25" s="110">
        <f t="shared" si="2"/>
        <v>0.0005333333333</v>
      </c>
    </row>
    <row r="26" ht="9.75" customHeight="1">
      <c r="A26" s="57">
        <v>280230.0</v>
      </c>
      <c r="B26" s="110" t="s">
        <v>40</v>
      </c>
      <c r="C26" s="153">
        <f t="shared" si="1"/>
        <v>0.01333333333</v>
      </c>
      <c r="D26" s="110">
        <f t="shared" si="2"/>
        <v>0.0005333333333</v>
      </c>
    </row>
    <row r="27" ht="9.75" customHeight="1">
      <c r="A27" s="57">
        <v>280240.0</v>
      </c>
      <c r="B27" s="110" t="s">
        <v>41</v>
      </c>
      <c r="C27" s="153">
        <f t="shared" si="1"/>
        <v>0.01333333333</v>
      </c>
      <c r="D27" s="110">
        <f t="shared" si="2"/>
        <v>0.0005333333333</v>
      </c>
    </row>
    <row r="28" ht="9.75" customHeight="1">
      <c r="A28" s="57">
        <v>280250.0</v>
      </c>
      <c r="B28" s="110" t="s">
        <v>42</v>
      </c>
      <c r="C28" s="153">
        <f t="shared" si="1"/>
        <v>0.01333333333</v>
      </c>
      <c r="D28" s="110">
        <f t="shared" si="2"/>
        <v>0.0005333333333</v>
      </c>
    </row>
    <row r="29" ht="9.75" customHeight="1">
      <c r="A29" s="57">
        <v>280260.0</v>
      </c>
      <c r="B29" s="110" t="s">
        <v>43</v>
      </c>
      <c r="C29" s="153">
        <f t="shared" si="1"/>
        <v>0.01333333333</v>
      </c>
      <c r="D29" s="110">
        <f t="shared" si="2"/>
        <v>0.0005333333333</v>
      </c>
    </row>
    <row r="30" ht="9.75" customHeight="1">
      <c r="A30" s="57">
        <v>280270.0</v>
      </c>
      <c r="B30" s="110" t="s">
        <v>44</v>
      </c>
      <c r="C30" s="153">
        <f t="shared" si="1"/>
        <v>0.01333333333</v>
      </c>
      <c r="D30" s="110">
        <f t="shared" si="2"/>
        <v>0.0005333333333</v>
      </c>
    </row>
    <row r="31" ht="9.75" customHeight="1">
      <c r="A31" s="57">
        <v>280280.0</v>
      </c>
      <c r="B31" s="110" t="s">
        <v>45</v>
      </c>
      <c r="C31" s="153">
        <f t="shared" si="1"/>
        <v>0.01333333333</v>
      </c>
      <c r="D31" s="110">
        <f t="shared" si="2"/>
        <v>0.0005333333333</v>
      </c>
    </row>
    <row r="32" ht="9.75" customHeight="1">
      <c r="A32" s="57">
        <v>280290.0</v>
      </c>
      <c r="B32" s="110" t="s">
        <v>46</v>
      </c>
      <c r="C32" s="153">
        <f t="shared" si="1"/>
        <v>0.01333333333</v>
      </c>
      <c r="D32" s="110">
        <f t="shared" si="2"/>
        <v>0.0005333333333</v>
      </c>
    </row>
    <row r="33" ht="9.75" customHeight="1">
      <c r="A33" s="57">
        <v>280300.0</v>
      </c>
      <c r="B33" s="110" t="s">
        <v>47</v>
      </c>
      <c r="C33" s="153">
        <f t="shared" si="1"/>
        <v>0.01333333333</v>
      </c>
      <c r="D33" s="110">
        <f t="shared" si="2"/>
        <v>0.0005333333333</v>
      </c>
    </row>
    <row r="34" ht="9.75" customHeight="1">
      <c r="A34" s="57">
        <v>280310.0</v>
      </c>
      <c r="B34" s="110" t="s">
        <v>48</v>
      </c>
      <c r="C34" s="153">
        <f t="shared" si="1"/>
        <v>0.01333333333</v>
      </c>
      <c r="D34" s="110">
        <f t="shared" si="2"/>
        <v>0.0005333333333</v>
      </c>
    </row>
    <row r="35" ht="9.75" customHeight="1">
      <c r="A35" s="57">
        <v>280320.0</v>
      </c>
      <c r="B35" s="110" t="s">
        <v>49</v>
      </c>
      <c r="C35" s="153">
        <f t="shared" si="1"/>
        <v>0.01333333333</v>
      </c>
      <c r="D35" s="110">
        <f t="shared" si="2"/>
        <v>0.0005333333333</v>
      </c>
    </row>
    <row r="36" ht="9.75" customHeight="1">
      <c r="A36" s="57">
        <v>280330.0</v>
      </c>
      <c r="B36" s="110" t="s">
        <v>50</v>
      </c>
      <c r="C36" s="153">
        <f t="shared" si="1"/>
        <v>0.01333333333</v>
      </c>
      <c r="D36" s="110">
        <f t="shared" si="2"/>
        <v>0.0005333333333</v>
      </c>
    </row>
    <row r="37" ht="9.75" customHeight="1">
      <c r="A37" s="57">
        <v>280340.0</v>
      </c>
      <c r="B37" s="110" t="s">
        <v>51</v>
      </c>
      <c r="C37" s="153">
        <f t="shared" si="1"/>
        <v>0.01333333333</v>
      </c>
      <c r="D37" s="110">
        <f t="shared" si="2"/>
        <v>0.0005333333333</v>
      </c>
    </row>
    <row r="38" ht="9.75" customHeight="1">
      <c r="A38" s="57">
        <v>280350.0</v>
      </c>
      <c r="B38" s="110" t="s">
        <v>52</v>
      </c>
      <c r="C38" s="153">
        <f t="shared" si="1"/>
        <v>0.01333333333</v>
      </c>
      <c r="D38" s="110">
        <f t="shared" si="2"/>
        <v>0.0005333333333</v>
      </c>
    </row>
    <row r="39" ht="9.75" customHeight="1">
      <c r="A39" s="57">
        <v>280360.0</v>
      </c>
      <c r="B39" s="110" t="s">
        <v>53</v>
      </c>
      <c r="C39" s="153">
        <f t="shared" si="1"/>
        <v>0.01333333333</v>
      </c>
      <c r="D39" s="110">
        <f t="shared" si="2"/>
        <v>0.0005333333333</v>
      </c>
    </row>
    <row r="40" ht="9.75" customHeight="1">
      <c r="A40" s="57">
        <v>280370.0</v>
      </c>
      <c r="B40" s="110" t="s">
        <v>54</v>
      </c>
      <c r="C40" s="153">
        <f t="shared" si="1"/>
        <v>0.01333333333</v>
      </c>
      <c r="D40" s="110">
        <f t="shared" si="2"/>
        <v>0.0005333333333</v>
      </c>
    </row>
    <row r="41" ht="9.75" customHeight="1">
      <c r="A41" s="57">
        <v>280380.0</v>
      </c>
      <c r="B41" s="110" t="s">
        <v>55</v>
      </c>
      <c r="C41" s="153">
        <f t="shared" si="1"/>
        <v>0.01333333333</v>
      </c>
      <c r="D41" s="110">
        <f t="shared" si="2"/>
        <v>0.0005333333333</v>
      </c>
    </row>
    <row r="42" ht="9.75" customHeight="1">
      <c r="A42" s="57">
        <v>280390.0</v>
      </c>
      <c r="B42" s="110" t="s">
        <v>56</v>
      </c>
      <c r="C42" s="153">
        <f t="shared" si="1"/>
        <v>0.01333333333</v>
      </c>
      <c r="D42" s="110">
        <f t="shared" si="2"/>
        <v>0.0005333333333</v>
      </c>
    </row>
    <row r="43" ht="9.75" customHeight="1">
      <c r="A43" s="57">
        <v>280400.0</v>
      </c>
      <c r="B43" s="110" t="s">
        <v>57</v>
      </c>
      <c r="C43" s="153">
        <f t="shared" si="1"/>
        <v>0.01333333333</v>
      </c>
      <c r="D43" s="110">
        <f t="shared" si="2"/>
        <v>0.0005333333333</v>
      </c>
    </row>
    <row r="44" ht="9.75" customHeight="1">
      <c r="A44" s="57">
        <v>280410.0</v>
      </c>
      <c r="B44" s="110" t="s">
        <v>58</v>
      </c>
      <c r="C44" s="153">
        <f t="shared" si="1"/>
        <v>0.01333333333</v>
      </c>
      <c r="D44" s="110">
        <f t="shared" si="2"/>
        <v>0.0005333333333</v>
      </c>
    </row>
    <row r="45" ht="9.75" customHeight="1">
      <c r="A45" s="57">
        <v>280420.0</v>
      </c>
      <c r="B45" s="110" t="s">
        <v>59</v>
      </c>
      <c r="C45" s="153">
        <f t="shared" si="1"/>
        <v>0.01333333333</v>
      </c>
      <c r="D45" s="110">
        <f t="shared" si="2"/>
        <v>0.0005333333333</v>
      </c>
    </row>
    <row r="46" ht="9.75" customHeight="1">
      <c r="A46" s="57">
        <v>280430.0</v>
      </c>
      <c r="B46" s="110" t="s">
        <v>60</v>
      </c>
      <c r="C46" s="153">
        <f t="shared" si="1"/>
        <v>0.01333333333</v>
      </c>
      <c r="D46" s="110">
        <f t="shared" si="2"/>
        <v>0.0005333333333</v>
      </c>
    </row>
    <row r="47" ht="9.75" customHeight="1">
      <c r="A47" s="57">
        <v>280440.0</v>
      </c>
      <c r="B47" s="110" t="s">
        <v>61</v>
      </c>
      <c r="C47" s="153">
        <f t="shared" si="1"/>
        <v>0.01333333333</v>
      </c>
      <c r="D47" s="110">
        <f t="shared" si="2"/>
        <v>0.0005333333333</v>
      </c>
    </row>
    <row r="48" ht="9.75" customHeight="1">
      <c r="A48" s="57">
        <v>280445.0</v>
      </c>
      <c r="B48" s="110" t="s">
        <v>62</v>
      </c>
      <c r="C48" s="153">
        <f t="shared" si="1"/>
        <v>0.01333333333</v>
      </c>
      <c r="D48" s="110">
        <f t="shared" si="2"/>
        <v>0.0005333333333</v>
      </c>
    </row>
    <row r="49" ht="9.75" customHeight="1">
      <c r="A49" s="57">
        <v>280450.0</v>
      </c>
      <c r="B49" s="110" t="s">
        <v>63</v>
      </c>
      <c r="C49" s="153">
        <f t="shared" si="1"/>
        <v>0.01333333333</v>
      </c>
      <c r="D49" s="110">
        <f t="shared" si="2"/>
        <v>0.0005333333333</v>
      </c>
    </row>
    <row r="50" ht="9.75" customHeight="1">
      <c r="A50" s="57">
        <v>280460.0</v>
      </c>
      <c r="B50" s="110" t="s">
        <v>64</v>
      </c>
      <c r="C50" s="153">
        <f t="shared" si="1"/>
        <v>0.01333333333</v>
      </c>
      <c r="D50" s="110">
        <f t="shared" si="2"/>
        <v>0.0005333333333</v>
      </c>
    </row>
    <row r="51" ht="9.75" customHeight="1">
      <c r="A51" s="57">
        <v>280470.0</v>
      </c>
      <c r="B51" s="110" t="s">
        <v>65</v>
      </c>
      <c r="C51" s="153">
        <f t="shared" si="1"/>
        <v>0.01333333333</v>
      </c>
      <c r="D51" s="110">
        <f t="shared" si="2"/>
        <v>0.0005333333333</v>
      </c>
    </row>
    <row r="52" ht="9.75" customHeight="1">
      <c r="A52" s="57">
        <v>280480.0</v>
      </c>
      <c r="B52" s="110" t="s">
        <v>66</v>
      </c>
      <c r="C52" s="153">
        <f t="shared" si="1"/>
        <v>0.01333333333</v>
      </c>
      <c r="D52" s="110">
        <f t="shared" si="2"/>
        <v>0.0005333333333</v>
      </c>
    </row>
    <row r="53" ht="9.75" customHeight="1">
      <c r="A53" s="57">
        <v>280490.0</v>
      </c>
      <c r="B53" s="110" t="s">
        <v>67</v>
      </c>
      <c r="C53" s="153">
        <f t="shared" si="1"/>
        <v>0.01333333333</v>
      </c>
      <c r="D53" s="110">
        <f t="shared" si="2"/>
        <v>0.0005333333333</v>
      </c>
    </row>
    <row r="54" ht="9.75" customHeight="1">
      <c r="A54" s="57">
        <v>280500.0</v>
      </c>
      <c r="B54" s="110" t="s">
        <v>68</v>
      </c>
      <c r="C54" s="153">
        <f t="shared" si="1"/>
        <v>0.01333333333</v>
      </c>
      <c r="D54" s="110">
        <f t="shared" si="2"/>
        <v>0.0005333333333</v>
      </c>
    </row>
    <row r="55" ht="9.75" customHeight="1">
      <c r="A55" s="57">
        <v>280510.0</v>
      </c>
      <c r="B55" s="110" t="s">
        <v>69</v>
      </c>
      <c r="C55" s="153">
        <f t="shared" si="1"/>
        <v>0.01333333333</v>
      </c>
      <c r="D55" s="110">
        <f t="shared" si="2"/>
        <v>0.0005333333333</v>
      </c>
    </row>
    <row r="56" ht="9.75" customHeight="1">
      <c r="A56" s="57">
        <v>280520.0</v>
      </c>
      <c r="B56" s="110" t="s">
        <v>70</v>
      </c>
      <c r="C56" s="153">
        <f t="shared" si="1"/>
        <v>0.01333333333</v>
      </c>
      <c r="D56" s="110">
        <f t="shared" si="2"/>
        <v>0.0005333333333</v>
      </c>
    </row>
    <row r="57" ht="9.75" customHeight="1">
      <c r="A57" s="57">
        <v>280530.0</v>
      </c>
      <c r="B57" s="110" t="s">
        <v>71</v>
      </c>
      <c r="C57" s="153">
        <f t="shared" si="1"/>
        <v>0.01333333333</v>
      </c>
      <c r="D57" s="110">
        <f t="shared" si="2"/>
        <v>0.0005333333333</v>
      </c>
    </row>
    <row r="58" ht="9.75" customHeight="1">
      <c r="A58" s="57">
        <v>280540.0</v>
      </c>
      <c r="B58" s="110" t="s">
        <v>72</v>
      </c>
      <c r="C58" s="153">
        <f t="shared" si="1"/>
        <v>0.01333333333</v>
      </c>
      <c r="D58" s="110">
        <f t="shared" si="2"/>
        <v>0.0005333333333</v>
      </c>
    </row>
    <row r="59" ht="9.75" customHeight="1">
      <c r="A59" s="57">
        <v>280550.0</v>
      </c>
      <c r="B59" s="110" t="s">
        <v>73</v>
      </c>
      <c r="C59" s="153">
        <f t="shared" si="1"/>
        <v>0.01333333333</v>
      </c>
      <c r="D59" s="110">
        <f t="shared" si="2"/>
        <v>0.0005333333333</v>
      </c>
    </row>
    <row r="60" ht="9.75" customHeight="1">
      <c r="A60" s="57">
        <v>280560.0</v>
      </c>
      <c r="B60" s="110" t="s">
        <v>74</v>
      </c>
      <c r="C60" s="153">
        <f t="shared" si="1"/>
        <v>0.01333333333</v>
      </c>
      <c r="D60" s="110">
        <f t="shared" si="2"/>
        <v>0.0005333333333</v>
      </c>
    </row>
    <row r="61" ht="9.75" customHeight="1">
      <c r="A61" s="57">
        <v>280570.0</v>
      </c>
      <c r="B61" s="110" t="s">
        <v>75</v>
      </c>
      <c r="C61" s="153">
        <f t="shared" si="1"/>
        <v>0.01333333333</v>
      </c>
      <c r="D61" s="110">
        <f t="shared" si="2"/>
        <v>0.0005333333333</v>
      </c>
    </row>
    <row r="62" ht="9.75" customHeight="1">
      <c r="A62" s="57">
        <v>280580.0</v>
      </c>
      <c r="B62" s="110" t="s">
        <v>76</v>
      </c>
      <c r="C62" s="153">
        <f t="shared" si="1"/>
        <v>0.01333333333</v>
      </c>
      <c r="D62" s="110">
        <f t="shared" si="2"/>
        <v>0.0005333333333</v>
      </c>
    </row>
    <row r="63" ht="9.75" customHeight="1">
      <c r="A63" s="57">
        <v>280590.0</v>
      </c>
      <c r="B63" s="110" t="s">
        <v>77</v>
      </c>
      <c r="C63" s="153">
        <f t="shared" si="1"/>
        <v>0.01333333333</v>
      </c>
      <c r="D63" s="110">
        <f t="shared" si="2"/>
        <v>0.0005333333333</v>
      </c>
    </row>
    <row r="64" ht="9.75" customHeight="1">
      <c r="A64" s="57">
        <v>280600.0</v>
      </c>
      <c r="B64" s="110" t="s">
        <v>78</v>
      </c>
      <c r="C64" s="153">
        <f t="shared" si="1"/>
        <v>0.01333333333</v>
      </c>
      <c r="D64" s="110">
        <f t="shared" si="2"/>
        <v>0.0005333333333</v>
      </c>
    </row>
    <row r="65" ht="9.75" customHeight="1">
      <c r="A65" s="57">
        <v>280610.0</v>
      </c>
      <c r="B65" s="110" t="s">
        <v>79</v>
      </c>
      <c r="C65" s="153">
        <f t="shared" si="1"/>
        <v>0.01333333333</v>
      </c>
      <c r="D65" s="110">
        <f t="shared" si="2"/>
        <v>0.0005333333333</v>
      </c>
    </row>
    <row r="66" ht="9.75" customHeight="1">
      <c r="A66" s="57">
        <v>280620.0</v>
      </c>
      <c r="B66" s="110" t="s">
        <v>80</v>
      </c>
      <c r="C66" s="153">
        <f t="shared" si="1"/>
        <v>0.01333333333</v>
      </c>
      <c r="D66" s="110">
        <f t="shared" si="2"/>
        <v>0.0005333333333</v>
      </c>
    </row>
    <row r="67" ht="9.75" customHeight="1">
      <c r="A67" s="57">
        <v>280630.0</v>
      </c>
      <c r="B67" s="110" t="s">
        <v>81</v>
      </c>
      <c r="C67" s="153">
        <f t="shared" si="1"/>
        <v>0.01333333333</v>
      </c>
      <c r="D67" s="110">
        <f t="shared" si="2"/>
        <v>0.0005333333333</v>
      </c>
    </row>
    <row r="68" ht="9.75" customHeight="1">
      <c r="A68" s="57">
        <v>280640.0</v>
      </c>
      <c r="B68" s="110" t="s">
        <v>82</v>
      </c>
      <c r="C68" s="153">
        <f t="shared" si="1"/>
        <v>0.01333333333</v>
      </c>
      <c r="D68" s="110">
        <f t="shared" si="2"/>
        <v>0.0005333333333</v>
      </c>
    </row>
    <row r="69" ht="9.75" customHeight="1">
      <c r="A69" s="57">
        <v>280650.0</v>
      </c>
      <c r="B69" s="110" t="s">
        <v>83</v>
      </c>
      <c r="C69" s="153">
        <f t="shared" si="1"/>
        <v>0.01333333333</v>
      </c>
      <c r="D69" s="110">
        <f t="shared" si="2"/>
        <v>0.0005333333333</v>
      </c>
    </row>
    <row r="70" ht="9.75" customHeight="1">
      <c r="A70" s="57">
        <v>280660.0</v>
      </c>
      <c r="B70" s="110" t="s">
        <v>84</v>
      </c>
      <c r="C70" s="153">
        <f t="shared" si="1"/>
        <v>0.01333333333</v>
      </c>
      <c r="D70" s="110">
        <f t="shared" si="2"/>
        <v>0.0005333333333</v>
      </c>
    </row>
    <row r="71" ht="9.75" customHeight="1">
      <c r="A71" s="57">
        <v>280670.0</v>
      </c>
      <c r="B71" s="110" t="s">
        <v>85</v>
      </c>
      <c r="C71" s="153">
        <f t="shared" si="1"/>
        <v>0.01333333333</v>
      </c>
      <c r="D71" s="110">
        <f t="shared" si="2"/>
        <v>0.0005333333333</v>
      </c>
    </row>
    <row r="72" ht="9.75" customHeight="1">
      <c r="A72" s="57">
        <v>280680.0</v>
      </c>
      <c r="B72" s="110" t="s">
        <v>86</v>
      </c>
      <c r="C72" s="153">
        <f t="shared" si="1"/>
        <v>0.01333333333</v>
      </c>
      <c r="D72" s="110">
        <f t="shared" si="2"/>
        <v>0.0005333333333</v>
      </c>
    </row>
    <row r="73" ht="9.75" customHeight="1">
      <c r="A73" s="57">
        <v>280690.0</v>
      </c>
      <c r="B73" s="110" t="s">
        <v>87</v>
      </c>
      <c r="C73" s="153">
        <f t="shared" si="1"/>
        <v>0.01333333333</v>
      </c>
      <c r="D73" s="110">
        <f t="shared" si="2"/>
        <v>0.0005333333333</v>
      </c>
    </row>
    <row r="74" ht="9.75" customHeight="1">
      <c r="A74" s="57">
        <v>280700.0</v>
      </c>
      <c r="B74" s="110" t="s">
        <v>88</v>
      </c>
      <c r="C74" s="153">
        <f t="shared" si="1"/>
        <v>0.01333333333</v>
      </c>
      <c r="D74" s="110">
        <f t="shared" si="2"/>
        <v>0.0005333333333</v>
      </c>
    </row>
    <row r="75" ht="9.75" customHeight="1">
      <c r="A75" s="57">
        <v>280710.0</v>
      </c>
      <c r="B75" s="110" t="s">
        <v>89</v>
      </c>
      <c r="C75" s="153">
        <f t="shared" si="1"/>
        <v>0.01333333333</v>
      </c>
      <c r="D75" s="110">
        <f t="shared" si="2"/>
        <v>0.0005333333333</v>
      </c>
    </row>
    <row r="76" ht="9.75" customHeight="1">
      <c r="A76" s="57">
        <v>280720.0</v>
      </c>
      <c r="B76" s="110" t="s">
        <v>90</v>
      </c>
      <c r="C76" s="153">
        <f t="shared" si="1"/>
        <v>0.01333333333</v>
      </c>
      <c r="D76" s="110">
        <f t="shared" si="2"/>
        <v>0.0005333333333</v>
      </c>
    </row>
    <row r="77" ht="9.75" customHeight="1">
      <c r="A77" s="57">
        <v>280730.0</v>
      </c>
      <c r="B77" s="110" t="s">
        <v>91</v>
      </c>
      <c r="C77" s="153">
        <f t="shared" si="1"/>
        <v>0.01333333333</v>
      </c>
      <c r="D77" s="110">
        <f t="shared" si="2"/>
        <v>0.0005333333333</v>
      </c>
    </row>
    <row r="78" ht="9.75" customHeight="1">
      <c r="A78" s="57">
        <v>280740.0</v>
      </c>
      <c r="B78" s="110" t="s">
        <v>92</v>
      </c>
      <c r="C78" s="153">
        <f t="shared" si="1"/>
        <v>0.01333333333</v>
      </c>
      <c r="D78" s="110">
        <f t="shared" si="2"/>
        <v>0.0005333333333</v>
      </c>
    </row>
    <row r="79" ht="9.75" customHeight="1">
      <c r="A79" s="57">
        <v>280750.0</v>
      </c>
      <c r="B79" s="110" t="s">
        <v>93</v>
      </c>
      <c r="C79" s="153">
        <f t="shared" si="1"/>
        <v>0.01333333333</v>
      </c>
      <c r="D79" s="110">
        <f t="shared" si="2"/>
        <v>0.0005333333333</v>
      </c>
    </row>
    <row r="80" ht="9.75" customHeight="1">
      <c r="A80" s="57">
        <v>280760.0</v>
      </c>
      <c r="B80" s="110" t="s">
        <v>94</v>
      </c>
      <c r="C80" s="153">
        <f t="shared" si="1"/>
        <v>0.01333333333</v>
      </c>
      <c r="D80" s="110">
        <f t="shared" si="2"/>
        <v>0.0005333333333</v>
      </c>
    </row>
    <row r="81" ht="9.75" customHeight="1"/>
    <row r="82" ht="9.75" customHeight="1"/>
    <row r="83" ht="9.75" customHeight="1"/>
    <row r="84" ht="9.75" customHeight="1"/>
    <row r="85" ht="9.75" customHeight="1"/>
    <row r="86" ht="9.75" customHeight="1"/>
    <row r="87" ht="9.75" customHeight="1"/>
    <row r="88" ht="9.75" customHeight="1"/>
    <row r="89" ht="9.75" customHeight="1"/>
    <row r="90" ht="9.75" customHeight="1"/>
    <row r="91" ht="9.75" customHeight="1"/>
    <row r="92" ht="9.75" customHeight="1"/>
    <row r="93" ht="9.75" customHeight="1"/>
    <row r="94" ht="9.75" customHeight="1"/>
    <row r="95" ht="9.75" customHeight="1"/>
    <row r="96" ht="9.75" customHeight="1"/>
    <row r="97" ht="9.75" customHeight="1"/>
    <row r="98" ht="9.75" customHeight="1"/>
    <row r="99" ht="9.75" customHeight="1"/>
    <row r="100" ht="9.75" customHeight="1"/>
    <row r="101" ht="9.75" customHeight="1"/>
    <row r="102" ht="9.75" customHeight="1"/>
    <row r="103" ht="9.75" customHeight="1"/>
    <row r="104" ht="9.75" customHeight="1"/>
    <row r="105" ht="9.75" customHeight="1"/>
    <row r="106" ht="9.75" customHeight="1"/>
    <row r="107" ht="9.75" customHeight="1"/>
    <row r="108" ht="9.75" customHeight="1"/>
    <row r="109" ht="9.75" customHeight="1"/>
    <row r="110" ht="9.75" customHeight="1"/>
    <row r="111" ht="9.75" customHeight="1"/>
    <row r="112" ht="9.75" customHeight="1"/>
    <row r="113" ht="9.75" customHeight="1"/>
    <row r="114" ht="9.75" customHeight="1"/>
    <row r="115" ht="9.75" customHeight="1"/>
    <row r="116" ht="9.75" customHeight="1"/>
    <row r="117" ht="9.75" customHeight="1"/>
    <row r="118" ht="9.75" customHeight="1"/>
    <row r="119" ht="9.75" customHeight="1"/>
    <row r="120" ht="9.75" customHeight="1"/>
    <row r="121" ht="9.75" customHeight="1"/>
    <row r="122" ht="9.75" customHeight="1"/>
    <row r="123" ht="9.75" customHeight="1"/>
    <row r="124" ht="9.75" customHeight="1"/>
    <row r="125" ht="9.75" customHeight="1"/>
    <row r="126" ht="9.75" customHeight="1"/>
    <row r="127" ht="9.75" customHeight="1"/>
    <row r="128" ht="9.75" customHeight="1"/>
    <row r="129" ht="9.75" customHeight="1"/>
    <row r="130" ht="9.75" customHeight="1"/>
    <row r="131" ht="9.75" customHeight="1"/>
    <row r="132" ht="9.75" customHeight="1"/>
    <row r="133" ht="9.75" customHeight="1"/>
    <row r="134" ht="9.75" customHeight="1"/>
    <row r="135" ht="9.75" customHeight="1"/>
    <row r="136" ht="9.75" customHeight="1"/>
    <row r="137" ht="9.75" customHeight="1"/>
    <row r="138" ht="9.75" customHeight="1"/>
    <row r="139" ht="9.75" customHeight="1"/>
    <row r="140" ht="9.75" customHeight="1"/>
    <row r="141" ht="9.75" customHeight="1"/>
    <row r="142" ht="9.75" customHeight="1"/>
    <row r="143" ht="9.75" customHeight="1"/>
    <row r="144" ht="9.75" customHeight="1"/>
    <row r="145" ht="9.75" customHeight="1"/>
    <row r="146" ht="9.75" customHeight="1"/>
    <row r="147" ht="9.75" customHeight="1"/>
    <row r="148" ht="9.75" customHeight="1"/>
    <row r="149" ht="9.75" customHeight="1"/>
    <row r="150" ht="9.75" customHeight="1"/>
    <row r="151" ht="9.75" customHeight="1"/>
    <row r="152" ht="9.75" customHeight="1"/>
    <row r="153" ht="9.75" customHeight="1"/>
    <row r="154" ht="9.75" customHeight="1"/>
    <row r="155" ht="9.75" customHeight="1"/>
    <row r="156" ht="9.75" customHeight="1"/>
    <row r="157" ht="9.75" customHeight="1"/>
    <row r="158" ht="9.75" customHeight="1"/>
    <row r="159" ht="9.75" customHeight="1"/>
    <row r="160" ht="9.75" customHeight="1"/>
    <row r="161" ht="9.75" customHeight="1"/>
    <row r="162" ht="9.75" customHeight="1"/>
    <row r="163" ht="9.75" customHeight="1"/>
    <row r="164" ht="9.75" customHeight="1"/>
    <row r="165" ht="9.75" customHeight="1"/>
    <row r="166" ht="9.75" customHeight="1"/>
    <row r="167" ht="9.75" customHeight="1"/>
    <row r="168" ht="9.75" customHeight="1"/>
    <row r="169" ht="9.75" customHeight="1"/>
    <row r="170" ht="9.75" customHeight="1"/>
    <row r="171" ht="9.75" customHeight="1"/>
    <row r="172" ht="9.75" customHeight="1"/>
    <row r="173" ht="9.75" customHeight="1"/>
    <row r="174" ht="9.75" customHeight="1"/>
    <row r="175" ht="9.75" customHeight="1"/>
    <row r="176" ht="9.75" customHeight="1"/>
    <row r="177" ht="9.75" customHeight="1"/>
    <row r="178" ht="9.75" customHeight="1"/>
    <row r="179" ht="9.75" customHeight="1"/>
    <row r="180" ht="9.75" customHeight="1"/>
    <row r="181" ht="9.75" customHeight="1"/>
    <row r="182" ht="9.75" customHeight="1"/>
    <row r="183" ht="9.75" customHeight="1"/>
    <row r="184" ht="9.75" customHeight="1"/>
    <row r="185" ht="9.75" customHeight="1"/>
    <row r="186" ht="9.75" customHeight="1"/>
    <row r="187" ht="9.75" customHeight="1"/>
    <row r="188" ht="9.75" customHeight="1"/>
    <row r="189" ht="9.75" customHeight="1"/>
    <row r="190" ht="9.75" customHeight="1"/>
    <row r="191" ht="9.75" customHeight="1"/>
    <row r="192" ht="9.75" customHeight="1"/>
    <row r="193" ht="9.75" customHeight="1"/>
    <row r="194" ht="9.75" customHeight="1"/>
    <row r="195" ht="9.75" customHeight="1"/>
    <row r="196" ht="9.75" customHeight="1"/>
    <row r="197" ht="9.75" customHeight="1"/>
    <row r="198" ht="9.75" customHeight="1"/>
    <row r="199" ht="9.75" customHeight="1"/>
    <row r="200" ht="9.75" customHeight="1"/>
    <row r="201" ht="9.75" customHeight="1"/>
    <row r="202" ht="9.75" customHeight="1"/>
    <row r="203" ht="9.75" customHeight="1"/>
    <row r="204" ht="9.75" customHeight="1"/>
    <row r="205" ht="9.75" customHeight="1"/>
    <row r="206" ht="9.75" customHeight="1"/>
    <row r="207" ht="9.75" customHeight="1"/>
    <row r="208" ht="9.75" customHeight="1"/>
    <row r="209" ht="9.75" customHeight="1"/>
    <row r="210" ht="9.75" customHeight="1"/>
    <row r="211" ht="9.75" customHeight="1"/>
    <row r="212" ht="9.75" customHeight="1"/>
    <row r="213" ht="9.75" customHeight="1"/>
    <row r="214" ht="9.75" customHeight="1"/>
    <row r="215" ht="9.75" customHeight="1"/>
    <row r="216" ht="9.75" customHeight="1"/>
    <row r="217" ht="9.75" customHeight="1"/>
    <row r="218" ht="9.75" customHeight="1"/>
    <row r="219" ht="9.75" customHeight="1"/>
    <row r="220" ht="9.75" customHeight="1"/>
    <row r="221" ht="9.75" customHeight="1"/>
    <row r="222" ht="9.75" customHeight="1"/>
    <row r="223" ht="9.75" customHeight="1"/>
    <row r="224" ht="9.75" customHeight="1"/>
    <row r="225" ht="9.75" customHeight="1"/>
    <row r="226" ht="9.75" customHeight="1"/>
    <row r="227" ht="9.75" customHeight="1"/>
    <row r="228" ht="9.75" customHeight="1"/>
    <row r="229" ht="9.75" customHeight="1"/>
    <row r="230" ht="9.75" customHeight="1"/>
    <row r="231" ht="9.75" customHeight="1"/>
    <row r="232" ht="9.75" customHeight="1"/>
    <row r="233" ht="9.75" customHeight="1"/>
    <row r="234" ht="9.75" customHeight="1"/>
    <row r="235" ht="9.75" customHeight="1"/>
    <row r="236" ht="9.75" customHeight="1"/>
    <row r="237" ht="9.75" customHeight="1"/>
    <row r="238" ht="9.75" customHeight="1"/>
    <row r="239" ht="9.75" customHeight="1"/>
    <row r="240" ht="9.75" customHeight="1"/>
    <row r="241" ht="9.75" customHeight="1"/>
    <row r="242" ht="9.75" customHeight="1"/>
    <row r="243" ht="9.75" customHeight="1"/>
    <row r="244" ht="9.75" customHeight="1"/>
    <row r="245" ht="9.75" customHeight="1"/>
    <row r="246" ht="9.75" customHeight="1"/>
    <row r="247" ht="9.75" customHeight="1"/>
    <row r="248" ht="9.75" customHeight="1"/>
    <row r="249" ht="9.75" customHeight="1"/>
    <row r="250" ht="9.75" customHeight="1"/>
    <row r="251" ht="9.75" customHeight="1"/>
    <row r="252" ht="9.75" customHeight="1"/>
    <row r="253" ht="9.75" customHeight="1"/>
    <row r="254" ht="9.75" customHeight="1"/>
    <row r="255" ht="9.75" customHeight="1"/>
    <row r="256" ht="9.75" customHeight="1"/>
    <row r="257" ht="9.75" customHeight="1"/>
    <row r="258" ht="9.75" customHeight="1"/>
    <row r="259" ht="9.75" customHeight="1"/>
    <row r="260" ht="9.75" customHeight="1"/>
    <row r="261" ht="9.75" customHeight="1"/>
    <row r="262" ht="9.75" customHeight="1"/>
    <row r="263" ht="9.75" customHeight="1"/>
    <row r="264" ht="9.75" customHeight="1"/>
    <row r="265" ht="9.75" customHeight="1"/>
    <row r="266" ht="9.75" customHeight="1"/>
    <row r="267" ht="9.75" customHeight="1"/>
    <row r="268" ht="9.75" customHeight="1"/>
    <row r="269" ht="9.75" customHeight="1"/>
    <row r="270" ht="9.75" customHeight="1"/>
    <row r="271" ht="9.75" customHeight="1"/>
    <row r="272" ht="9.75" customHeight="1"/>
    <row r="273" ht="9.75" customHeight="1"/>
    <row r="274" ht="9.75" customHeight="1"/>
    <row r="275" ht="9.75" customHeight="1"/>
    <row r="276" ht="9.75" customHeight="1"/>
    <row r="277" ht="9.75" customHeight="1"/>
    <row r="278" ht="9.75" customHeight="1"/>
    <row r="279" ht="9.75" customHeight="1"/>
    <row r="280" ht="9.75" customHeight="1"/>
    <row r="281" ht="9.75" customHeight="1"/>
    <row r="282" ht="9.75" customHeight="1"/>
    <row r="283" ht="9.75" customHeight="1"/>
    <row r="284" ht="9.75" customHeight="1"/>
    <row r="285" ht="9.75" customHeight="1"/>
    <row r="286" ht="9.75" customHeight="1"/>
    <row r="287" ht="9.75" customHeight="1"/>
    <row r="288" ht="9.75" customHeight="1"/>
    <row r="289" ht="9.75" customHeight="1"/>
    <row r="290" ht="9.75" customHeight="1"/>
    <row r="291" ht="9.75" customHeight="1"/>
    <row r="292" ht="9.75" customHeight="1"/>
    <row r="293" ht="9.75" customHeight="1"/>
    <row r="294" ht="9.75" customHeight="1"/>
    <row r="295" ht="9.75" customHeight="1"/>
    <row r="296" ht="9.75" customHeight="1"/>
    <row r="297" ht="9.75" customHeight="1"/>
    <row r="298" ht="9.75" customHeight="1"/>
    <row r="299" ht="9.75" customHeight="1"/>
    <row r="300" ht="9.75" customHeight="1"/>
    <row r="301" ht="9.75" customHeight="1"/>
    <row r="302" ht="9.75" customHeight="1"/>
    <row r="303" ht="9.75" customHeight="1"/>
    <row r="304" ht="9.75" customHeight="1"/>
    <row r="305" ht="9.75" customHeight="1"/>
    <row r="306" ht="9.75" customHeight="1"/>
    <row r="307" ht="9.75" customHeight="1"/>
    <row r="308" ht="9.75" customHeight="1"/>
    <row r="309" ht="9.75" customHeight="1"/>
    <row r="310" ht="9.75" customHeight="1"/>
    <row r="311" ht="9.75" customHeight="1"/>
    <row r="312" ht="9.75" customHeight="1"/>
    <row r="313" ht="9.75" customHeight="1"/>
    <row r="314" ht="9.75" customHeight="1"/>
    <row r="315" ht="9.75" customHeight="1"/>
    <row r="316" ht="9.75" customHeight="1"/>
    <row r="317" ht="9.75" customHeight="1"/>
    <row r="318" ht="9.75" customHeight="1"/>
    <row r="319" ht="9.75" customHeight="1"/>
    <row r="320" ht="9.75" customHeight="1"/>
    <row r="321" ht="9.75" customHeight="1"/>
    <row r="322" ht="9.75" customHeight="1"/>
    <row r="323" ht="9.75" customHeight="1"/>
    <row r="324" ht="9.75" customHeight="1"/>
    <row r="325" ht="9.75" customHeight="1"/>
    <row r="326" ht="9.75" customHeight="1"/>
    <row r="327" ht="9.75" customHeight="1"/>
    <row r="328" ht="9.75" customHeight="1"/>
    <row r="329" ht="9.75" customHeight="1"/>
    <row r="330" ht="9.75" customHeight="1"/>
    <row r="331" ht="9.75" customHeight="1"/>
    <row r="332" ht="9.75" customHeight="1"/>
    <row r="333" ht="9.75" customHeight="1"/>
    <row r="334" ht="9.75" customHeight="1"/>
    <row r="335" ht="9.75" customHeight="1"/>
    <row r="336" ht="9.75" customHeight="1"/>
    <row r="337" ht="9.75" customHeight="1"/>
    <row r="338" ht="9.75" customHeight="1"/>
    <row r="339" ht="9.75" customHeight="1"/>
    <row r="340" ht="9.75" customHeight="1"/>
    <row r="341" ht="9.75" customHeight="1"/>
    <row r="342" ht="9.75" customHeight="1"/>
    <row r="343" ht="9.75" customHeight="1"/>
    <row r="344" ht="9.75" customHeight="1"/>
    <row r="345" ht="9.75" customHeight="1"/>
    <row r="346" ht="9.75" customHeight="1"/>
    <row r="347" ht="9.75" customHeight="1"/>
    <row r="348" ht="9.75" customHeight="1"/>
    <row r="349" ht="9.75" customHeight="1"/>
    <row r="350" ht="9.75" customHeight="1"/>
    <row r="351" ht="9.75" customHeight="1"/>
    <row r="352" ht="9.75" customHeight="1"/>
    <row r="353" ht="9.75" customHeight="1"/>
    <row r="354" ht="9.75" customHeight="1"/>
    <row r="355" ht="9.75" customHeight="1"/>
    <row r="356" ht="9.75" customHeight="1"/>
    <row r="357" ht="9.75" customHeight="1"/>
    <row r="358" ht="9.75" customHeight="1"/>
    <row r="359" ht="9.75" customHeight="1"/>
    <row r="360" ht="9.75" customHeight="1"/>
    <row r="361" ht="9.75" customHeight="1"/>
    <row r="362" ht="9.75" customHeight="1"/>
    <row r="363" ht="9.75" customHeight="1"/>
    <row r="364" ht="9.75" customHeight="1"/>
    <row r="365" ht="9.75" customHeight="1"/>
    <row r="366" ht="9.75" customHeight="1"/>
    <row r="367" ht="9.75" customHeight="1"/>
    <row r="368" ht="9.75" customHeight="1"/>
    <row r="369" ht="9.75" customHeight="1"/>
    <row r="370" ht="9.75" customHeight="1"/>
    <row r="371" ht="9.75" customHeight="1"/>
    <row r="372" ht="9.75" customHeight="1"/>
    <row r="373" ht="9.75" customHeight="1"/>
    <row r="374" ht="9.75" customHeight="1"/>
    <row r="375" ht="9.75" customHeight="1"/>
    <row r="376" ht="9.75" customHeight="1"/>
    <row r="377" ht="9.75" customHeight="1"/>
    <row r="378" ht="9.75" customHeight="1"/>
    <row r="379" ht="9.75" customHeight="1"/>
    <row r="380" ht="9.75" customHeight="1"/>
    <row r="381" ht="9.75" customHeight="1"/>
    <row r="382" ht="9.75" customHeight="1"/>
    <row r="383" ht="9.75" customHeight="1"/>
    <row r="384" ht="9.75" customHeight="1"/>
    <row r="385" ht="9.75" customHeight="1"/>
    <row r="386" ht="9.75" customHeight="1"/>
    <row r="387" ht="9.75" customHeight="1"/>
    <row r="388" ht="9.75" customHeight="1"/>
    <row r="389" ht="9.75" customHeight="1"/>
    <row r="390" ht="9.75" customHeight="1"/>
    <row r="391" ht="9.75" customHeight="1"/>
    <row r="392" ht="9.75" customHeight="1"/>
    <row r="393" ht="9.75" customHeight="1"/>
    <row r="394" ht="9.75" customHeight="1"/>
    <row r="395" ht="9.75" customHeight="1"/>
    <row r="396" ht="9.75" customHeight="1"/>
    <row r="397" ht="9.75" customHeight="1"/>
    <row r="398" ht="9.75" customHeight="1"/>
    <row r="399" ht="9.75" customHeight="1"/>
    <row r="400" ht="9.75" customHeight="1"/>
    <row r="401" ht="9.75" customHeight="1"/>
    <row r="402" ht="9.75" customHeight="1"/>
    <row r="403" ht="9.75" customHeight="1"/>
    <row r="404" ht="9.75" customHeight="1"/>
    <row r="405" ht="9.75" customHeight="1"/>
    <row r="406" ht="9.75" customHeight="1"/>
    <row r="407" ht="9.75" customHeight="1"/>
    <row r="408" ht="9.75" customHeight="1"/>
    <row r="409" ht="9.75" customHeight="1"/>
    <row r="410" ht="9.75" customHeight="1"/>
    <row r="411" ht="9.75" customHeight="1"/>
    <row r="412" ht="9.75" customHeight="1"/>
    <row r="413" ht="9.75" customHeight="1"/>
    <row r="414" ht="9.75" customHeight="1"/>
    <row r="415" ht="9.75" customHeight="1"/>
    <row r="416" ht="9.75" customHeight="1"/>
    <row r="417" ht="9.75" customHeight="1"/>
    <row r="418" ht="9.75" customHeight="1"/>
    <row r="419" ht="9.75" customHeight="1"/>
    <row r="420" ht="9.75" customHeight="1"/>
    <row r="421" ht="9.75" customHeight="1"/>
    <row r="422" ht="9.75" customHeight="1"/>
    <row r="423" ht="9.75" customHeight="1"/>
    <row r="424" ht="9.75" customHeight="1"/>
    <row r="425" ht="9.75" customHeight="1"/>
    <row r="426" ht="9.75" customHeight="1"/>
    <row r="427" ht="9.75" customHeight="1"/>
    <row r="428" ht="9.75" customHeight="1"/>
    <row r="429" ht="9.75" customHeight="1"/>
    <row r="430" ht="9.75" customHeight="1"/>
    <row r="431" ht="9.75" customHeight="1"/>
    <row r="432" ht="9.75" customHeight="1"/>
    <row r="433" ht="9.75" customHeight="1"/>
    <row r="434" ht="9.75" customHeight="1"/>
    <row r="435" ht="9.75" customHeight="1"/>
    <row r="436" ht="9.75" customHeight="1"/>
    <row r="437" ht="9.75" customHeight="1"/>
    <row r="438" ht="9.75" customHeight="1"/>
    <row r="439" ht="9.75" customHeight="1"/>
    <row r="440" ht="9.75" customHeight="1"/>
    <row r="441" ht="9.75" customHeight="1"/>
    <row r="442" ht="9.75" customHeight="1"/>
    <row r="443" ht="9.75" customHeight="1"/>
    <row r="444" ht="9.75" customHeight="1"/>
    <row r="445" ht="9.75" customHeight="1"/>
    <row r="446" ht="9.75" customHeight="1"/>
    <row r="447" ht="9.75" customHeight="1"/>
    <row r="448" ht="9.75" customHeight="1"/>
    <row r="449" ht="9.75" customHeight="1"/>
    <row r="450" ht="9.75" customHeight="1"/>
    <row r="451" ht="9.75" customHeight="1"/>
    <row r="452" ht="9.75" customHeight="1"/>
    <row r="453" ht="9.75" customHeight="1"/>
    <row r="454" ht="9.75" customHeight="1"/>
    <row r="455" ht="9.75" customHeight="1"/>
    <row r="456" ht="9.75" customHeight="1"/>
    <row r="457" ht="9.75" customHeight="1"/>
    <row r="458" ht="9.75" customHeight="1"/>
    <row r="459" ht="9.75" customHeight="1"/>
    <row r="460" ht="9.75" customHeight="1"/>
    <row r="461" ht="9.75" customHeight="1"/>
    <row r="462" ht="9.75" customHeight="1"/>
    <row r="463" ht="9.75" customHeight="1"/>
    <row r="464" ht="9.75" customHeight="1"/>
    <row r="465" ht="9.75" customHeight="1"/>
    <row r="466" ht="9.75" customHeight="1"/>
    <row r="467" ht="9.75" customHeight="1"/>
    <row r="468" ht="9.75" customHeight="1"/>
    <row r="469" ht="9.75" customHeight="1"/>
    <row r="470" ht="9.75" customHeight="1"/>
    <row r="471" ht="9.75" customHeight="1"/>
    <row r="472" ht="9.75" customHeight="1"/>
    <row r="473" ht="9.75" customHeight="1"/>
    <row r="474" ht="9.75" customHeight="1"/>
    <row r="475" ht="9.75" customHeight="1"/>
    <row r="476" ht="9.75" customHeight="1"/>
    <row r="477" ht="9.75" customHeight="1"/>
    <row r="478" ht="9.75" customHeight="1"/>
    <row r="479" ht="9.75" customHeight="1"/>
    <row r="480" ht="9.75" customHeight="1"/>
    <row r="481" ht="9.75" customHeight="1"/>
    <row r="482" ht="9.75" customHeight="1"/>
    <row r="483" ht="9.75" customHeight="1"/>
    <row r="484" ht="9.75" customHeight="1"/>
    <row r="485" ht="9.75" customHeight="1"/>
    <row r="486" ht="9.75" customHeight="1"/>
    <row r="487" ht="9.75" customHeight="1"/>
    <row r="488" ht="9.75" customHeight="1"/>
    <row r="489" ht="9.75" customHeight="1"/>
    <row r="490" ht="9.75" customHeight="1"/>
    <row r="491" ht="9.75" customHeight="1"/>
    <row r="492" ht="9.75" customHeight="1"/>
    <row r="493" ht="9.75" customHeight="1"/>
    <row r="494" ht="9.75" customHeight="1"/>
    <row r="495" ht="9.75" customHeight="1"/>
    <row r="496" ht="9.75" customHeight="1"/>
    <row r="497" ht="9.75" customHeight="1"/>
    <row r="498" ht="9.75" customHeight="1"/>
    <row r="499" ht="9.75" customHeight="1"/>
    <row r="500" ht="9.75" customHeight="1"/>
    <row r="501" ht="9.75" customHeight="1"/>
    <row r="502" ht="9.75" customHeight="1"/>
    <row r="503" ht="9.75" customHeight="1"/>
    <row r="504" ht="9.75" customHeight="1"/>
    <row r="505" ht="9.75" customHeight="1"/>
    <row r="506" ht="9.75" customHeight="1"/>
    <row r="507" ht="9.75" customHeight="1"/>
    <row r="508" ht="9.75" customHeight="1"/>
    <row r="509" ht="9.75" customHeight="1"/>
    <row r="510" ht="9.75" customHeight="1"/>
    <row r="511" ht="9.75" customHeight="1"/>
    <row r="512" ht="9.75" customHeight="1"/>
    <row r="513" ht="9.75" customHeight="1"/>
    <row r="514" ht="9.75" customHeight="1"/>
    <row r="515" ht="9.75" customHeight="1"/>
    <row r="516" ht="9.75" customHeight="1"/>
    <row r="517" ht="9.75" customHeight="1"/>
    <row r="518" ht="9.75" customHeight="1"/>
    <row r="519" ht="9.75" customHeight="1"/>
    <row r="520" ht="9.75" customHeight="1"/>
    <row r="521" ht="9.75" customHeight="1"/>
    <row r="522" ht="9.75" customHeight="1"/>
    <row r="523" ht="9.75" customHeight="1"/>
    <row r="524" ht="9.75" customHeight="1"/>
    <row r="525" ht="9.75" customHeight="1"/>
    <row r="526" ht="9.75" customHeight="1"/>
    <row r="527" ht="9.75" customHeight="1"/>
    <row r="528" ht="9.75" customHeight="1"/>
    <row r="529" ht="9.75" customHeight="1"/>
    <row r="530" ht="9.75" customHeight="1"/>
    <row r="531" ht="9.75" customHeight="1"/>
    <row r="532" ht="9.75" customHeight="1"/>
    <row r="533" ht="9.75" customHeight="1"/>
    <row r="534" ht="9.75" customHeight="1"/>
    <row r="535" ht="9.75" customHeight="1"/>
    <row r="536" ht="9.75" customHeight="1"/>
    <row r="537" ht="9.75" customHeight="1"/>
    <row r="538" ht="9.75" customHeight="1"/>
    <row r="539" ht="9.75" customHeight="1"/>
    <row r="540" ht="9.75" customHeight="1"/>
    <row r="541" ht="9.75" customHeight="1"/>
    <row r="542" ht="9.75" customHeight="1"/>
    <row r="543" ht="9.75" customHeight="1"/>
    <row r="544" ht="9.75" customHeight="1"/>
    <row r="545" ht="9.75" customHeight="1"/>
    <row r="546" ht="9.75" customHeight="1"/>
    <row r="547" ht="9.75" customHeight="1"/>
    <row r="548" ht="9.75" customHeight="1"/>
    <row r="549" ht="9.75" customHeight="1"/>
    <row r="550" ht="9.75" customHeight="1"/>
    <row r="551" ht="9.75" customHeight="1"/>
    <row r="552" ht="9.75" customHeight="1"/>
    <row r="553" ht="9.75" customHeight="1"/>
    <row r="554" ht="9.75" customHeight="1"/>
    <row r="555" ht="9.75" customHeight="1"/>
    <row r="556" ht="9.75" customHeight="1"/>
    <row r="557" ht="9.75" customHeight="1"/>
    <row r="558" ht="9.75" customHeight="1"/>
    <row r="559" ht="9.75" customHeight="1"/>
    <row r="560" ht="9.75" customHeight="1"/>
    <row r="561" ht="9.75" customHeight="1"/>
    <row r="562" ht="9.75" customHeight="1"/>
    <row r="563" ht="9.75" customHeight="1"/>
    <row r="564" ht="9.75" customHeight="1"/>
    <row r="565" ht="9.75" customHeight="1"/>
    <row r="566" ht="9.75" customHeight="1"/>
    <row r="567" ht="9.75" customHeight="1"/>
    <row r="568" ht="9.75" customHeight="1"/>
    <row r="569" ht="9.75" customHeight="1"/>
    <row r="570" ht="9.75" customHeight="1"/>
    <row r="571" ht="9.75" customHeight="1"/>
    <row r="572" ht="9.75" customHeight="1"/>
    <row r="573" ht="9.75" customHeight="1"/>
    <row r="574" ht="9.75" customHeight="1"/>
    <row r="575" ht="9.75" customHeight="1"/>
    <row r="576" ht="9.75" customHeight="1"/>
    <row r="577" ht="9.75" customHeight="1"/>
    <row r="578" ht="9.75" customHeight="1"/>
    <row r="579" ht="9.75" customHeight="1"/>
    <row r="580" ht="9.75" customHeight="1"/>
    <row r="581" ht="9.75" customHeight="1"/>
    <row r="582" ht="9.75" customHeight="1"/>
    <row r="583" ht="9.75" customHeight="1"/>
    <row r="584" ht="9.75" customHeight="1"/>
    <row r="585" ht="9.75" customHeight="1"/>
    <row r="586" ht="9.75" customHeight="1"/>
    <row r="587" ht="9.75" customHeight="1"/>
    <row r="588" ht="9.75" customHeight="1"/>
    <row r="589" ht="9.75" customHeight="1"/>
    <row r="590" ht="9.75" customHeight="1"/>
    <row r="591" ht="9.75" customHeight="1"/>
    <row r="592" ht="9.75" customHeight="1"/>
    <row r="593" ht="9.75" customHeight="1"/>
    <row r="594" ht="9.75" customHeight="1"/>
    <row r="595" ht="9.75" customHeight="1"/>
    <row r="596" ht="9.75" customHeight="1"/>
    <row r="597" ht="9.75" customHeight="1"/>
    <row r="598" ht="9.75" customHeight="1"/>
    <row r="599" ht="9.75" customHeight="1"/>
    <row r="600" ht="9.75" customHeight="1"/>
    <row r="601" ht="9.75" customHeight="1"/>
    <row r="602" ht="9.75" customHeight="1"/>
    <row r="603" ht="9.75" customHeight="1"/>
    <row r="604" ht="9.75" customHeight="1"/>
    <row r="605" ht="9.75" customHeight="1"/>
    <row r="606" ht="9.75" customHeight="1"/>
    <row r="607" ht="9.75" customHeight="1"/>
    <row r="608" ht="9.75" customHeight="1"/>
    <row r="609" ht="9.75" customHeight="1"/>
    <row r="610" ht="9.75" customHeight="1"/>
    <row r="611" ht="9.75" customHeight="1"/>
    <row r="612" ht="9.75" customHeight="1"/>
    <row r="613" ht="9.75" customHeight="1"/>
    <row r="614" ht="9.75" customHeight="1"/>
    <row r="615" ht="9.75" customHeight="1"/>
    <row r="616" ht="9.75" customHeight="1"/>
    <row r="617" ht="9.75" customHeight="1"/>
    <row r="618" ht="9.75" customHeight="1"/>
    <row r="619" ht="9.75" customHeight="1"/>
    <row r="620" ht="9.75" customHeight="1"/>
    <row r="621" ht="9.75" customHeight="1"/>
    <row r="622" ht="9.75" customHeight="1"/>
    <row r="623" ht="9.75" customHeight="1"/>
    <row r="624" ht="9.75" customHeight="1"/>
    <row r="625" ht="9.75" customHeight="1"/>
    <row r="626" ht="9.75" customHeight="1"/>
    <row r="627" ht="9.75" customHeight="1"/>
    <row r="628" ht="9.75" customHeight="1"/>
    <row r="629" ht="9.75" customHeight="1"/>
    <row r="630" ht="9.75" customHeight="1"/>
    <row r="631" ht="9.75" customHeight="1"/>
    <row r="632" ht="9.75" customHeight="1"/>
    <row r="633" ht="9.75" customHeight="1"/>
    <row r="634" ht="9.75" customHeight="1"/>
    <row r="635" ht="9.75" customHeight="1"/>
    <row r="636" ht="9.75" customHeight="1"/>
    <row r="637" ht="9.75" customHeight="1"/>
    <row r="638" ht="9.75" customHeight="1"/>
    <row r="639" ht="9.75" customHeight="1"/>
    <row r="640" ht="9.75" customHeight="1"/>
    <row r="641" ht="9.75" customHeight="1"/>
    <row r="642" ht="9.75" customHeight="1"/>
    <row r="643" ht="9.75" customHeight="1"/>
    <row r="644" ht="9.75" customHeight="1"/>
    <row r="645" ht="9.75" customHeight="1"/>
    <row r="646" ht="9.75" customHeight="1"/>
    <row r="647" ht="9.75" customHeight="1"/>
    <row r="648" ht="9.75" customHeight="1"/>
    <row r="649" ht="9.75" customHeight="1"/>
    <row r="650" ht="9.75" customHeight="1"/>
    <row r="651" ht="9.75" customHeight="1"/>
    <row r="652" ht="9.75" customHeight="1"/>
    <row r="653" ht="9.75" customHeight="1"/>
    <row r="654" ht="9.75" customHeight="1"/>
    <row r="655" ht="9.75" customHeight="1"/>
    <row r="656" ht="9.75" customHeight="1"/>
    <row r="657" ht="9.75" customHeight="1"/>
    <row r="658" ht="9.75" customHeight="1"/>
    <row r="659" ht="9.75" customHeight="1"/>
    <row r="660" ht="9.75" customHeight="1"/>
    <row r="661" ht="9.75" customHeight="1"/>
    <row r="662" ht="9.75" customHeight="1"/>
    <row r="663" ht="9.75" customHeight="1"/>
    <row r="664" ht="9.75" customHeight="1"/>
    <row r="665" ht="9.75" customHeight="1"/>
    <row r="666" ht="9.75" customHeight="1"/>
    <row r="667" ht="9.75" customHeight="1"/>
    <row r="668" ht="9.75" customHeight="1"/>
    <row r="669" ht="9.75" customHeight="1"/>
    <row r="670" ht="9.75" customHeight="1"/>
    <row r="671" ht="9.75" customHeight="1"/>
    <row r="672" ht="9.75" customHeight="1"/>
    <row r="673" ht="9.75" customHeight="1"/>
    <row r="674" ht="9.75" customHeight="1"/>
    <row r="675" ht="9.75" customHeight="1"/>
    <row r="676" ht="9.75" customHeight="1"/>
    <row r="677" ht="9.75" customHeight="1"/>
    <row r="678" ht="9.75" customHeight="1"/>
    <row r="679" ht="9.75" customHeight="1"/>
    <row r="680" ht="9.75" customHeight="1"/>
    <row r="681" ht="9.75" customHeight="1"/>
    <row r="682" ht="9.75" customHeight="1"/>
    <row r="683" ht="9.75" customHeight="1"/>
    <row r="684" ht="9.75" customHeight="1"/>
    <row r="685" ht="9.75" customHeight="1"/>
    <row r="686" ht="9.75" customHeight="1"/>
    <row r="687" ht="9.75" customHeight="1"/>
    <row r="688" ht="9.75" customHeight="1"/>
    <row r="689" ht="9.75" customHeight="1"/>
    <row r="690" ht="9.75" customHeight="1"/>
    <row r="691" ht="9.75" customHeight="1"/>
    <row r="692" ht="9.75" customHeight="1"/>
    <row r="693" ht="9.75" customHeight="1"/>
    <row r="694" ht="9.75" customHeight="1"/>
    <row r="695" ht="9.75" customHeight="1"/>
    <row r="696" ht="9.75" customHeight="1"/>
    <row r="697" ht="9.75" customHeight="1"/>
    <row r="698" ht="9.75" customHeight="1"/>
    <row r="699" ht="9.75" customHeight="1"/>
    <row r="700" ht="9.75" customHeight="1"/>
    <row r="701" ht="9.75" customHeight="1"/>
    <row r="702" ht="9.75" customHeight="1"/>
    <row r="703" ht="9.75" customHeight="1"/>
    <row r="704" ht="9.75" customHeight="1"/>
    <row r="705" ht="9.75" customHeight="1"/>
    <row r="706" ht="9.75" customHeight="1"/>
    <row r="707" ht="9.75" customHeight="1"/>
    <row r="708" ht="9.75" customHeight="1"/>
    <row r="709" ht="9.75" customHeight="1"/>
    <row r="710" ht="9.75" customHeight="1"/>
    <row r="711" ht="9.75" customHeight="1"/>
    <row r="712" ht="9.75" customHeight="1"/>
    <row r="713" ht="9.75" customHeight="1"/>
    <row r="714" ht="9.75" customHeight="1"/>
    <row r="715" ht="9.75" customHeight="1"/>
    <row r="716" ht="9.75" customHeight="1"/>
    <row r="717" ht="9.75" customHeight="1"/>
    <row r="718" ht="9.75" customHeight="1"/>
    <row r="719" ht="9.75" customHeight="1"/>
    <row r="720" ht="9.75" customHeight="1"/>
    <row r="721" ht="9.75" customHeight="1"/>
    <row r="722" ht="9.75" customHeight="1"/>
    <row r="723" ht="9.75" customHeight="1"/>
    <row r="724" ht="9.75" customHeight="1"/>
    <row r="725" ht="9.75" customHeight="1"/>
    <row r="726" ht="9.75" customHeight="1"/>
    <row r="727" ht="9.75" customHeight="1"/>
    <row r="728" ht="9.75" customHeight="1"/>
    <row r="729" ht="9.75" customHeight="1"/>
    <row r="730" ht="9.75" customHeight="1"/>
    <row r="731" ht="9.75" customHeight="1"/>
    <row r="732" ht="9.75" customHeight="1"/>
    <row r="733" ht="9.75" customHeight="1"/>
    <row r="734" ht="9.75" customHeight="1"/>
    <row r="735" ht="9.75" customHeight="1"/>
    <row r="736" ht="9.75" customHeight="1"/>
    <row r="737" ht="9.75" customHeight="1"/>
    <row r="738" ht="9.75" customHeight="1"/>
    <row r="739" ht="9.75" customHeight="1"/>
    <row r="740" ht="9.75" customHeight="1"/>
    <row r="741" ht="9.75" customHeight="1"/>
    <row r="742" ht="9.75" customHeight="1"/>
    <row r="743" ht="9.75" customHeight="1"/>
    <row r="744" ht="9.75" customHeight="1"/>
    <row r="745" ht="9.75" customHeight="1"/>
    <row r="746" ht="9.75" customHeight="1"/>
    <row r="747" ht="9.75" customHeight="1"/>
    <row r="748" ht="9.75" customHeight="1"/>
    <row r="749" ht="9.75" customHeight="1"/>
    <row r="750" ht="9.75" customHeight="1"/>
    <row r="751" ht="9.75" customHeight="1"/>
    <row r="752" ht="9.75" customHeight="1"/>
    <row r="753" ht="9.75" customHeight="1"/>
    <row r="754" ht="9.75" customHeight="1"/>
    <row r="755" ht="9.75" customHeight="1"/>
    <row r="756" ht="9.75" customHeight="1"/>
    <row r="757" ht="9.75" customHeight="1"/>
    <row r="758" ht="9.75" customHeight="1"/>
    <row r="759" ht="9.75" customHeight="1"/>
    <row r="760" ht="9.75" customHeight="1"/>
    <row r="761" ht="9.75" customHeight="1"/>
    <row r="762" ht="9.75" customHeight="1"/>
    <row r="763" ht="9.75" customHeight="1"/>
    <row r="764" ht="9.75" customHeight="1"/>
    <row r="765" ht="9.75" customHeight="1"/>
    <row r="766" ht="9.75" customHeight="1"/>
    <row r="767" ht="9.75" customHeight="1"/>
    <row r="768" ht="9.75" customHeight="1"/>
    <row r="769" ht="9.75" customHeight="1"/>
    <row r="770" ht="9.75" customHeight="1"/>
    <row r="771" ht="9.75" customHeight="1"/>
    <row r="772" ht="9.75" customHeight="1"/>
    <row r="773" ht="9.75" customHeight="1"/>
    <row r="774" ht="9.75" customHeight="1"/>
    <row r="775" ht="9.75" customHeight="1"/>
    <row r="776" ht="9.75" customHeight="1"/>
    <row r="777" ht="9.75" customHeight="1"/>
    <row r="778" ht="9.75" customHeight="1"/>
    <row r="779" ht="9.75" customHeight="1"/>
    <row r="780" ht="9.75" customHeight="1"/>
    <row r="781" ht="9.75" customHeight="1"/>
    <row r="782" ht="9.75" customHeight="1"/>
    <row r="783" ht="9.75" customHeight="1"/>
    <row r="784" ht="9.75" customHeight="1"/>
    <row r="785" ht="9.75" customHeight="1"/>
    <row r="786" ht="9.75" customHeight="1"/>
    <row r="787" ht="9.75" customHeight="1"/>
    <row r="788" ht="9.75" customHeight="1"/>
    <row r="789" ht="9.75" customHeight="1"/>
    <row r="790" ht="9.75" customHeight="1"/>
    <row r="791" ht="9.75" customHeight="1"/>
    <row r="792" ht="9.75" customHeight="1"/>
    <row r="793" ht="9.75" customHeight="1"/>
    <row r="794" ht="9.75" customHeight="1"/>
    <row r="795" ht="9.75" customHeight="1"/>
    <row r="796" ht="9.75" customHeight="1"/>
    <row r="797" ht="9.75" customHeight="1"/>
    <row r="798" ht="9.75" customHeight="1"/>
    <row r="799" ht="9.75" customHeight="1"/>
    <row r="800" ht="9.75" customHeight="1"/>
    <row r="801" ht="9.75" customHeight="1"/>
    <row r="802" ht="9.75" customHeight="1"/>
    <row r="803" ht="9.75" customHeight="1"/>
    <row r="804" ht="9.75" customHeight="1"/>
    <row r="805" ht="9.75" customHeight="1"/>
    <row r="806" ht="9.75" customHeight="1"/>
    <row r="807" ht="9.75" customHeight="1"/>
    <row r="808" ht="9.75" customHeight="1"/>
    <row r="809" ht="9.75" customHeight="1"/>
    <row r="810" ht="9.75" customHeight="1"/>
    <row r="811" ht="9.75" customHeight="1"/>
    <row r="812" ht="9.75" customHeight="1"/>
    <row r="813" ht="9.75" customHeight="1"/>
    <row r="814" ht="9.75" customHeight="1"/>
    <row r="815" ht="9.75" customHeight="1"/>
    <row r="816" ht="9.75" customHeight="1"/>
    <row r="817" ht="9.75" customHeight="1"/>
    <row r="818" ht="9.75" customHeight="1"/>
    <row r="819" ht="9.75" customHeight="1"/>
    <row r="820" ht="9.75" customHeight="1"/>
    <row r="821" ht="9.75" customHeight="1"/>
    <row r="822" ht="9.75" customHeight="1"/>
    <row r="823" ht="9.75" customHeight="1"/>
    <row r="824" ht="9.75" customHeight="1"/>
    <row r="825" ht="9.75" customHeight="1"/>
    <row r="826" ht="9.75" customHeight="1"/>
    <row r="827" ht="9.75" customHeight="1"/>
    <row r="828" ht="9.75" customHeight="1"/>
    <row r="829" ht="9.75" customHeight="1"/>
    <row r="830" ht="9.75" customHeight="1"/>
    <row r="831" ht="9.75" customHeight="1"/>
    <row r="832" ht="9.75" customHeight="1"/>
    <row r="833" ht="9.75" customHeight="1"/>
    <row r="834" ht="9.75" customHeight="1"/>
    <row r="835" ht="9.75" customHeight="1"/>
    <row r="836" ht="9.75" customHeight="1"/>
    <row r="837" ht="9.75" customHeight="1"/>
    <row r="838" ht="9.75" customHeight="1"/>
    <row r="839" ht="9.75" customHeight="1"/>
    <row r="840" ht="9.75" customHeight="1"/>
    <row r="841" ht="9.75" customHeight="1"/>
    <row r="842" ht="9.75" customHeight="1"/>
    <row r="843" ht="9.75" customHeight="1"/>
    <row r="844" ht="9.75" customHeight="1"/>
    <row r="845" ht="9.75" customHeight="1"/>
    <row r="846" ht="9.75" customHeight="1"/>
    <row r="847" ht="9.75" customHeight="1"/>
    <row r="848" ht="9.75" customHeight="1"/>
    <row r="849" ht="9.75" customHeight="1"/>
    <row r="850" ht="9.75" customHeight="1"/>
    <row r="851" ht="9.75" customHeight="1"/>
    <row r="852" ht="9.75" customHeight="1"/>
    <row r="853" ht="9.75" customHeight="1"/>
    <row r="854" ht="9.75" customHeight="1"/>
    <row r="855" ht="9.75" customHeight="1"/>
    <row r="856" ht="9.75" customHeight="1"/>
    <row r="857" ht="9.75" customHeight="1"/>
    <row r="858" ht="9.75" customHeight="1"/>
    <row r="859" ht="9.75" customHeight="1"/>
    <row r="860" ht="9.75" customHeight="1"/>
    <row r="861" ht="9.75" customHeight="1"/>
    <row r="862" ht="9.75" customHeight="1"/>
    <row r="863" ht="9.75" customHeight="1"/>
    <row r="864" ht="9.75" customHeight="1"/>
    <row r="865" ht="9.75" customHeight="1"/>
    <row r="866" ht="9.75" customHeight="1"/>
    <row r="867" ht="9.75" customHeight="1"/>
    <row r="868" ht="9.75" customHeight="1"/>
    <row r="869" ht="9.75" customHeight="1"/>
    <row r="870" ht="9.75" customHeight="1"/>
    <row r="871" ht="9.75" customHeight="1"/>
    <row r="872" ht="9.75" customHeight="1"/>
    <row r="873" ht="9.75" customHeight="1"/>
    <row r="874" ht="9.75" customHeight="1"/>
    <row r="875" ht="9.75" customHeight="1"/>
    <row r="876" ht="9.75" customHeight="1"/>
    <row r="877" ht="9.75" customHeight="1"/>
    <row r="878" ht="9.75" customHeight="1"/>
    <row r="879" ht="9.75" customHeight="1"/>
    <row r="880" ht="9.75" customHeight="1"/>
    <row r="881" ht="9.75" customHeight="1"/>
    <row r="882" ht="9.75" customHeight="1"/>
    <row r="883" ht="9.75" customHeight="1"/>
    <row r="884" ht="9.75" customHeight="1"/>
    <row r="885" ht="9.75" customHeight="1"/>
    <row r="886" ht="9.75" customHeight="1"/>
    <row r="887" ht="9.75" customHeight="1"/>
    <row r="888" ht="9.75" customHeight="1"/>
    <row r="889" ht="9.75" customHeight="1"/>
    <row r="890" ht="9.75" customHeight="1"/>
    <row r="891" ht="9.75" customHeight="1"/>
    <row r="892" ht="9.75" customHeight="1"/>
    <row r="893" ht="9.75" customHeight="1"/>
    <row r="894" ht="9.75" customHeight="1"/>
    <row r="895" ht="9.75" customHeight="1"/>
    <row r="896" ht="9.75" customHeight="1"/>
    <row r="897" ht="9.75" customHeight="1"/>
    <row r="898" ht="9.75" customHeight="1"/>
    <row r="899" ht="9.75" customHeight="1"/>
    <row r="900" ht="9.75" customHeight="1"/>
    <row r="901" ht="9.75" customHeight="1"/>
    <row r="902" ht="9.75" customHeight="1"/>
    <row r="903" ht="9.75" customHeight="1"/>
    <row r="904" ht="9.75" customHeight="1"/>
    <row r="905" ht="9.75" customHeight="1"/>
    <row r="906" ht="9.75" customHeight="1"/>
    <row r="907" ht="9.75" customHeight="1"/>
    <row r="908" ht="9.75" customHeight="1"/>
    <row r="909" ht="9.75" customHeight="1"/>
    <row r="910" ht="9.75" customHeight="1"/>
    <row r="911" ht="9.75" customHeight="1"/>
    <row r="912" ht="9.75" customHeight="1"/>
    <row r="913" ht="9.75" customHeight="1"/>
    <row r="914" ht="9.75" customHeight="1"/>
    <row r="915" ht="9.75" customHeight="1"/>
    <row r="916" ht="9.75" customHeight="1"/>
    <row r="917" ht="9.75" customHeight="1"/>
    <row r="918" ht="9.75" customHeight="1"/>
    <row r="919" ht="9.75" customHeight="1"/>
    <row r="920" ht="9.75" customHeight="1"/>
    <row r="921" ht="9.75" customHeight="1"/>
    <row r="922" ht="9.75" customHeight="1"/>
    <row r="923" ht="9.75" customHeight="1"/>
    <row r="924" ht="9.75" customHeight="1"/>
    <row r="925" ht="9.75" customHeight="1"/>
    <row r="926" ht="9.75" customHeight="1"/>
    <row r="927" ht="9.75" customHeight="1"/>
    <row r="928" ht="9.75" customHeight="1"/>
    <row r="929" ht="9.75" customHeight="1"/>
    <row r="930" ht="9.75" customHeight="1"/>
    <row r="931" ht="9.75" customHeight="1"/>
    <row r="932" ht="9.75" customHeight="1"/>
    <row r="933" ht="9.75" customHeight="1"/>
    <row r="934" ht="9.75" customHeight="1"/>
    <row r="935" ht="9.75" customHeight="1"/>
    <row r="936" ht="9.75" customHeight="1"/>
    <row r="937" ht="9.75" customHeight="1"/>
    <row r="938" ht="9.75" customHeight="1"/>
    <row r="939" ht="9.75" customHeight="1"/>
    <row r="940" ht="9.75" customHeight="1"/>
    <row r="941" ht="9.75" customHeight="1"/>
    <row r="942" ht="9.75" customHeight="1"/>
    <row r="943" ht="9.75" customHeight="1"/>
    <row r="944" ht="9.75" customHeight="1"/>
    <row r="945" ht="9.75" customHeight="1"/>
    <row r="946" ht="9.75" customHeight="1"/>
    <row r="947" ht="9.75" customHeight="1"/>
    <row r="948" ht="9.75" customHeight="1"/>
    <row r="949" ht="9.75" customHeight="1"/>
    <row r="950" ht="9.75" customHeight="1"/>
    <row r="951" ht="9.75" customHeight="1"/>
    <row r="952" ht="9.75" customHeight="1"/>
    <row r="953" ht="9.75" customHeight="1"/>
    <row r="954" ht="9.75" customHeight="1"/>
    <row r="955" ht="9.75" customHeight="1"/>
    <row r="956" ht="9.75" customHeight="1"/>
    <row r="957" ht="9.75" customHeight="1"/>
    <row r="958" ht="9.75" customHeight="1"/>
    <row r="959" ht="9.75" customHeight="1"/>
    <row r="960" ht="9.75" customHeight="1"/>
    <row r="961" ht="9.75" customHeight="1"/>
    <row r="962" ht="9.75" customHeight="1"/>
    <row r="963" ht="9.75" customHeight="1"/>
    <row r="964" ht="9.75" customHeight="1"/>
    <row r="965" ht="9.75" customHeight="1"/>
    <row r="966" ht="9.75" customHeight="1"/>
    <row r="967" ht="9.75" customHeight="1"/>
    <row r="968" ht="9.75" customHeight="1"/>
    <row r="969" ht="9.75" customHeight="1"/>
    <row r="970" ht="9.75" customHeight="1"/>
    <row r="971" ht="9.75" customHeight="1"/>
    <row r="972" ht="9.75" customHeight="1"/>
    <row r="973" ht="9.75" customHeight="1"/>
    <row r="974" ht="9.75" customHeight="1"/>
    <row r="975" ht="9.75" customHeight="1"/>
    <row r="976" ht="9.75" customHeight="1"/>
    <row r="977" ht="9.75" customHeight="1"/>
    <row r="978" ht="9.75" customHeight="1"/>
    <row r="979" ht="9.75" customHeight="1"/>
    <row r="980" ht="9.75" customHeight="1"/>
    <row r="981" ht="9.75" customHeight="1"/>
    <row r="982" ht="9.75" customHeight="1"/>
    <row r="983" ht="9.75" customHeight="1"/>
    <row r="984" ht="9.75" customHeight="1"/>
    <row r="985" ht="9.75" customHeight="1"/>
    <row r="986" ht="9.75" customHeight="1"/>
    <row r="987" ht="9.75" customHeight="1"/>
    <row r="988" ht="9.75" customHeight="1"/>
    <row r="989" ht="9.75" customHeight="1"/>
    <row r="990" ht="9.75" customHeight="1"/>
    <row r="991" ht="9.75" customHeight="1"/>
    <row r="992" ht="9.75" customHeight="1"/>
    <row r="993" ht="9.75" customHeight="1"/>
    <row r="994" ht="9.75" customHeight="1"/>
    <row r="995" ht="9.75" customHeight="1"/>
    <row r="996" ht="9.75" customHeight="1"/>
    <row r="997" ht="9.75" customHeight="1"/>
    <row r="998" ht="9.75" customHeight="1"/>
    <row r="999" ht="9.75" customHeight="1"/>
    <row r="1000" ht="9.75" customHeight="1"/>
  </sheetData>
  <mergeCells count="4">
    <mergeCell ref="A1:A5"/>
    <mergeCell ref="B1:B5"/>
    <mergeCell ref="C1:C5"/>
    <mergeCell ref="D1:D5"/>
  </mergeCells>
  <conditionalFormatting sqref="B6:B80">
    <cfRule type="expression" dxfId="0" priority="1">
      <formula>AND(#REF!="Total",#REF!="Total")</formula>
    </cfRule>
  </conditionalFormatting>
  <printOptions horizontalCentered="1"/>
  <pageMargins bottom="0.511811024" footer="0.0" header="0.0" left="0.787401575" right="0.787401575" top="0.511811024"/>
  <pageSetup fitToWidth="0" orientation="portrait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6.83" defaultRowHeight="15.0"/>
  <cols>
    <col customWidth="1" min="1" max="1" width="13.67"/>
    <col customWidth="1" min="2" max="2" width="22.67"/>
    <col customWidth="1" min="3" max="4" width="10.33"/>
    <col customWidth="1" min="5" max="5" width="9.33"/>
    <col customWidth="1" min="6" max="6" width="17.67"/>
    <col customWidth="1" min="7" max="7" width="11.67"/>
    <col customWidth="1" min="8" max="8" width="9.0"/>
    <col customWidth="1" min="9" max="9" width="8.5"/>
    <col customWidth="1" min="10" max="10" width="13.33"/>
    <col customWidth="1" min="11" max="11" width="9.67"/>
    <col customWidth="1" min="12" max="12" width="12.83"/>
    <col customWidth="1" min="13" max="13" width="9.33"/>
    <col customWidth="1" min="14" max="14" width="8.67"/>
    <col customWidth="1" min="15" max="15" width="15.17"/>
    <col customWidth="1" min="16" max="16" width="9.67"/>
    <col customWidth="1" min="17" max="17" width="12.83"/>
    <col customWidth="1" min="18" max="18" width="9.67"/>
    <col customWidth="1" min="19" max="19" width="8.67"/>
    <col customWidth="1" min="20" max="20" width="18.67"/>
    <col customWidth="1" min="21" max="26" width="8.83"/>
  </cols>
  <sheetData>
    <row r="1">
      <c r="A1" s="154" t="s">
        <v>361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6"/>
      <c r="U1" s="124"/>
      <c r="V1" s="124"/>
      <c r="W1" s="124"/>
      <c r="X1" s="124"/>
      <c r="Y1" s="124"/>
      <c r="Z1" s="124"/>
    </row>
    <row r="2">
      <c r="A2" s="155" t="s">
        <v>126</v>
      </c>
      <c r="B2" s="13"/>
      <c r="C2" s="155" t="s">
        <v>362</v>
      </c>
      <c r="D2" s="2"/>
      <c r="E2" s="13"/>
      <c r="F2" s="156" t="s">
        <v>363</v>
      </c>
      <c r="G2" s="157" t="s">
        <v>364</v>
      </c>
      <c r="H2" s="158" t="s">
        <v>365</v>
      </c>
      <c r="I2" s="158" t="s">
        <v>366</v>
      </c>
      <c r="J2" s="159" t="s">
        <v>367</v>
      </c>
      <c r="K2" s="2"/>
      <c r="L2" s="2"/>
      <c r="M2" s="2"/>
      <c r="N2" s="2"/>
      <c r="O2" s="160" t="s">
        <v>368</v>
      </c>
      <c r="P2" s="5"/>
      <c r="Q2" s="5"/>
      <c r="R2" s="5"/>
      <c r="S2" s="6"/>
      <c r="T2" s="161" t="s">
        <v>369</v>
      </c>
      <c r="U2" s="124"/>
      <c r="V2" s="124"/>
      <c r="W2" s="124"/>
      <c r="X2" s="124"/>
      <c r="Y2" s="124"/>
      <c r="Z2" s="124"/>
    </row>
    <row r="3">
      <c r="A3" s="97" t="s">
        <v>11</v>
      </c>
      <c r="B3" s="97" t="s">
        <v>126</v>
      </c>
      <c r="C3" s="97" t="s">
        <v>104</v>
      </c>
      <c r="D3" s="97" t="s">
        <v>281</v>
      </c>
      <c r="E3" s="97" t="s">
        <v>370</v>
      </c>
      <c r="F3" s="17"/>
      <c r="G3" s="17"/>
      <c r="H3" s="17"/>
      <c r="I3" s="17"/>
      <c r="J3" s="133" t="s">
        <v>371</v>
      </c>
      <c r="K3" s="162" t="s">
        <v>372</v>
      </c>
      <c r="L3" s="162" t="s">
        <v>373</v>
      </c>
      <c r="M3" s="162" t="s">
        <v>365</v>
      </c>
      <c r="N3" s="163" t="s">
        <v>366</v>
      </c>
      <c r="O3" s="162" t="s">
        <v>371</v>
      </c>
      <c r="P3" s="162" t="s">
        <v>372</v>
      </c>
      <c r="Q3" s="162" t="s">
        <v>373</v>
      </c>
      <c r="R3" s="162" t="s">
        <v>365</v>
      </c>
      <c r="S3" s="164" t="s">
        <v>366</v>
      </c>
      <c r="T3" s="165"/>
      <c r="U3" s="124"/>
      <c r="V3" s="124"/>
      <c r="W3" s="124"/>
      <c r="X3" s="124"/>
      <c r="Y3" s="124"/>
      <c r="Z3" s="124"/>
    </row>
    <row r="4">
      <c r="A4" s="57">
        <v>280010.0</v>
      </c>
      <c r="B4" s="110" t="s">
        <v>20</v>
      </c>
      <c r="C4" s="166">
        <v>0.018337679776565374</v>
      </c>
      <c r="D4" s="166">
        <v>0.013940739580997747</v>
      </c>
      <c r="E4" s="167">
        <v>0.013333333333333334</v>
      </c>
      <c r="F4" s="168">
        <f t="shared" ref="F4:F79" si="1">C4*0.18+D4*0.03+E4*0.04</f>
        <v>0.004252337881</v>
      </c>
      <c r="G4" s="169">
        <v>0.0046347230914788404</v>
      </c>
      <c r="H4" s="169">
        <f t="shared" ref="H4:H78" si="2">F4-G4</f>
        <v>-0.0003823852109</v>
      </c>
      <c r="I4" s="170">
        <f t="shared" ref="I4:I78" si="3">H4/G4</f>
        <v>-0.08250443519</v>
      </c>
      <c r="J4" s="171">
        <f t="shared" ref="J4:J78" si="4">IF(I4&lt;=-25%,G4*0.75, (IF(I4&gt;=25%,G4*1.25,F4)))</f>
        <v>0.004252337881</v>
      </c>
      <c r="K4" s="172">
        <f t="shared" ref="K4:K78" si="5">IF(I4&lt;=-25%,"",(IF(I4&gt;=25%,"",F4)))</f>
        <v>0.004252337881</v>
      </c>
      <c r="L4" s="173">
        <f t="shared" ref="L4:L78" si="6">IF(I4&lt;=-0.25,J4,IF(I4&gt;=0.25,J4,(0.25-J$79+K$79)*J4/(J$79-ABS(K$79-J$79))))</f>
        <v>0.004436822092</v>
      </c>
      <c r="M4" s="172">
        <f t="shared" ref="M4:M79" si="7">L4-$G4</f>
        <v>-0.0001979009998</v>
      </c>
      <c r="N4" s="170">
        <f t="shared" ref="N4:N79" si="8">M4/$G4</f>
        <v>-0.04269963834</v>
      </c>
      <c r="O4" s="171">
        <f>IF(N4&lt;=-25%,$G4*0.75, (IF(N4&gt;=25%,$G4*1.25,F4)))</f>
        <v>0.004252337881</v>
      </c>
      <c r="P4" s="172">
        <f t="shared" ref="P4:P78" si="9">IF(N4&lt;=-25%,"",(IF(N4&gt;=25%,"",O4)))</f>
        <v>0.004252337881</v>
      </c>
      <c r="Q4" s="166">
        <f t="shared" ref="Q4:Q78" si="10">IF(N4&lt;=-0.25,O4,IF(N4&gt;=0.25,O4,(0.25-O$79+P$79)*O4/(O$79-ABS(P$79-O$79))))</f>
        <v>0.004446742316</v>
      </c>
      <c r="R4" s="172">
        <f t="shared" ref="R4:R78" si="11">Q4-$G4</f>
        <v>-0.0001879807759</v>
      </c>
      <c r="S4" s="170">
        <f t="shared" ref="S4:S78" si="12">R4/$G4</f>
        <v>-0.04055922484</v>
      </c>
      <c r="T4" s="174">
        <f t="shared" ref="T4:T78" si="13">Q4</f>
        <v>0.004446742316</v>
      </c>
      <c r="U4" s="124"/>
      <c r="V4" s="124"/>
      <c r="W4" s="124"/>
      <c r="X4" s="124"/>
      <c r="Y4" s="124"/>
      <c r="Z4" s="124"/>
    </row>
    <row r="5">
      <c r="A5" s="57">
        <v>280020.0</v>
      </c>
      <c r="B5" s="110" t="s">
        <v>21</v>
      </c>
      <c r="C5" s="166">
        <v>0.005091580725215197</v>
      </c>
      <c r="D5" s="166">
        <v>0.010319211066255793</v>
      </c>
      <c r="E5" s="167">
        <v>0.013333333333333334</v>
      </c>
      <c r="F5" s="168">
        <f t="shared" si="1"/>
        <v>0.001759394196</v>
      </c>
      <c r="G5" s="169">
        <v>0.0025917357612496032</v>
      </c>
      <c r="H5" s="169">
        <f t="shared" si="2"/>
        <v>-0.0008323415654</v>
      </c>
      <c r="I5" s="170">
        <f t="shared" si="3"/>
        <v>-0.3211521706</v>
      </c>
      <c r="J5" s="171">
        <f t="shared" si="4"/>
        <v>0.001943801821</v>
      </c>
      <c r="K5" s="172" t="str">
        <f t="shared" si="5"/>
        <v/>
      </c>
      <c r="L5" s="173">
        <f t="shared" si="6"/>
        <v>0.001943801821</v>
      </c>
      <c r="M5" s="172">
        <f t="shared" si="7"/>
        <v>-0.0006479339403</v>
      </c>
      <c r="N5" s="170">
        <f t="shared" si="8"/>
        <v>-0.25</v>
      </c>
      <c r="O5" s="171">
        <f t="shared" ref="O5:O78" si="14">IF(N5&lt;=-25%,G5*0.75, (IF(N5&gt;=25%,G5*1.25,F5)))</f>
        <v>0.001943801821</v>
      </c>
      <c r="P5" s="172" t="str">
        <f t="shared" si="9"/>
        <v/>
      </c>
      <c r="Q5" s="166">
        <f t="shared" si="10"/>
        <v>0.001943801821</v>
      </c>
      <c r="R5" s="172">
        <f t="shared" si="11"/>
        <v>-0.0006479339403</v>
      </c>
      <c r="S5" s="170">
        <f t="shared" si="12"/>
        <v>-0.25</v>
      </c>
      <c r="T5" s="174">
        <f t="shared" si="13"/>
        <v>0.001943801821</v>
      </c>
      <c r="U5" s="124"/>
      <c r="V5" s="124"/>
      <c r="W5" s="124"/>
      <c r="X5" s="124"/>
      <c r="Y5" s="124"/>
      <c r="Z5" s="124"/>
    </row>
    <row r="6">
      <c r="A6" s="57">
        <v>280030.0</v>
      </c>
      <c r="B6" s="110" t="s">
        <v>22</v>
      </c>
      <c r="C6" s="166">
        <v>0.02023848000533124</v>
      </c>
      <c r="D6" s="166">
        <v>0.013022207252577606</v>
      </c>
      <c r="E6" s="167">
        <v>0.013333333333333334</v>
      </c>
      <c r="F6" s="168">
        <f t="shared" si="1"/>
        <v>0.004566925952</v>
      </c>
      <c r="G6" s="169">
        <v>0.003497472539756435</v>
      </c>
      <c r="H6" s="169">
        <f t="shared" si="2"/>
        <v>0.001069453412</v>
      </c>
      <c r="I6" s="170">
        <f t="shared" si="3"/>
        <v>0.3057789303</v>
      </c>
      <c r="J6" s="171">
        <f t="shared" si="4"/>
        <v>0.004371840675</v>
      </c>
      <c r="K6" s="172" t="str">
        <f t="shared" si="5"/>
        <v/>
      </c>
      <c r="L6" s="173">
        <f t="shared" si="6"/>
        <v>0.004371840675</v>
      </c>
      <c r="M6" s="172">
        <f t="shared" si="7"/>
        <v>0.0008743681349</v>
      </c>
      <c r="N6" s="170">
        <f t="shared" si="8"/>
        <v>0.25</v>
      </c>
      <c r="O6" s="171">
        <f t="shared" si="14"/>
        <v>0.004371840675</v>
      </c>
      <c r="P6" s="172" t="str">
        <f t="shared" si="9"/>
        <v/>
      </c>
      <c r="Q6" s="166">
        <f t="shared" si="10"/>
        <v>0.004371840675</v>
      </c>
      <c r="R6" s="172">
        <f t="shared" si="11"/>
        <v>0.0008743681349</v>
      </c>
      <c r="S6" s="170">
        <f t="shared" si="12"/>
        <v>0.25</v>
      </c>
      <c r="T6" s="174">
        <f t="shared" si="13"/>
        <v>0.004371840675</v>
      </c>
      <c r="U6" s="124"/>
      <c r="V6" s="124"/>
      <c r="W6" s="124"/>
      <c r="X6" s="124"/>
      <c r="Y6" s="124"/>
      <c r="Z6" s="124"/>
    </row>
    <row r="7">
      <c r="A7" s="57">
        <v>280040.0</v>
      </c>
      <c r="B7" s="110" t="s">
        <v>23</v>
      </c>
      <c r="C7" s="166">
        <v>0.017306488132456756</v>
      </c>
      <c r="D7" s="166">
        <v>0.016634023594703784</v>
      </c>
      <c r="E7" s="167">
        <v>0.013333333333333334</v>
      </c>
      <c r="F7" s="168">
        <f t="shared" si="1"/>
        <v>0.004147521905</v>
      </c>
      <c r="G7" s="169">
        <v>0.003561530617358857</v>
      </c>
      <c r="H7" s="169">
        <f t="shared" si="2"/>
        <v>0.0005859912877</v>
      </c>
      <c r="I7" s="170">
        <f t="shared" si="3"/>
        <v>0.1645335533</v>
      </c>
      <c r="J7" s="171">
        <f t="shared" si="4"/>
        <v>0.004147521905</v>
      </c>
      <c r="K7" s="172">
        <f t="shared" si="5"/>
        <v>0.004147521905</v>
      </c>
      <c r="L7" s="173">
        <f t="shared" si="6"/>
        <v>0.004327458761</v>
      </c>
      <c r="M7" s="172">
        <f t="shared" si="7"/>
        <v>0.0007659281431</v>
      </c>
      <c r="N7" s="170">
        <f t="shared" si="8"/>
        <v>0.2150558918</v>
      </c>
      <c r="O7" s="171">
        <f t="shared" si="14"/>
        <v>0.004147521905</v>
      </c>
      <c r="P7" s="172">
        <f t="shared" si="9"/>
        <v>0.004147521905</v>
      </c>
      <c r="Q7" s="166">
        <f t="shared" si="10"/>
        <v>0.004337134461</v>
      </c>
      <c r="R7" s="172">
        <f t="shared" si="11"/>
        <v>0.0007756038432</v>
      </c>
      <c r="S7" s="170">
        <f t="shared" si="12"/>
        <v>0.217772617</v>
      </c>
      <c r="T7" s="174">
        <f t="shared" si="13"/>
        <v>0.004337134461</v>
      </c>
      <c r="U7" s="124"/>
      <c r="V7" s="124"/>
      <c r="W7" s="124"/>
      <c r="X7" s="124"/>
      <c r="Y7" s="124"/>
      <c r="Z7" s="124"/>
    </row>
    <row r="8">
      <c r="A8" s="57">
        <v>280050.0</v>
      </c>
      <c r="B8" s="110" t="s">
        <v>24</v>
      </c>
      <c r="C8" s="166">
        <v>0.01543268433619387</v>
      </c>
      <c r="D8" s="166">
        <v>0.010486492333898364</v>
      </c>
      <c r="E8" s="167">
        <v>0.013333333333333334</v>
      </c>
      <c r="F8" s="168">
        <f t="shared" si="1"/>
        <v>0.003625811284</v>
      </c>
      <c r="G8" s="169">
        <v>0.0027805466873866086</v>
      </c>
      <c r="H8" s="169">
        <f t="shared" si="2"/>
        <v>0.0008452645965</v>
      </c>
      <c r="I8" s="170">
        <f t="shared" si="3"/>
        <v>0.303992233</v>
      </c>
      <c r="J8" s="171">
        <f t="shared" si="4"/>
        <v>0.003475683359</v>
      </c>
      <c r="K8" s="172" t="str">
        <f t="shared" si="5"/>
        <v/>
      </c>
      <c r="L8" s="173">
        <f t="shared" si="6"/>
        <v>0.003475683359</v>
      </c>
      <c r="M8" s="172">
        <f t="shared" si="7"/>
        <v>0.0006951366718</v>
      </c>
      <c r="N8" s="170">
        <f t="shared" si="8"/>
        <v>0.25</v>
      </c>
      <c r="O8" s="171">
        <f t="shared" si="14"/>
        <v>0.003475683359</v>
      </c>
      <c r="P8" s="172" t="str">
        <f t="shared" si="9"/>
        <v/>
      </c>
      <c r="Q8" s="166">
        <f t="shared" si="10"/>
        <v>0.003475683359</v>
      </c>
      <c r="R8" s="172">
        <f t="shared" si="11"/>
        <v>0.0006951366718</v>
      </c>
      <c r="S8" s="170">
        <f t="shared" si="12"/>
        <v>0.25</v>
      </c>
      <c r="T8" s="174">
        <f t="shared" si="13"/>
        <v>0.003475683359</v>
      </c>
      <c r="U8" s="124"/>
      <c r="V8" s="124"/>
      <c r="W8" s="124"/>
      <c r="X8" s="124"/>
      <c r="Y8" s="124"/>
      <c r="Z8" s="124"/>
    </row>
    <row r="9">
      <c r="A9" s="57">
        <v>280060.0</v>
      </c>
      <c r="B9" s="110" t="s">
        <v>25</v>
      </c>
      <c r="C9" s="166">
        <v>0.013995853539836518</v>
      </c>
      <c r="D9" s="166">
        <v>0.013875006923630202</v>
      </c>
      <c r="E9" s="167">
        <v>0.013333333333333334</v>
      </c>
      <c r="F9" s="168">
        <f t="shared" si="1"/>
        <v>0.003468837178</v>
      </c>
      <c r="G9" s="169">
        <v>0.0033231631748054783</v>
      </c>
      <c r="H9" s="169">
        <f t="shared" si="2"/>
        <v>0.0001456740034</v>
      </c>
      <c r="I9" s="170">
        <f t="shared" si="3"/>
        <v>0.04383594658</v>
      </c>
      <c r="J9" s="171">
        <f t="shared" si="4"/>
        <v>0.003468837178</v>
      </c>
      <c r="K9" s="172">
        <f t="shared" si="5"/>
        <v>0.003468837178</v>
      </c>
      <c r="L9" s="173">
        <f t="shared" si="6"/>
        <v>0.00361932985</v>
      </c>
      <c r="M9" s="172">
        <f t="shared" si="7"/>
        <v>0.0002961666755</v>
      </c>
      <c r="N9" s="170">
        <f t="shared" si="8"/>
        <v>0.08912191786</v>
      </c>
      <c r="O9" s="171">
        <f t="shared" si="14"/>
        <v>0.003468837178</v>
      </c>
      <c r="P9" s="172">
        <f t="shared" si="9"/>
        <v>0.003468837178</v>
      </c>
      <c r="Q9" s="166">
        <f t="shared" si="10"/>
        <v>0.003627422256</v>
      </c>
      <c r="R9" s="172">
        <f t="shared" si="11"/>
        <v>0.0003042590808</v>
      </c>
      <c r="S9" s="170">
        <f t="shared" si="12"/>
        <v>0.0915570692</v>
      </c>
      <c r="T9" s="174">
        <f t="shared" si="13"/>
        <v>0.003627422256</v>
      </c>
      <c r="U9" s="124"/>
      <c r="V9" s="124"/>
      <c r="W9" s="124"/>
      <c r="X9" s="124"/>
      <c r="Y9" s="124"/>
      <c r="Z9" s="124"/>
    </row>
    <row r="10">
      <c r="A10" s="57">
        <v>280067.0</v>
      </c>
      <c r="B10" s="110" t="s">
        <v>26</v>
      </c>
      <c r="C10" s="166">
        <v>0.010760727991634253</v>
      </c>
      <c r="D10" s="166">
        <v>0.013168676583745938</v>
      </c>
      <c r="E10" s="167">
        <v>0.013333333333333334</v>
      </c>
      <c r="F10" s="168">
        <f t="shared" si="1"/>
        <v>0.002865324669</v>
      </c>
      <c r="G10" s="169">
        <v>0.0033884233248801464</v>
      </c>
      <c r="H10" s="169">
        <f t="shared" si="2"/>
        <v>-0.0005230986555</v>
      </c>
      <c r="I10" s="170">
        <f t="shared" si="3"/>
        <v>-0.1543781887</v>
      </c>
      <c r="J10" s="171">
        <f t="shared" si="4"/>
        <v>0.002865324669</v>
      </c>
      <c r="K10" s="172">
        <f t="shared" si="5"/>
        <v>0.002865324669</v>
      </c>
      <c r="L10" s="173">
        <f t="shared" si="6"/>
        <v>0.002989634443</v>
      </c>
      <c r="M10" s="172">
        <f t="shared" si="7"/>
        <v>-0.0003987888815</v>
      </c>
      <c r="N10" s="170">
        <f t="shared" si="8"/>
        <v>-0.1176915761</v>
      </c>
      <c r="O10" s="171">
        <f t="shared" si="14"/>
        <v>0.002865324669</v>
      </c>
      <c r="P10" s="172">
        <f t="shared" si="9"/>
        <v>0.002865324669</v>
      </c>
      <c r="Q10" s="166">
        <f t="shared" si="10"/>
        <v>0.002996318922</v>
      </c>
      <c r="R10" s="172">
        <f t="shared" si="11"/>
        <v>-0.0003921044027</v>
      </c>
      <c r="S10" s="170">
        <f t="shared" si="12"/>
        <v>-0.1157188359</v>
      </c>
      <c r="T10" s="174">
        <f t="shared" si="13"/>
        <v>0.002996318922</v>
      </c>
      <c r="U10" s="124"/>
      <c r="V10" s="124"/>
      <c r="W10" s="124"/>
      <c r="X10" s="124"/>
      <c r="Y10" s="124"/>
      <c r="Z10" s="124"/>
    </row>
    <row r="11">
      <c r="A11" s="57">
        <v>280070.0</v>
      </c>
      <c r="B11" s="110" t="s">
        <v>27</v>
      </c>
      <c r="C11" s="166">
        <v>0.00655021204301108</v>
      </c>
      <c r="D11" s="166">
        <v>0.014625430770042185</v>
      </c>
      <c r="E11" s="167">
        <v>0.013333333333333334</v>
      </c>
      <c r="F11" s="168">
        <f t="shared" si="1"/>
        <v>0.002151134424</v>
      </c>
      <c r="G11" s="169">
        <v>0.0034199550611138893</v>
      </c>
      <c r="H11" s="169">
        <f t="shared" si="2"/>
        <v>-0.001268820637</v>
      </c>
      <c r="I11" s="170">
        <f t="shared" si="3"/>
        <v>-0.3710050613</v>
      </c>
      <c r="J11" s="171">
        <f t="shared" si="4"/>
        <v>0.002564966296</v>
      </c>
      <c r="K11" s="172" t="str">
        <f t="shared" si="5"/>
        <v/>
      </c>
      <c r="L11" s="173">
        <f t="shared" si="6"/>
        <v>0.002564966296</v>
      </c>
      <c r="M11" s="172">
        <f t="shared" si="7"/>
        <v>-0.0008549887653</v>
      </c>
      <c r="N11" s="170">
        <f t="shared" si="8"/>
        <v>-0.25</v>
      </c>
      <c r="O11" s="171">
        <f t="shared" si="14"/>
        <v>0.002564966296</v>
      </c>
      <c r="P11" s="172" t="str">
        <f t="shared" si="9"/>
        <v/>
      </c>
      <c r="Q11" s="166">
        <f t="shared" si="10"/>
        <v>0.002564966296</v>
      </c>
      <c r="R11" s="172">
        <f t="shared" si="11"/>
        <v>-0.0008549887653</v>
      </c>
      <c r="S11" s="170">
        <f t="shared" si="12"/>
        <v>-0.25</v>
      </c>
      <c r="T11" s="174">
        <f t="shared" si="13"/>
        <v>0.002564966296</v>
      </c>
      <c r="U11" s="124"/>
      <c r="V11" s="124"/>
      <c r="W11" s="124"/>
      <c r="X11" s="124"/>
      <c r="Y11" s="124"/>
      <c r="Z11" s="124"/>
    </row>
    <row r="12">
      <c r="A12" s="57">
        <v>280100.0</v>
      </c>
      <c r="B12" s="110" t="s">
        <v>28</v>
      </c>
      <c r="C12" s="166">
        <v>0.013034630529618143</v>
      </c>
      <c r="D12" s="166">
        <v>0.01688267254130061</v>
      </c>
      <c r="E12" s="167">
        <v>0.013333333333333334</v>
      </c>
      <c r="F12" s="168">
        <f t="shared" si="1"/>
        <v>0.003386047005</v>
      </c>
      <c r="G12" s="169">
        <v>0.004133742429159773</v>
      </c>
      <c r="H12" s="169">
        <f t="shared" si="2"/>
        <v>-0.0007476954243</v>
      </c>
      <c r="I12" s="170">
        <f t="shared" si="3"/>
        <v>-0.1808761521</v>
      </c>
      <c r="J12" s="171">
        <f t="shared" si="4"/>
        <v>0.003386047005</v>
      </c>
      <c r="K12" s="172">
        <f t="shared" si="5"/>
        <v>0.003386047005</v>
      </c>
      <c r="L12" s="173">
        <f t="shared" si="6"/>
        <v>0.003532947893</v>
      </c>
      <c r="M12" s="172">
        <f t="shared" si="7"/>
        <v>-0.0006007945363</v>
      </c>
      <c r="N12" s="170">
        <f t="shared" si="8"/>
        <v>-0.1453391319</v>
      </c>
      <c r="O12" s="171">
        <f t="shared" si="14"/>
        <v>0.003386047005</v>
      </c>
      <c r="P12" s="172">
        <f t="shared" si="9"/>
        <v>0.003386047005</v>
      </c>
      <c r="Q12" s="166">
        <f t="shared" si="10"/>
        <v>0.003540847158</v>
      </c>
      <c r="R12" s="172">
        <f t="shared" si="11"/>
        <v>-0.0005928952712</v>
      </c>
      <c r="S12" s="170">
        <f t="shared" si="12"/>
        <v>-0.1434282085</v>
      </c>
      <c r="T12" s="174">
        <f t="shared" si="13"/>
        <v>0.003540847158</v>
      </c>
      <c r="U12" s="124"/>
      <c r="V12" s="124"/>
      <c r="W12" s="124"/>
      <c r="X12" s="124"/>
      <c r="Y12" s="124"/>
      <c r="Z12" s="124"/>
    </row>
    <row r="13">
      <c r="A13" s="57">
        <v>280110.0</v>
      </c>
      <c r="B13" s="110" t="s">
        <v>29</v>
      </c>
      <c r="C13" s="166">
        <v>0.01575573698146405</v>
      </c>
      <c r="D13" s="166">
        <v>0.012561596224183598</v>
      </c>
      <c r="E13" s="167">
        <v>0.013333333333333334</v>
      </c>
      <c r="F13" s="168">
        <f t="shared" si="1"/>
        <v>0.003746213877</v>
      </c>
      <c r="G13" s="169">
        <v>0.004169352247634479</v>
      </c>
      <c r="H13" s="169">
        <f t="shared" si="2"/>
        <v>-0.0004231383709</v>
      </c>
      <c r="I13" s="170">
        <f t="shared" si="3"/>
        <v>-0.1014877961</v>
      </c>
      <c r="J13" s="171">
        <f t="shared" si="4"/>
        <v>0.003746213877</v>
      </c>
      <c r="K13" s="172">
        <f t="shared" si="5"/>
        <v>0.003746213877</v>
      </c>
      <c r="L13" s="173">
        <f t="shared" si="6"/>
        <v>0.003908740311</v>
      </c>
      <c r="M13" s="172">
        <f t="shared" si="7"/>
        <v>-0.000260611937</v>
      </c>
      <c r="N13" s="170">
        <f t="shared" si="8"/>
        <v>-0.06250657692</v>
      </c>
      <c r="O13" s="171">
        <f t="shared" si="14"/>
        <v>0.003746213877</v>
      </c>
      <c r="P13" s="172">
        <f t="shared" si="9"/>
        <v>0.003746213877</v>
      </c>
      <c r="Q13" s="166">
        <f t="shared" si="10"/>
        <v>0.003917479804</v>
      </c>
      <c r="R13" s="172">
        <f t="shared" si="11"/>
        <v>-0.0002518724432</v>
      </c>
      <c r="S13" s="170">
        <f t="shared" si="12"/>
        <v>-0.06041044945</v>
      </c>
      <c r="T13" s="174">
        <f t="shared" si="13"/>
        <v>0.003917479804</v>
      </c>
      <c r="U13" s="124"/>
      <c r="V13" s="124"/>
      <c r="W13" s="124"/>
      <c r="X13" s="124"/>
      <c r="Y13" s="124"/>
      <c r="Z13" s="124"/>
    </row>
    <row r="14">
      <c r="A14" s="57">
        <v>280120.0</v>
      </c>
      <c r="B14" s="110" t="s">
        <v>30</v>
      </c>
      <c r="C14" s="166">
        <v>0.012254203205285917</v>
      </c>
      <c r="D14" s="166">
        <v>0.013390441669128058</v>
      </c>
      <c r="E14" s="167">
        <v>0.013333333333333334</v>
      </c>
      <c r="F14" s="168">
        <f t="shared" si="1"/>
        <v>0.00314080316</v>
      </c>
      <c r="G14" s="169">
        <v>0.002927095273981644</v>
      </c>
      <c r="H14" s="169">
        <f t="shared" si="2"/>
        <v>0.0002137078864</v>
      </c>
      <c r="I14" s="170">
        <f t="shared" si="3"/>
        <v>0.07301022562</v>
      </c>
      <c r="J14" s="171">
        <f t="shared" si="4"/>
        <v>0.00314080316</v>
      </c>
      <c r="K14" s="172">
        <f t="shared" si="5"/>
        <v>0.00314080316</v>
      </c>
      <c r="L14" s="173">
        <f t="shared" si="6"/>
        <v>0.003277064344</v>
      </c>
      <c r="M14" s="172">
        <f t="shared" si="7"/>
        <v>0.0003499690701</v>
      </c>
      <c r="N14" s="170">
        <f t="shared" si="8"/>
        <v>0.1195618992</v>
      </c>
      <c r="O14" s="171">
        <f t="shared" si="14"/>
        <v>0.00314080316</v>
      </c>
      <c r="P14" s="172">
        <f t="shared" si="9"/>
        <v>0.00314080316</v>
      </c>
      <c r="Q14" s="166">
        <f t="shared" si="10"/>
        <v>0.003284391483</v>
      </c>
      <c r="R14" s="172">
        <f t="shared" si="11"/>
        <v>0.0003572962091</v>
      </c>
      <c r="S14" s="170">
        <f t="shared" si="12"/>
        <v>0.1220651108</v>
      </c>
      <c r="T14" s="174">
        <f t="shared" si="13"/>
        <v>0.003284391483</v>
      </c>
      <c r="U14" s="124"/>
      <c r="V14" s="124"/>
      <c r="W14" s="124"/>
      <c r="X14" s="124"/>
      <c r="Y14" s="124"/>
      <c r="Z14" s="124"/>
    </row>
    <row r="15">
      <c r="A15" s="57">
        <v>280130.0</v>
      </c>
      <c r="B15" s="110" t="s">
        <v>31</v>
      </c>
      <c r="C15" s="166">
        <v>0.010039137369738115</v>
      </c>
      <c r="D15" s="166">
        <v>0.013244326677628478</v>
      </c>
      <c r="E15" s="167">
        <v>0.013333333333333334</v>
      </c>
      <c r="F15" s="168">
        <f t="shared" si="1"/>
        <v>0.00273770786</v>
      </c>
      <c r="G15" s="169">
        <v>0.00323998470071732</v>
      </c>
      <c r="H15" s="169">
        <f t="shared" si="2"/>
        <v>-0.0005022768405</v>
      </c>
      <c r="I15" s="170">
        <f t="shared" si="3"/>
        <v>-0.1550244482</v>
      </c>
      <c r="J15" s="171">
        <f t="shared" si="4"/>
        <v>0.00273770786</v>
      </c>
      <c r="K15" s="172">
        <f t="shared" si="5"/>
        <v>0.00273770786</v>
      </c>
      <c r="L15" s="173">
        <f t="shared" si="6"/>
        <v>0.002856481083</v>
      </c>
      <c r="M15" s="172">
        <f t="shared" si="7"/>
        <v>-0.0003835036176</v>
      </c>
      <c r="N15" s="170">
        <f t="shared" si="8"/>
        <v>-0.118365873</v>
      </c>
      <c r="O15" s="171">
        <f t="shared" si="14"/>
        <v>0.00273770786</v>
      </c>
      <c r="P15" s="172">
        <f t="shared" si="9"/>
        <v>0.00273770786</v>
      </c>
      <c r="Q15" s="166">
        <f t="shared" si="10"/>
        <v>0.002862867846</v>
      </c>
      <c r="R15" s="172">
        <f t="shared" si="11"/>
        <v>-0.0003771168545</v>
      </c>
      <c r="S15" s="170">
        <f t="shared" si="12"/>
        <v>-0.1163946405</v>
      </c>
      <c r="T15" s="174">
        <f t="shared" si="13"/>
        <v>0.002862867846</v>
      </c>
      <c r="U15" s="124"/>
      <c r="V15" s="124"/>
      <c r="W15" s="124"/>
      <c r="X15" s="124"/>
      <c r="Y15" s="124"/>
      <c r="Z15" s="124"/>
    </row>
    <row r="16">
      <c r="A16" s="57">
        <v>280140.0</v>
      </c>
      <c r="B16" s="110" t="s">
        <v>32</v>
      </c>
      <c r="C16" s="166">
        <v>0.013753317064232048</v>
      </c>
      <c r="D16" s="166">
        <v>0.01389428515726134</v>
      </c>
      <c r="E16" s="167">
        <v>0.013333333333333334</v>
      </c>
      <c r="F16" s="168">
        <f t="shared" si="1"/>
        <v>0.00342575896</v>
      </c>
      <c r="G16" s="169">
        <v>0.003585442281423725</v>
      </c>
      <c r="H16" s="169">
        <f t="shared" si="2"/>
        <v>-0.0001596833218</v>
      </c>
      <c r="I16" s="170">
        <f t="shared" si="3"/>
        <v>-0.04453657576</v>
      </c>
      <c r="J16" s="171">
        <f t="shared" si="4"/>
        <v>0.00342575896</v>
      </c>
      <c r="K16" s="172">
        <f t="shared" si="5"/>
        <v>0.00342575896</v>
      </c>
      <c r="L16" s="173">
        <f t="shared" si="6"/>
        <v>0.003574382718</v>
      </c>
      <c r="M16" s="172">
        <f t="shared" si="7"/>
        <v>-0.0000110595631</v>
      </c>
      <c r="N16" s="170">
        <f t="shared" si="8"/>
        <v>-0.003084574296</v>
      </c>
      <c r="O16" s="171">
        <f t="shared" si="14"/>
        <v>0.00342575896</v>
      </c>
      <c r="P16" s="172">
        <f t="shared" si="9"/>
        <v>0.00342575896</v>
      </c>
      <c r="Q16" s="166">
        <f t="shared" si="10"/>
        <v>0.003582374627</v>
      </c>
      <c r="R16" s="172">
        <f t="shared" si="11"/>
        <v>-0.000003067654453</v>
      </c>
      <c r="S16" s="170">
        <f t="shared" si="12"/>
        <v>-0.000855586065</v>
      </c>
      <c r="T16" s="174">
        <f t="shared" si="13"/>
        <v>0.003582374627</v>
      </c>
      <c r="U16" s="124"/>
      <c r="V16" s="124"/>
      <c r="W16" s="124"/>
      <c r="X16" s="124"/>
      <c r="Y16" s="124"/>
      <c r="Z16" s="124"/>
    </row>
    <row r="17">
      <c r="A17" s="57">
        <v>280150.0</v>
      </c>
      <c r="B17" s="110" t="s">
        <v>33</v>
      </c>
      <c r="C17" s="166">
        <v>0.008607762300810283</v>
      </c>
      <c r="D17" s="166">
        <v>0.013995664615216372</v>
      </c>
      <c r="E17" s="167">
        <v>0.013333333333333334</v>
      </c>
      <c r="F17" s="168">
        <f t="shared" si="1"/>
        <v>0.002502600486</v>
      </c>
      <c r="G17" s="169">
        <v>0.0032638325262506944</v>
      </c>
      <c r="H17" s="169">
        <f t="shared" si="2"/>
        <v>-0.0007612320403</v>
      </c>
      <c r="I17" s="170">
        <f t="shared" si="3"/>
        <v>-0.2332325676</v>
      </c>
      <c r="J17" s="171">
        <f t="shared" si="4"/>
        <v>0.002502600486</v>
      </c>
      <c r="K17" s="172">
        <f t="shared" si="5"/>
        <v>0.002502600486</v>
      </c>
      <c r="L17" s="173">
        <f t="shared" si="6"/>
        <v>0.002611173767</v>
      </c>
      <c r="M17" s="172">
        <f t="shared" si="7"/>
        <v>-0.0006526587591</v>
      </c>
      <c r="N17" s="170">
        <f t="shared" si="8"/>
        <v>-0.1999669879</v>
      </c>
      <c r="O17" s="171">
        <f t="shared" si="14"/>
        <v>0.002502600486</v>
      </c>
      <c r="P17" s="172">
        <f t="shared" si="9"/>
        <v>0.002502600486</v>
      </c>
      <c r="Q17" s="166">
        <f t="shared" si="10"/>
        <v>0.002617012051</v>
      </c>
      <c r="R17" s="172">
        <f t="shared" si="11"/>
        <v>-0.0006468204749</v>
      </c>
      <c r="S17" s="170">
        <f t="shared" si="12"/>
        <v>-0.1981782061</v>
      </c>
      <c r="T17" s="174">
        <f t="shared" si="13"/>
        <v>0.002617012051</v>
      </c>
      <c r="U17" s="124"/>
      <c r="V17" s="124"/>
      <c r="W17" s="124"/>
      <c r="X17" s="124"/>
      <c r="Y17" s="124"/>
      <c r="Z17" s="124"/>
    </row>
    <row r="18">
      <c r="A18" s="57">
        <v>280160.0</v>
      </c>
      <c r="B18" s="110" t="s">
        <v>34</v>
      </c>
      <c r="C18" s="166">
        <v>0.012832479192339269</v>
      </c>
      <c r="D18" s="166">
        <v>0.010471702982038526</v>
      </c>
      <c r="E18" s="167">
        <v>0.013333333333333334</v>
      </c>
      <c r="F18" s="168">
        <f t="shared" si="1"/>
        <v>0.003157330677</v>
      </c>
      <c r="G18" s="169">
        <v>0.003936028625694646</v>
      </c>
      <c r="H18" s="169">
        <f t="shared" si="2"/>
        <v>-0.0007786979483</v>
      </c>
      <c r="I18" s="170">
        <f t="shared" si="3"/>
        <v>-0.197838487</v>
      </c>
      <c r="J18" s="171">
        <f t="shared" si="4"/>
        <v>0.003157330677</v>
      </c>
      <c r="K18" s="172">
        <f t="shared" si="5"/>
        <v>0.003157330677</v>
      </c>
      <c r="L18" s="173">
        <f t="shared" si="6"/>
        <v>0.003294308894</v>
      </c>
      <c r="M18" s="172">
        <f t="shared" si="7"/>
        <v>-0.0006417197317</v>
      </c>
      <c r="N18" s="170">
        <f t="shared" si="8"/>
        <v>-0.163037364</v>
      </c>
      <c r="O18" s="171">
        <f t="shared" si="14"/>
        <v>0.003157330677</v>
      </c>
      <c r="P18" s="172">
        <f t="shared" si="9"/>
        <v>0.003157330677</v>
      </c>
      <c r="Q18" s="166">
        <f t="shared" si="10"/>
        <v>0.00330167459</v>
      </c>
      <c r="R18" s="172">
        <f t="shared" si="11"/>
        <v>-0.0006343540359</v>
      </c>
      <c r="S18" s="170">
        <f t="shared" si="12"/>
        <v>-0.1611660118</v>
      </c>
      <c r="T18" s="174">
        <f t="shared" si="13"/>
        <v>0.00330167459</v>
      </c>
      <c r="U18" s="124"/>
      <c r="V18" s="124"/>
      <c r="W18" s="124"/>
      <c r="X18" s="124"/>
      <c r="Y18" s="124"/>
      <c r="Z18" s="124"/>
    </row>
    <row r="19">
      <c r="A19" s="57">
        <v>280170.0</v>
      </c>
      <c r="B19" s="110" t="s">
        <v>35</v>
      </c>
      <c r="C19" s="166">
        <v>0.009222612148879426</v>
      </c>
      <c r="D19" s="166">
        <v>0.010759060575705411</v>
      </c>
      <c r="E19" s="167">
        <v>0.013333333333333334</v>
      </c>
      <c r="F19" s="168">
        <f t="shared" si="1"/>
        <v>0.002516175337</v>
      </c>
      <c r="G19" s="169">
        <v>0.00274374125850888</v>
      </c>
      <c r="H19" s="169">
        <f t="shared" si="2"/>
        <v>-0.0002275659211</v>
      </c>
      <c r="I19" s="170">
        <f t="shared" si="3"/>
        <v>-0.0829400077</v>
      </c>
      <c r="J19" s="171">
        <f t="shared" si="4"/>
        <v>0.002516175337</v>
      </c>
      <c r="K19" s="172">
        <f t="shared" si="5"/>
        <v>0.002516175337</v>
      </c>
      <c r="L19" s="173">
        <f t="shared" si="6"/>
        <v>0.002625337552</v>
      </c>
      <c r="M19" s="172">
        <f t="shared" si="7"/>
        <v>-0.0001184037061</v>
      </c>
      <c r="N19" s="170">
        <f t="shared" si="8"/>
        <v>-0.04315410781</v>
      </c>
      <c r="O19" s="171">
        <f t="shared" si="14"/>
        <v>0.002516175337</v>
      </c>
      <c r="P19" s="172">
        <f t="shared" si="9"/>
        <v>0.002516175337</v>
      </c>
      <c r="Q19" s="166">
        <f t="shared" si="10"/>
        <v>0.002631207505</v>
      </c>
      <c r="R19" s="172">
        <f t="shared" si="11"/>
        <v>-0.0001125337533</v>
      </c>
      <c r="S19" s="170">
        <f t="shared" si="12"/>
        <v>-0.04101471045</v>
      </c>
      <c r="T19" s="174">
        <f t="shared" si="13"/>
        <v>0.002631207505</v>
      </c>
      <c r="U19" s="124"/>
      <c r="V19" s="124"/>
      <c r="W19" s="124"/>
      <c r="X19" s="124"/>
      <c r="Y19" s="124"/>
      <c r="Z19" s="124"/>
    </row>
    <row r="20">
      <c r="A20" s="57">
        <v>280190.0</v>
      </c>
      <c r="B20" s="110" t="s">
        <v>36</v>
      </c>
      <c r="C20" s="166">
        <v>0.018526914563844112</v>
      </c>
      <c r="D20" s="166">
        <v>0.0176307223787033</v>
      </c>
      <c r="E20" s="167">
        <v>0.013333333333333334</v>
      </c>
      <c r="F20" s="168">
        <f t="shared" si="1"/>
        <v>0.004397099626</v>
      </c>
      <c r="G20" s="169">
        <v>0.003557983111222793</v>
      </c>
      <c r="H20" s="169">
        <f t="shared" si="2"/>
        <v>0.000839116515</v>
      </c>
      <c r="I20" s="170">
        <f t="shared" si="3"/>
        <v>0.2358404997</v>
      </c>
      <c r="J20" s="171">
        <f t="shared" si="4"/>
        <v>0.004397099626</v>
      </c>
      <c r="K20" s="172">
        <f t="shared" si="5"/>
        <v>0.004397099626</v>
      </c>
      <c r="L20" s="173">
        <f t="shared" si="6"/>
        <v>0.004587864208</v>
      </c>
      <c r="M20" s="172">
        <f t="shared" si="7"/>
        <v>0.001029881096</v>
      </c>
      <c r="N20" s="170">
        <f t="shared" si="8"/>
        <v>0.289456432</v>
      </c>
      <c r="O20" s="171">
        <f t="shared" si="14"/>
        <v>0.004447478889</v>
      </c>
      <c r="P20" s="172" t="str">
        <f t="shared" si="9"/>
        <v/>
      </c>
      <c r="Q20" s="166">
        <f t="shared" si="10"/>
        <v>0.004447478889</v>
      </c>
      <c r="R20" s="172">
        <f t="shared" si="11"/>
        <v>0.0008894957778</v>
      </c>
      <c r="S20" s="170">
        <f t="shared" si="12"/>
        <v>0.25</v>
      </c>
      <c r="T20" s="174">
        <f t="shared" si="13"/>
        <v>0.004447478889</v>
      </c>
      <c r="U20" s="124"/>
      <c r="V20" s="124"/>
      <c r="W20" s="124"/>
      <c r="X20" s="124"/>
      <c r="Y20" s="124"/>
      <c r="Z20" s="124"/>
    </row>
    <row r="21">
      <c r="A21" s="57">
        <v>280200.0</v>
      </c>
      <c r="B21" s="110" t="s">
        <v>37</v>
      </c>
      <c r="C21" s="166">
        <v>0.003662315291146256</v>
      </c>
      <c r="D21" s="166">
        <v>0.014638831258300717</v>
      </c>
      <c r="E21" s="167">
        <v>0.013333333333333334</v>
      </c>
      <c r="F21" s="168">
        <f t="shared" si="1"/>
        <v>0.001631715023</v>
      </c>
      <c r="G21" s="169">
        <v>0.0037384230442237248</v>
      </c>
      <c r="H21" s="169">
        <f t="shared" si="2"/>
        <v>-0.002106708021</v>
      </c>
      <c r="I21" s="170">
        <f t="shared" si="3"/>
        <v>-0.5635285241</v>
      </c>
      <c r="J21" s="171">
        <f t="shared" si="4"/>
        <v>0.002803817283</v>
      </c>
      <c r="K21" s="172" t="str">
        <f t="shared" si="5"/>
        <v/>
      </c>
      <c r="L21" s="173">
        <f t="shared" si="6"/>
        <v>0.002803817283</v>
      </c>
      <c r="M21" s="172">
        <f t="shared" si="7"/>
        <v>-0.0009346057611</v>
      </c>
      <c r="N21" s="170">
        <f t="shared" si="8"/>
        <v>-0.25</v>
      </c>
      <c r="O21" s="171">
        <f t="shared" si="14"/>
        <v>0.002803817283</v>
      </c>
      <c r="P21" s="172" t="str">
        <f t="shared" si="9"/>
        <v/>
      </c>
      <c r="Q21" s="166">
        <f t="shared" si="10"/>
        <v>0.002803817283</v>
      </c>
      <c r="R21" s="172">
        <f t="shared" si="11"/>
        <v>-0.0009346057611</v>
      </c>
      <c r="S21" s="170">
        <f t="shared" si="12"/>
        <v>-0.25</v>
      </c>
      <c r="T21" s="174">
        <f t="shared" si="13"/>
        <v>0.002803817283</v>
      </c>
      <c r="U21" s="124"/>
      <c r="V21" s="124"/>
      <c r="W21" s="124"/>
      <c r="X21" s="124"/>
      <c r="Y21" s="124"/>
      <c r="Z21" s="124"/>
    </row>
    <row r="22">
      <c r="A22" s="57">
        <v>280210.0</v>
      </c>
      <c r="B22" s="110" t="s">
        <v>38</v>
      </c>
      <c r="C22" s="166">
        <v>0.007485980070996449</v>
      </c>
      <c r="D22" s="166">
        <v>0.014351969886224756</v>
      </c>
      <c r="E22" s="167">
        <v>0.013333333333333334</v>
      </c>
      <c r="F22" s="168">
        <f t="shared" si="1"/>
        <v>0.002311368843</v>
      </c>
      <c r="G22" s="169">
        <v>0.0034523629529139947</v>
      </c>
      <c r="H22" s="169">
        <f t="shared" si="2"/>
        <v>-0.00114099411</v>
      </c>
      <c r="I22" s="170">
        <f t="shared" si="3"/>
        <v>-0.3304965688</v>
      </c>
      <c r="J22" s="171">
        <f t="shared" si="4"/>
        <v>0.002589272215</v>
      </c>
      <c r="K22" s="172" t="str">
        <f t="shared" si="5"/>
        <v/>
      </c>
      <c r="L22" s="173">
        <f t="shared" si="6"/>
        <v>0.002589272215</v>
      </c>
      <c r="M22" s="172">
        <f t="shared" si="7"/>
        <v>-0.0008630907382</v>
      </c>
      <c r="N22" s="170">
        <f t="shared" si="8"/>
        <v>-0.25</v>
      </c>
      <c r="O22" s="171">
        <f t="shared" si="14"/>
        <v>0.002589272215</v>
      </c>
      <c r="P22" s="172" t="str">
        <f t="shared" si="9"/>
        <v/>
      </c>
      <c r="Q22" s="166">
        <f t="shared" si="10"/>
        <v>0.002589272215</v>
      </c>
      <c r="R22" s="172">
        <f t="shared" si="11"/>
        <v>-0.0008630907382</v>
      </c>
      <c r="S22" s="170">
        <f t="shared" si="12"/>
        <v>-0.25</v>
      </c>
      <c r="T22" s="174">
        <f t="shared" si="13"/>
        <v>0.002589272215</v>
      </c>
      <c r="U22" s="124"/>
      <c r="V22" s="124"/>
      <c r="W22" s="124"/>
      <c r="X22" s="124"/>
      <c r="Y22" s="124"/>
      <c r="Z22" s="124"/>
    </row>
    <row r="23">
      <c r="A23" s="57">
        <v>280220.0</v>
      </c>
      <c r="B23" s="110" t="s">
        <v>39</v>
      </c>
      <c r="C23" s="166">
        <v>0.006089300625571828</v>
      </c>
      <c r="D23" s="166">
        <v>0.01065150325033538</v>
      </c>
      <c r="E23" s="167">
        <v>0.013333333333333334</v>
      </c>
      <c r="F23" s="168">
        <f t="shared" si="1"/>
        <v>0.001948952543</v>
      </c>
      <c r="G23" s="169">
        <v>0.003165135624717585</v>
      </c>
      <c r="H23" s="169">
        <f t="shared" si="2"/>
        <v>-0.001216183081</v>
      </c>
      <c r="I23" s="170">
        <f t="shared" si="3"/>
        <v>-0.3842435919</v>
      </c>
      <c r="J23" s="171">
        <f t="shared" si="4"/>
        <v>0.002373851719</v>
      </c>
      <c r="K23" s="172" t="str">
        <f t="shared" si="5"/>
        <v/>
      </c>
      <c r="L23" s="173">
        <f t="shared" si="6"/>
        <v>0.002373851719</v>
      </c>
      <c r="M23" s="172">
        <f t="shared" si="7"/>
        <v>-0.0007912839062</v>
      </c>
      <c r="N23" s="170">
        <f t="shared" si="8"/>
        <v>-0.25</v>
      </c>
      <c r="O23" s="171">
        <f t="shared" si="14"/>
        <v>0.002373851719</v>
      </c>
      <c r="P23" s="172" t="str">
        <f t="shared" si="9"/>
        <v/>
      </c>
      <c r="Q23" s="166">
        <f t="shared" si="10"/>
        <v>0.002373851719</v>
      </c>
      <c r="R23" s="172">
        <f t="shared" si="11"/>
        <v>-0.0007912839062</v>
      </c>
      <c r="S23" s="170">
        <f t="shared" si="12"/>
        <v>-0.25</v>
      </c>
      <c r="T23" s="174">
        <f t="shared" si="13"/>
        <v>0.002373851719</v>
      </c>
      <c r="U23" s="124"/>
      <c r="V23" s="124"/>
      <c r="W23" s="124"/>
      <c r="X23" s="124"/>
      <c r="Y23" s="124"/>
      <c r="Z23" s="124"/>
    </row>
    <row r="24">
      <c r="A24" s="57">
        <v>280230.0</v>
      </c>
      <c r="B24" s="110" t="s">
        <v>40</v>
      </c>
      <c r="C24" s="166">
        <v>0.014599888282852046</v>
      </c>
      <c r="D24" s="166">
        <v>0.010442080857279733</v>
      </c>
      <c r="E24" s="167">
        <v>0.013333333333333334</v>
      </c>
      <c r="F24" s="168">
        <f t="shared" si="1"/>
        <v>0.00347457565</v>
      </c>
      <c r="G24" s="169">
        <v>0.002438349528194432</v>
      </c>
      <c r="H24" s="169">
        <f t="shared" si="2"/>
        <v>0.001036226122</v>
      </c>
      <c r="I24" s="170">
        <f t="shared" si="3"/>
        <v>0.4249702964</v>
      </c>
      <c r="J24" s="171">
        <f t="shared" si="4"/>
        <v>0.00304793691</v>
      </c>
      <c r="K24" s="172" t="str">
        <f t="shared" si="5"/>
        <v/>
      </c>
      <c r="L24" s="173">
        <f t="shared" si="6"/>
        <v>0.00304793691</v>
      </c>
      <c r="M24" s="172">
        <f t="shared" si="7"/>
        <v>0.000609587382</v>
      </c>
      <c r="N24" s="170">
        <f t="shared" si="8"/>
        <v>0.25</v>
      </c>
      <c r="O24" s="171">
        <f t="shared" si="14"/>
        <v>0.00304793691</v>
      </c>
      <c r="P24" s="172" t="str">
        <f t="shared" si="9"/>
        <v/>
      </c>
      <c r="Q24" s="166">
        <f t="shared" si="10"/>
        <v>0.00304793691</v>
      </c>
      <c r="R24" s="172">
        <f t="shared" si="11"/>
        <v>0.000609587382</v>
      </c>
      <c r="S24" s="170">
        <f t="shared" si="12"/>
        <v>0.25</v>
      </c>
      <c r="T24" s="174">
        <f t="shared" si="13"/>
        <v>0.00304793691</v>
      </c>
      <c r="U24" s="124"/>
      <c r="V24" s="124"/>
      <c r="W24" s="124"/>
      <c r="X24" s="124"/>
      <c r="Y24" s="124"/>
      <c r="Z24" s="124"/>
    </row>
    <row r="25">
      <c r="A25" s="57">
        <v>280240.0</v>
      </c>
      <c r="B25" s="110" t="s">
        <v>41</v>
      </c>
      <c r="C25" s="166">
        <v>0.02306429333697055</v>
      </c>
      <c r="D25" s="166">
        <v>0.01166661379459885</v>
      </c>
      <c r="E25" s="167">
        <v>0.013333333333333334</v>
      </c>
      <c r="F25" s="168">
        <f t="shared" si="1"/>
        <v>0.005034904548</v>
      </c>
      <c r="G25" s="169">
        <v>0.0025752896914585776</v>
      </c>
      <c r="H25" s="169">
        <f t="shared" si="2"/>
        <v>0.002459614856</v>
      </c>
      <c r="I25" s="170">
        <f t="shared" si="3"/>
        <v>0.9550827872</v>
      </c>
      <c r="J25" s="171">
        <f t="shared" si="4"/>
        <v>0.003219112114</v>
      </c>
      <c r="K25" s="172" t="str">
        <f t="shared" si="5"/>
        <v/>
      </c>
      <c r="L25" s="173">
        <f t="shared" si="6"/>
        <v>0.003219112114</v>
      </c>
      <c r="M25" s="172">
        <f t="shared" si="7"/>
        <v>0.0006438224229</v>
      </c>
      <c r="N25" s="170">
        <f t="shared" si="8"/>
        <v>0.25</v>
      </c>
      <c r="O25" s="171">
        <f t="shared" si="14"/>
        <v>0.003219112114</v>
      </c>
      <c r="P25" s="172" t="str">
        <f t="shared" si="9"/>
        <v/>
      </c>
      <c r="Q25" s="166">
        <f t="shared" si="10"/>
        <v>0.003219112114</v>
      </c>
      <c r="R25" s="172">
        <f t="shared" si="11"/>
        <v>0.0006438224229</v>
      </c>
      <c r="S25" s="170">
        <f t="shared" si="12"/>
        <v>0.25</v>
      </c>
      <c r="T25" s="174">
        <f t="shared" si="13"/>
        <v>0.003219112114</v>
      </c>
      <c r="U25" s="124"/>
      <c r="V25" s="124"/>
      <c r="W25" s="124"/>
      <c r="X25" s="124"/>
      <c r="Y25" s="124"/>
      <c r="Z25" s="124"/>
    </row>
    <row r="26">
      <c r="A26" s="57">
        <v>280250.0</v>
      </c>
      <c r="B26" s="110" t="s">
        <v>42</v>
      </c>
      <c r="C26" s="166">
        <v>0.008203774951459603</v>
      </c>
      <c r="D26" s="166">
        <v>0.013224652804797173</v>
      </c>
      <c r="E26" s="167">
        <v>0.013333333333333334</v>
      </c>
      <c r="F26" s="168">
        <f t="shared" si="1"/>
        <v>0.002406752409</v>
      </c>
      <c r="G26" s="169">
        <v>0.0028850901987188186</v>
      </c>
      <c r="H26" s="169">
        <f t="shared" si="2"/>
        <v>-0.00047833779</v>
      </c>
      <c r="I26" s="170">
        <f t="shared" si="3"/>
        <v>-0.1657964767</v>
      </c>
      <c r="J26" s="171">
        <f t="shared" si="4"/>
        <v>0.002406752409</v>
      </c>
      <c r="K26" s="172">
        <f t="shared" si="5"/>
        <v>0.002406752409</v>
      </c>
      <c r="L26" s="173">
        <f t="shared" si="6"/>
        <v>0.002511167399</v>
      </c>
      <c r="M26" s="172">
        <f t="shared" si="7"/>
        <v>-0.0003739227995</v>
      </c>
      <c r="N26" s="170">
        <f t="shared" si="8"/>
        <v>-0.1296052372</v>
      </c>
      <c r="O26" s="171">
        <f t="shared" si="14"/>
        <v>0.002406752409</v>
      </c>
      <c r="P26" s="172">
        <f t="shared" si="9"/>
        <v>0.002406752409</v>
      </c>
      <c r="Q26" s="166">
        <f t="shared" si="10"/>
        <v>0.002516782081</v>
      </c>
      <c r="R26" s="172">
        <f t="shared" si="11"/>
        <v>-0.000368308118</v>
      </c>
      <c r="S26" s="170">
        <f t="shared" si="12"/>
        <v>-0.1276591346</v>
      </c>
      <c r="T26" s="174">
        <f t="shared" si="13"/>
        <v>0.002516782081</v>
      </c>
      <c r="U26" s="124"/>
      <c r="V26" s="124"/>
      <c r="W26" s="124"/>
      <c r="X26" s="124"/>
      <c r="Y26" s="124"/>
      <c r="Z26" s="124"/>
    </row>
    <row r="27">
      <c r="A27" s="57">
        <v>280260.0</v>
      </c>
      <c r="B27" s="110" t="s">
        <v>43</v>
      </c>
      <c r="C27" s="166">
        <v>0.009030274356042613</v>
      </c>
      <c r="D27" s="166">
        <v>0.012995724646665475</v>
      </c>
      <c r="E27" s="167">
        <v>0.013333333333333334</v>
      </c>
      <c r="F27" s="168">
        <f t="shared" si="1"/>
        <v>0.002548654457</v>
      </c>
      <c r="G27" s="169">
        <v>0.002903781767837391</v>
      </c>
      <c r="H27" s="169">
        <f t="shared" si="2"/>
        <v>-0.000355127311</v>
      </c>
      <c r="I27" s="170">
        <f t="shared" si="3"/>
        <v>-0.1222982095</v>
      </c>
      <c r="J27" s="171">
        <f t="shared" si="4"/>
        <v>0.002548654457</v>
      </c>
      <c r="K27" s="172">
        <f t="shared" si="5"/>
        <v>0.002548654457</v>
      </c>
      <c r="L27" s="173">
        <f t="shared" si="6"/>
        <v>0.002659225752</v>
      </c>
      <c r="M27" s="172">
        <f t="shared" si="7"/>
        <v>-0.0002445560159</v>
      </c>
      <c r="N27" s="170">
        <f t="shared" si="8"/>
        <v>-0.08421983311</v>
      </c>
      <c r="O27" s="171">
        <f t="shared" si="14"/>
        <v>0.002548654457</v>
      </c>
      <c r="P27" s="172">
        <f t="shared" si="9"/>
        <v>0.002548654457</v>
      </c>
      <c r="Q27" s="166">
        <f t="shared" si="10"/>
        <v>0.002665171475</v>
      </c>
      <c r="R27" s="172">
        <f t="shared" si="11"/>
        <v>-0.0002386102929</v>
      </c>
      <c r="S27" s="170">
        <f t="shared" si="12"/>
        <v>-0.08217225398</v>
      </c>
      <c r="T27" s="174">
        <f t="shared" si="13"/>
        <v>0.002665171475</v>
      </c>
      <c r="U27" s="124"/>
      <c r="V27" s="124"/>
      <c r="W27" s="124"/>
      <c r="X27" s="124"/>
      <c r="Y27" s="124"/>
      <c r="Z27" s="124"/>
    </row>
    <row r="28">
      <c r="A28" s="57">
        <v>280270.0</v>
      </c>
      <c r="B28" s="110" t="s">
        <v>44</v>
      </c>
      <c r="C28" s="166">
        <v>0.005990314845128487</v>
      </c>
      <c r="D28" s="166">
        <v>0.013087176309802304</v>
      </c>
      <c r="E28" s="167">
        <v>0.013333333333333334</v>
      </c>
      <c r="F28" s="168">
        <f t="shared" si="1"/>
        <v>0.002004205295</v>
      </c>
      <c r="G28" s="169">
        <v>0.003242291857102512</v>
      </c>
      <c r="H28" s="169">
        <f t="shared" si="2"/>
        <v>-0.001238086562</v>
      </c>
      <c r="I28" s="170">
        <f t="shared" si="3"/>
        <v>-0.3818553717</v>
      </c>
      <c r="J28" s="171">
        <f t="shared" si="4"/>
        <v>0.002431718893</v>
      </c>
      <c r="K28" s="172" t="str">
        <f t="shared" si="5"/>
        <v/>
      </c>
      <c r="L28" s="173">
        <f t="shared" si="6"/>
        <v>0.002431718893</v>
      </c>
      <c r="M28" s="172">
        <f t="shared" si="7"/>
        <v>-0.0008105729643</v>
      </c>
      <c r="N28" s="170">
        <f t="shared" si="8"/>
        <v>-0.25</v>
      </c>
      <c r="O28" s="171">
        <f t="shared" si="14"/>
        <v>0.002431718893</v>
      </c>
      <c r="P28" s="172" t="str">
        <f t="shared" si="9"/>
        <v/>
      </c>
      <c r="Q28" s="166">
        <f t="shared" si="10"/>
        <v>0.002431718893</v>
      </c>
      <c r="R28" s="172">
        <f t="shared" si="11"/>
        <v>-0.0008105729643</v>
      </c>
      <c r="S28" s="170">
        <f t="shared" si="12"/>
        <v>-0.25</v>
      </c>
      <c r="T28" s="174">
        <f t="shared" si="13"/>
        <v>0.002431718893</v>
      </c>
      <c r="U28" s="124"/>
      <c r="V28" s="124"/>
      <c r="W28" s="124"/>
      <c r="X28" s="124"/>
      <c r="Y28" s="124"/>
      <c r="Z28" s="124"/>
    </row>
    <row r="29">
      <c r="A29" s="57">
        <v>280280.0</v>
      </c>
      <c r="B29" s="110" t="s">
        <v>45</v>
      </c>
      <c r="C29" s="166">
        <v>0.014277406808878722</v>
      </c>
      <c r="D29" s="166">
        <v>0.013978829307268213</v>
      </c>
      <c r="E29" s="167">
        <v>0.013333333333333334</v>
      </c>
      <c r="F29" s="168">
        <f t="shared" si="1"/>
        <v>0.003522631438</v>
      </c>
      <c r="G29" s="169">
        <v>0.003171013760786841</v>
      </c>
      <c r="H29" s="169">
        <f t="shared" si="2"/>
        <v>0.0003516176774</v>
      </c>
      <c r="I29" s="170">
        <f t="shared" si="3"/>
        <v>0.1108849421</v>
      </c>
      <c r="J29" s="171">
        <f t="shared" si="4"/>
        <v>0.003522631438</v>
      </c>
      <c r="K29" s="172">
        <f t="shared" si="5"/>
        <v>0.003522631438</v>
      </c>
      <c r="L29" s="173">
        <f t="shared" si="6"/>
        <v>0.00367545793</v>
      </c>
      <c r="M29" s="172">
        <f t="shared" si="7"/>
        <v>0.0005044441696</v>
      </c>
      <c r="N29" s="170">
        <f t="shared" si="8"/>
        <v>0.1590797794</v>
      </c>
      <c r="O29" s="171">
        <f t="shared" si="14"/>
        <v>0.003522631438</v>
      </c>
      <c r="P29" s="172">
        <f t="shared" si="9"/>
        <v>0.003522631438</v>
      </c>
      <c r="Q29" s="166">
        <f t="shared" si="10"/>
        <v>0.003683675832</v>
      </c>
      <c r="R29" s="172">
        <f t="shared" si="11"/>
        <v>0.0005126620707</v>
      </c>
      <c r="S29" s="170">
        <f t="shared" si="12"/>
        <v>0.1616713485</v>
      </c>
      <c r="T29" s="174">
        <f t="shared" si="13"/>
        <v>0.003683675832</v>
      </c>
      <c r="U29" s="124"/>
      <c r="V29" s="124"/>
      <c r="W29" s="124"/>
      <c r="X29" s="124"/>
      <c r="Y29" s="124"/>
      <c r="Z29" s="124"/>
    </row>
    <row r="30">
      <c r="A30" s="57">
        <v>280290.0</v>
      </c>
      <c r="B30" s="110" t="s">
        <v>46</v>
      </c>
      <c r="C30" s="166">
        <v>0.016002709344244387</v>
      </c>
      <c r="D30" s="166">
        <v>0.014009893451238205</v>
      </c>
      <c r="E30" s="167">
        <v>0.013333333333333334</v>
      </c>
      <c r="F30" s="168">
        <f t="shared" si="1"/>
        <v>0.003834117819</v>
      </c>
      <c r="G30" s="169">
        <v>0.003280666794266904</v>
      </c>
      <c r="H30" s="169">
        <f t="shared" si="2"/>
        <v>0.0005534510246</v>
      </c>
      <c r="I30" s="170">
        <f t="shared" si="3"/>
        <v>0.1687007731</v>
      </c>
      <c r="J30" s="171">
        <f t="shared" si="4"/>
        <v>0.003834117819</v>
      </c>
      <c r="K30" s="172">
        <f t="shared" si="5"/>
        <v>0.003834117819</v>
      </c>
      <c r="L30" s="173">
        <f t="shared" si="6"/>
        <v>0.004000457894</v>
      </c>
      <c r="M30" s="172">
        <f t="shared" si="7"/>
        <v>0.0007197910994</v>
      </c>
      <c r="N30" s="170">
        <f t="shared" si="8"/>
        <v>0.2194039031</v>
      </c>
      <c r="O30" s="171">
        <f t="shared" si="14"/>
        <v>0.003834117819</v>
      </c>
      <c r="P30" s="172">
        <f t="shared" si="9"/>
        <v>0.003834117819</v>
      </c>
      <c r="Q30" s="166">
        <f t="shared" si="10"/>
        <v>0.004009402457</v>
      </c>
      <c r="R30" s="172">
        <f t="shared" si="11"/>
        <v>0.0007287356631</v>
      </c>
      <c r="S30" s="170">
        <f t="shared" si="12"/>
        <v>0.22213035</v>
      </c>
      <c r="T30" s="175">
        <f t="shared" si="13"/>
        <v>0.004009402457</v>
      </c>
      <c r="U30" s="124"/>
      <c r="V30" s="124"/>
      <c r="W30" s="124"/>
      <c r="X30" s="124"/>
      <c r="Y30" s="124"/>
      <c r="Z30" s="124"/>
    </row>
    <row r="31">
      <c r="A31" s="57">
        <v>280300.0</v>
      </c>
      <c r="B31" s="110" t="s">
        <v>47</v>
      </c>
      <c r="C31" s="166">
        <v>0.020436369027035932</v>
      </c>
      <c r="D31" s="166">
        <v>0.013791064285471817</v>
      </c>
      <c r="E31" s="167">
        <v>0.013333333333333334</v>
      </c>
      <c r="F31" s="168">
        <f t="shared" si="1"/>
        <v>0.004625611687</v>
      </c>
      <c r="G31" s="169">
        <v>0.005208333333333333</v>
      </c>
      <c r="H31" s="169">
        <f t="shared" si="2"/>
        <v>-0.0005827216466</v>
      </c>
      <c r="I31" s="170">
        <f t="shared" si="3"/>
        <v>-0.1118825561</v>
      </c>
      <c r="J31" s="171">
        <f t="shared" si="4"/>
        <v>0.004625611687</v>
      </c>
      <c r="K31" s="172">
        <f t="shared" si="5"/>
        <v>0.004625611687</v>
      </c>
      <c r="L31" s="173">
        <f t="shared" si="6"/>
        <v>0.004826290078</v>
      </c>
      <c r="M31" s="172">
        <f t="shared" si="7"/>
        <v>-0.0003820432558</v>
      </c>
      <c r="N31" s="170">
        <f t="shared" si="8"/>
        <v>-0.07335230511</v>
      </c>
      <c r="O31" s="171">
        <f t="shared" si="14"/>
        <v>0.004625611687</v>
      </c>
      <c r="P31" s="172">
        <f t="shared" si="9"/>
        <v>0.004625611687</v>
      </c>
      <c r="Q31" s="166">
        <f t="shared" si="10"/>
        <v>0.004837081107</v>
      </c>
      <c r="R31" s="172">
        <f t="shared" si="11"/>
        <v>-0.0003712522263</v>
      </c>
      <c r="S31" s="170">
        <f t="shared" si="12"/>
        <v>-0.07128042744</v>
      </c>
      <c r="T31" s="174">
        <f t="shared" si="13"/>
        <v>0.004837081107</v>
      </c>
      <c r="U31" s="124"/>
      <c r="V31" s="124"/>
      <c r="W31" s="124"/>
      <c r="X31" s="124"/>
      <c r="Y31" s="124"/>
      <c r="Z31" s="124"/>
    </row>
    <row r="32">
      <c r="A32" s="57">
        <v>280310.0</v>
      </c>
      <c r="B32" s="110" t="s">
        <v>48</v>
      </c>
      <c r="C32" s="166">
        <v>0.006429465640233103</v>
      </c>
      <c r="D32" s="166">
        <v>0.016187500112344832</v>
      </c>
      <c r="E32" s="167">
        <v>0.013333333333333334</v>
      </c>
      <c r="F32" s="168">
        <f t="shared" si="1"/>
        <v>0.002176262152</v>
      </c>
      <c r="G32" s="169">
        <v>0.0028372496337479985</v>
      </c>
      <c r="H32" s="169">
        <f t="shared" si="2"/>
        <v>-0.0006609874818</v>
      </c>
      <c r="I32" s="170">
        <f t="shared" si="3"/>
        <v>-0.232967686</v>
      </c>
      <c r="J32" s="171">
        <f t="shared" si="4"/>
        <v>0.002176262152</v>
      </c>
      <c r="K32" s="172">
        <f t="shared" si="5"/>
        <v>0.002176262152</v>
      </c>
      <c r="L32" s="173">
        <f t="shared" si="6"/>
        <v>0.002270677511</v>
      </c>
      <c r="M32" s="172">
        <f t="shared" si="7"/>
        <v>-0.0005665721231</v>
      </c>
      <c r="N32" s="170">
        <f t="shared" si="8"/>
        <v>-0.1996906146</v>
      </c>
      <c r="O32" s="171">
        <f t="shared" si="14"/>
        <v>0.002176262152</v>
      </c>
      <c r="P32" s="172">
        <f t="shared" si="9"/>
        <v>0.002176262152</v>
      </c>
      <c r="Q32" s="166">
        <f t="shared" si="10"/>
        <v>0.002275754484</v>
      </c>
      <c r="R32" s="172">
        <f t="shared" si="11"/>
        <v>-0.0005614951494</v>
      </c>
      <c r="S32" s="170">
        <f t="shared" si="12"/>
        <v>-0.1979012149</v>
      </c>
      <c r="T32" s="174">
        <f t="shared" si="13"/>
        <v>0.002275754484</v>
      </c>
      <c r="U32" s="124"/>
      <c r="V32" s="124"/>
      <c r="W32" s="124"/>
      <c r="X32" s="124"/>
      <c r="Y32" s="124"/>
      <c r="Z32" s="124"/>
    </row>
    <row r="33">
      <c r="A33" s="57">
        <v>280320.0</v>
      </c>
      <c r="B33" s="110" t="s">
        <v>49</v>
      </c>
      <c r="C33" s="166">
        <v>0.012626656825546473</v>
      </c>
      <c r="D33" s="166">
        <v>0.013561524565106165</v>
      </c>
      <c r="E33" s="167">
        <v>0.013333333333333334</v>
      </c>
      <c r="F33" s="168">
        <f t="shared" si="1"/>
        <v>0.003212977299</v>
      </c>
      <c r="G33" s="169">
        <v>0.0026978588678962397</v>
      </c>
      <c r="H33" s="169">
        <f t="shared" si="2"/>
        <v>0.000515118431</v>
      </c>
      <c r="I33" s="170">
        <f t="shared" si="3"/>
        <v>0.1909360186</v>
      </c>
      <c r="J33" s="171">
        <f t="shared" si="4"/>
        <v>0.003212977299</v>
      </c>
      <c r="K33" s="172">
        <f t="shared" si="5"/>
        <v>0.003212977299</v>
      </c>
      <c r="L33" s="173">
        <f t="shared" si="6"/>
        <v>0.003352369699</v>
      </c>
      <c r="M33" s="172">
        <f t="shared" si="7"/>
        <v>0.0006545108309</v>
      </c>
      <c r="N33" s="170">
        <f t="shared" si="8"/>
        <v>0.2426038065</v>
      </c>
      <c r="O33" s="171">
        <f t="shared" si="14"/>
        <v>0.003212977299</v>
      </c>
      <c r="P33" s="172">
        <f t="shared" si="9"/>
        <v>0.003212977299</v>
      </c>
      <c r="Q33" s="166">
        <f t="shared" si="10"/>
        <v>0.003359865212</v>
      </c>
      <c r="R33" s="172">
        <f t="shared" si="11"/>
        <v>0.0006620063439</v>
      </c>
      <c r="S33" s="170">
        <f t="shared" si="12"/>
        <v>0.2453821257</v>
      </c>
      <c r="T33" s="174">
        <f t="shared" si="13"/>
        <v>0.003359865212</v>
      </c>
      <c r="U33" s="124"/>
      <c r="V33" s="124"/>
      <c r="W33" s="124"/>
      <c r="X33" s="124"/>
      <c r="Y33" s="124"/>
      <c r="Z33" s="124"/>
    </row>
    <row r="34">
      <c r="A34" s="57">
        <v>280330.0</v>
      </c>
      <c r="B34" s="110" t="s">
        <v>50</v>
      </c>
      <c r="C34" s="166">
        <v>0.015127864682495157</v>
      </c>
      <c r="D34" s="166">
        <v>0.01578763998278026</v>
      </c>
      <c r="E34" s="167">
        <v>0.013333333333333334</v>
      </c>
      <c r="F34" s="168">
        <f t="shared" si="1"/>
        <v>0.003729978176</v>
      </c>
      <c r="G34" s="169">
        <v>0.0041415100394243875</v>
      </c>
      <c r="H34" s="169">
        <f t="shared" si="2"/>
        <v>-0.0004115318638</v>
      </c>
      <c r="I34" s="170">
        <f t="shared" si="3"/>
        <v>-0.09936758811</v>
      </c>
      <c r="J34" s="171">
        <f t="shared" si="4"/>
        <v>0.003729978176</v>
      </c>
      <c r="K34" s="172">
        <f t="shared" si="5"/>
        <v>0.003729978176</v>
      </c>
      <c r="L34" s="173">
        <f t="shared" si="6"/>
        <v>0.003891800237</v>
      </c>
      <c r="M34" s="172">
        <f t="shared" si="7"/>
        <v>-0.0002497098025</v>
      </c>
      <c r="N34" s="170">
        <f t="shared" si="8"/>
        <v>-0.0602943854</v>
      </c>
      <c r="O34" s="171">
        <f t="shared" si="14"/>
        <v>0.003729978176</v>
      </c>
      <c r="P34" s="172">
        <f t="shared" si="9"/>
        <v>0.003729978176</v>
      </c>
      <c r="Q34" s="166">
        <f t="shared" si="10"/>
        <v>0.003900501855</v>
      </c>
      <c r="R34" s="172">
        <f t="shared" si="11"/>
        <v>-0.0002410081847</v>
      </c>
      <c r="S34" s="170">
        <f t="shared" si="12"/>
        <v>-0.05819331173</v>
      </c>
      <c r="T34" s="174">
        <f t="shared" si="13"/>
        <v>0.003900501855</v>
      </c>
      <c r="U34" s="124"/>
      <c r="V34" s="124"/>
      <c r="W34" s="124"/>
      <c r="X34" s="124"/>
      <c r="Y34" s="124"/>
      <c r="Z34" s="124"/>
    </row>
    <row r="35">
      <c r="A35" s="57">
        <v>280340.0</v>
      </c>
      <c r="B35" s="110" t="s">
        <v>51</v>
      </c>
      <c r="C35" s="166">
        <v>0.012947485646817764</v>
      </c>
      <c r="D35" s="166">
        <v>0.013810406984223547</v>
      </c>
      <c r="E35" s="167">
        <v>0.013333333333333334</v>
      </c>
      <c r="F35" s="168">
        <f t="shared" si="1"/>
        <v>0.003278192959</v>
      </c>
      <c r="G35" s="169">
        <v>0.0029407247845245903</v>
      </c>
      <c r="H35" s="169">
        <f t="shared" si="2"/>
        <v>0.0003374681748</v>
      </c>
      <c r="I35" s="170">
        <f t="shared" si="3"/>
        <v>0.114756803</v>
      </c>
      <c r="J35" s="171">
        <f t="shared" si="4"/>
        <v>0.003278192959</v>
      </c>
      <c r="K35" s="172">
        <f t="shared" si="5"/>
        <v>0.003278192959</v>
      </c>
      <c r="L35" s="173">
        <f t="shared" si="6"/>
        <v>0.003420414687</v>
      </c>
      <c r="M35" s="172">
        <f t="shared" si="7"/>
        <v>0.0004796899029</v>
      </c>
      <c r="N35" s="170">
        <f t="shared" si="8"/>
        <v>0.1631196178</v>
      </c>
      <c r="O35" s="171">
        <f t="shared" si="14"/>
        <v>0.003278192959</v>
      </c>
      <c r="P35" s="172">
        <f t="shared" si="9"/>
        <v>0.003278192959</v>
      </c>
      <c r="Q35" s="166">
        <f t="shared" si="10"/>
        <v>0.003428062341</v>
      </c>
      <c r="R35" s="172">
        <f t="shared" si="11"/>
        <v>0.0004873375567</v>
      </c>
      <c r="S35" s="170">
        <f t="shared" si="12"/>
        <v>0.1657202195</v>
      </c>
      <c r="T35" s="174">
        <f t="shared" si="13"/>
        <v>0.003428062341</v>
      </c>
      <c r="U35" s="124"/>
      <c r="V35" s="124"/>
      <c r="W35" s="124"/>
      <c r="X35" s="124"/>
      <c r="Y35" s="124"/>
      <c r="Z35" s="124"/>
    </row>
    <row r="36">
      <c r="A36" s="57">
        <v>280350.0</v>
      </c>
      <c r="B36" s="110" t="s">
        <v>52</v>
      </c>
      <c r="C36" s="166">
        <v>0.01063519076751169</v>
      </c>
      <c r="D36" s="166">
        <v>0.014121520949072444</v>
      </c>
      <c r="E36" s="167">
        <v>0.013333333333333334</v>
      </c>
      <c r="F36" s="168">
        <f t="shared" si="1"/>
        <v>0.0028713133</v>
      </c>
      <c r="G36" s="169">
        <v>0.003415139616028039</v>
      </c>
      <c r="H36" s="169">
        <f t="shared" si="2"/>
        <v>-0.0005438263161</v>
      </c>
      <c r="I36" s="170">
        <f t="shared" si="3"/>
        <v>-0.1592398488</v>
      </c>
      <c r="J36" s="171">
        <f t="shared" si="4"/>
        <v>0.0028713133</v>
      </c>
      <c r="K36" s="172">
        <f t="shared" si="5"/>
        <v>0.0028713133</v>
      </c>
      <c r="L36" s="173">
        <f t="shared" si="6"/>
        <v>0.002995882886</v>
      </c>
      <c r="M36" s="172">
        <f t="shared" si="7"/>
        <v>-0.0004192567301</v>
      </c>
      <c r="N36" s="170">
        <f t="shared" si="8"/>
        <v>-0.1227641553</v>
      </c>
      <c r="O36" s="171">
        <f t="shared" si="14"/>
        <v>0.0028713133</v>
      </c>
      <c r="P36" s="172">
        <f t="shared" si="9"/>
        <v>0.0028713133</v>
      </c>
      <c r="Q36" s="166">
        <f t="shared" si="10"/>
        <v>0.003002581335</v>
      </c>
      <c r="R36" s="172">
        <f t="shared" si="11"/>
        <v>-0.0004125582806</v>
      </c>
      <c r="S36" s="170">
        <f t="shared" si="12"/>
        <v>-0.1208027568</v>
      </c>
      <c r="T36" s="174">
        <f t="shared" si="13"/>
        <v>0.003002581335</v>
      </c>
      <c r="U36" s="124"/>
      <c r="V36" s="124"/>
      <c r="W36" s="124"/>
      <c r="X36" s="124"/>
      <c r="Y36" s="124"/>
      <c r="Z36" s="124"/>
    </row>
    <row r="37">
      <c r="A37" s="57">
        <v>280360.0</v>
      </c>
      <c r="B37" s="110" t="s">
        <v>53</v>
      </c>
      <c r="C37" s="166">
        <v>0.009912773428917812</v>
      </c>
      <c r="D37" s="166">
        <v>0.013749558890857456</v>
      </c>
      <c r="E37" s="167">
        <v>0.013333333333333334</v>
      </c>
      <c r="F37" s="168">
        <f t="shared" si="1"/>
        <v>0.002730119317</v>
      </c>
      <c r="G37" s="169">
        <v>0.002677071541175011</v>
      </c>
      <c r="H37" s="169">
        <f t="shared" si="2"/>
        <v>0.00005304777609</v>
      </c>
      <c r="I37" s="170">
        <f t="shared" si="3"/>
        <v>0.01981559898</v>
      </c>
      <c r="J37" s="171">
        <f t="shared" si="4"/>
        <v>0.002730119317</v>
      </c>
      <c r="K37" s="172">
        <f t="shared" si="5"/>
        <v>0.002730119317</v>
      </c>
      <c r="L37" s="173">
        <f t="shared" si="6"/>
        <v>0.002848563317</v>
      </c>
      <c r="M37" s="172">
        <f t="shared" si="7"/>
        <v>0.0001714917762</v>
      </c>
      <c r="N37" s="170">
        <f t="shared" si="8"/>
        <v>0.06405946706</v>
      </c>
      <c r="O37" s="171">
        <f t="shared" si="14"/>
        <v>0.002730119317</v>
      </c>
      <c r="P37" s="172">
        <f t="shared" si="9"/>
        <v>0.002730119317</v>
      </c>
      <c r="Q37" s="166">
        <f t="shared" si="10"/>
        <v>0.002854932377</v>
      </c>
      <c r="R37" s="172">
        <f t="shared" si="11"/>
        <v>0.0001778608362</v>
      </c>
      <c r="S37" s="170">
        <f t="shared" si="12"/>
        <v>0.06643858165</v>
      </c>
      <c r="T37" s="174">
        <f t="shared" si="13"/>
        <v>0.002854932377</v>
      </c>
      <c r="U37" s="124"/>
      <c r="V37" s="124"/>
      <c r="W37" s="124"/>
      <c r="X37" s="124"/>
      <c r="Y37" s="124"/>
      <c r="Z37" s="124"/>
    </row>
    <row r="38">
      <c r="A38" s="57">
        <v>280370.0</v>
      </c>
      <c r="B38" s="110" t="s">
        <v>54</v>
      </c>
      <c r="C38" s="166">
        <v>0.007169359782378413</v>
      </c>
      <c r="D38" s="166">
        <v>0.0072862216903379394</v>
      </c>
      <c r="E38" s="167">
        <v>0.013333333333333334</v>
      </c>
      <c r="F38" s="168">
        <f t="shared" si="1"/>
        <v>0.002042404745</v>
      </c>
      <c r="G38" s="169">
        <v>0.0038477571155080726</v>
      </c>
      <c r="H38" s="169">
        <f t="shared" si="2"/>
        <v>-0.001805352371</v>
      </c>
      <c r="I38" s="170">
        <f t="shared" si="3"/>
        <v>-0.469196032</v>
      </c>
      <c r="J38" s="171">
        <f t="shared" si="4"/>
        <v>0.002885817837</v>
      </c>
      <c r="K38" s="172" t="str">
        <f t="shared" si="5"/>
        <v/>
      </c>
      <c r="L38" s="173">
        <f t="shared" si="6"/>
        <v>0.002885817837</v>
      </c>
      <c r="M38" s="172">
        <f t="shared" si="7"/>
        <v>-0.0009619392789</v>
      </c>
      <c r="N38" s="170">
        <f t="shared" si="8"/>
        <v>-0.25</v>
      </c>
      <c r="O38" s="171">
        <f t="shared" si="14"/>
        <v>0.002885817837</v>
      </c>
      <c r="P38" s="172" t="str">
        <f t="shared" si="9"/>
        <v/>
      </c>
      <c r="Q38" s="166">
        <f t="shared" si="10"/>
        <v>0.002885817837</v>
      </c>
      <c r="R38" s="172">
        <f t="shared" si="11"/>
        <v>-0.0009619392789</v>
      </c>
      <c r="S38" s="170">
        <f t="shared" si="12"/>
        <v>-0.25</v>
      </c>
      <c r="T38" s="174">
        <f t="shared" si="13"/>
        <v>0.002885817837</v>
      </c>
      <c r="U38" s="124"/>
      <c r="V38" s="124"/>
      <c r="W38" s="124"/>
      <c r="X38" s="124"/>
      <c r="Y38" s="124"/>
      <c r="Z38" s="124"/>
    </row>
    <row r="39">
      <c r="A39" s="57">
        <v>280380.0</v>
      </c>
      <c r="B39" s="110" t="s">
        <v>55</v>
      </c>
      <c r="C39" s="166">
        <v>0.013287413224583992</v>
      </c>
      <c r="D39" s="166">
        <v>0.017525831473145816</v>
      </c>
      <c r="E39" s="167">
        <v>0.013333333333333334</v>
      </c>
      <c r="F39" s="168">
        <f t="shared" si="1"/>
        <v>0.003450842658</v>
      </c>
      <c r="G39" s="169">
        <v>0.0032750397453248964</v>
      </c>
      <c r="H39" s="169">
        <f t="shared" si="2"/>
        <v>0.0001758029126</v>
      </c>
      <c r="I39" s="170">
        <f t="shared" si="3"/>
        <v>0.05367962721</v>
      </c>
      <c r="J39" s="171">
        <f t="shared" si="4"/>
        <v>0.003450842658</v>
      </c>
      <c r="K39" s="172">
        <f t="shared" si="5"/>
        <v>0.003450842658</v>
      </c>
      <c r="L39" s="173">
        <f t="shared" si="6"/>
        <v>0.003600554652</v>
      </c>
      <c r="M39" s="172">
        <f t="shared" si="7"/>
        <v>0.0003255149071</v>
      </c>
      <c r="N39" s="170">
        <f t="shared" si="8"/>
        <v>0.09939265855</v>
      </c>
      <c r="O39" s="171">
        <f t="shared" si="14"/>
        <v>0.003450842658</v>
      </c>
      <c r="P39" s="172">
        <f t="shared" si="9"/>
        <v>0.003450842658</v>
      </c>
      <c r="Q39" s="166">
        <f t="shared" si="10"/>
        <v>0.003608605079</v>
      </c>
      <c r="R39" s="172">
        <f t="shared" si="11"/>
        <v>0.0003335653332</v>
      </c>
      <c r="S39" s="170">
        <f t="shared" si="12"/>
        <v>0.1018507741</v>
      </c>
      <c r="T39" s="174">
        <f t="shared" si="13"/>
        <v>0.003608605079</v>
      </c>
      <c r="U39" s="124"/>
      <c r="V39" s="124"/>
      <c r="W39" s="124"/>
      <c r="X39" s="124"/>
      <c r="Y39" s="124"/>
      <c r="Z39" s="124"/>
    </row>
    <row r="40">
      <c r="A40" s="57">
        <v>280390.0</v>
      </c>
      <c r="B40" s="110" t="s">
        <v>56</v>
      </c>
      <c r="C40" s="166">
        <v>0.011041682633017995</v>
      </c>
      <c r="D40" s="166">
        <v>0.00831987774854271</v>
      </c>
      <c r="E40" s="167">
        <v>0.013333333333333334</v>
      </c>
      <c r="F40" s="168">
        <f t="shared" si="1"/>
        <v>0.00277043254</v>
      </c>
      <c r="G40" s="169">
        <v>0.003114310266211783</v>
      </c>
      <c r="H40" s="169">
        <f t="shared" si="2"/>
        <v>-0.0003438777265</v>
      </c>
      <c r="I40" s="170">
        <f t="shared" si="3"/>
        <v>-0.110418583</v>
      </c>
      <c r="J40" s="171">
        <f t="shared" si="4"/>
        <v>0.00277043254</v>
      </c>
      <c r="K40" s="172">
        <f t="shared" si="5"/>
        <v>0.00277043254</v>
      </c>
      <c r="L40" s="173">
        <f t="shared" si="6"/>
        <v>0.002890625496</v>
      </c>
      <c r="M40" s="172">
        <f t="shared" si="7"/>
        <v>-0.0002236847701</v>
      </c>
      <c r="N40" s="170">
        <f t="shared" si="8"/>
        <v>-0.07182481864</v>
      </c>
      <c r="O40" s="171">
        <f t="shared" si="14"/>
        <v>0.00277043254</v>
      </c>
      <c r="P40" s="172">
        <f t="shared" si="9"/>
        <v>0.00277043254</v>
      </c>
      <c r="Q40" s="166">
        <f t="shared" si="10"/>
        <v>0.002897088602</v>
      </c>
      <c r="R40" s="172">
        <f t="shared" si="11"/>
        <v>-0.0002172216639</v>
      </c>
      <c r="S40" s="170">
        <f t="shared" si="12"/>
        <v>-0.06974952569</v>
      </c>
      <c r="T40" s="174">
        <f t="shared" si="13"/>
        <v>0.002897088602</v>
      </c>
      <c r="U40" s="124"/>
      <c r="V40" s="124"/>
      <c r="W40" s="124"/>
      <c r="X40" s="124"/>
      <c r="Y40" s="124"/>
      <c r="Z40" s="124"/>
    </row>
    <row r="41">
      <c r="A41" s="57">
        <v>280400.0</v>
      </c>
      <c r="B41" s="110" t="s">
        <v>57</v>
      </c>
      <c r="C41" s="166">
        <v>0.009942175655412491</v>
      </c>
      <c r="D41" s="166">
        <v>0.012720244306432378</v>
      </c>
      <c r="E41" s="167">
        <v>0.013333333333333334</v>
      </c>
      <c r="F41" s="168">
        <f t="shared" si="1"/>
        <v>0.002704532281</v>
      </c>
      <c r="G41" s="169">
        <v>0.002894679987576142</v>
      </c>
      <c r="H41" s="169">
        <f t="shared" si="2"/>
        <v>-0.0001901477071</v>
      </c>
      <c r="I41" s="170">
        <f t="shared" si="3"/>
        <v>-0.06568867989</v>
      </c>
      <c r="J41" s="171">
        <f t="shared" si="4"/>
        <v>0.002704532281</v>
      </c>
      <c r="K41" s="172">
        <f t="shared" si="5"/>
        <v>0.002704532281</v>
      </c>
      <c r="L41" s="173">
        <f t="shared" si="6"/>
        <v>0.002821866208</v>
      </c>
      <c r="M41" s="172">
        <f t="shared" si="7"/>
        <v>-0.00007281377967</v>
      </c>
      <c r="N41" s="170">
        <f t="shared" si="8"/>
        <v>-0.02515434521</v>
      </c>
      <c r="O41" s="171">
        <f t="shared" si="14"/>
        <v>0.002704532281</v>
      </c>
      <c r="P41" s="172">
        <f t="shared" si="9"/>
        <v>0.002704532281</v>
      </c>
      <c r="Q41" s="166">
        <f t="shared" si="10"/>
        <v>0.002828175576</v>
      </c>
      <c r="R41" s="172">
        <f t="shared" si="11"/>
        <v>-0.00006650441139</v>
      </c>
      <c r="S41" s="170">
        <f t="shared" si="12"/>
        <v>-0.02297470244</v>
      </c>
      <c r="T41" s="174">
        <f t="shared" si="13"/>
        <v>0.002828175576</v>
      </c>
      <c r="U41" s="124"/>
      <c r="V41" s="124"/>
      <c r="W41" s="124"/>
      <c r="X41" s="124"/>
      <c r="Y41" s="124"/>
      <c r="Z41" s="124"/>
    </row>
    <row r="42">
      <c r="A42" s="57">
        <v>280410.0</v>
      </c>
      <c r="B42" s="110" t="s">
        <v>58</v>
      </c>
      <c r="C42" s="166">
        <v>0.027256696150396182</v>
      </c>
      <c r="D42" s="166">
        <v>0.011814654173946391</v>
      </c>
      <c r="E42" s="167">
        <v>0.013333333333333334</v>
      </c>
      <c r="F42" s="168">
        <f t="shared" si="1"/>
        <v>0.005793978266</v>
      </c>
      <c r="G42" s="169">
        <v>0.0037249971221393675</v>
      </c>
      <c r="H42" s="169">
        <f t="shared" si="2"/>
        <v>0.002068981143</v>
      </c>
      <c r="I42" s="170">
        <f t="shared" si="3"/>
        <v>0.5554316086</v>
      </c>
      <c r="J42" s="171">
        <f t="shared" si="4"/>
        <v>0.004656246403</v>
      </c>
      <c r="K42" s="172" t="str">
        <f t="shared" si="5"/>
        <v/>
      </c>
      <c r="L42" s="173">
        <f t="shared" si="6"/>
        <v>0.004656246403</v>
      </c>
      <c r="M42" s="172">
        <f t="shared" si="7"/>
        <v>0.0009312492805</v>
      </c>
      <c r="N42" s="170">
        <f t="shared" si="8"/>
        <v>0.25</v>
      </c>
      <c r="O42" s="171">
        <f t="shared" si="14"/>
        <v>0.004656246403</v>
      </c>
      <c r="P42" s="172" t="str">
        <f t="shared" si="9"/>
        <v/>
      </c>
      <c r="Q42" s="166">
        <f t="shared" si="10"/>
        <v>0.004656246403</v>
      </c>
      <c r="R42" s="172">
        <f t="shared" si="11"/>
        <v>0.0009312492805</v>
      </c>
      <c r="S42" s="170">
        <f t="shared" si="12"/>
        <v>0.25</v>
      </c>
      <c r="T42" s="174">
        <f t="shared" si="13"/>
        <v>0.004656246403</v>
      </c>
      <c r="U42" s="124"/>
      <c r="V42" s="124"/>
      <c r="W42" s="124"/>
      <c r="X42" s="124"/>
      <c r="Y42" s="124"/>
      <c r="Z42" s="124"/>
    </row>
    <row r="43">
      <c r="A43" s="57">
        <v>280420.0</v>
      </c>
      <c r="B43" s="110" t="s">
        <v>59</v>
      </c>
      <c r="C43" s="166">
        <v>0.009177362183902051</v>
      </c>
      <c r="D43" s="166">
        <v>0.013765018583214049</v>
      </c>
      <c r="E43" s="167">
        <v>0.013333333333333334</v>
      </c>
      <c r="F43" s="168">
        <f t="shared" si="1"/>
        <v>0.002598209084</v>
      </c>
      <c r="G43" s="169">
        <v>0.0032169567816941334</v>
      </c>
      <c r="H43" s="169">
        <f t="shared" si="2"/>
        <v>-0.0006187476978</v>
      </c>
      <c r="I43" s="170">
        <f t="shared" si="3"/>
        <v>-0.1923394499</v>
      </c>
      <c r="J43" s="171">
        <f t="shared" si="4"/>
        <v>0.002598209084</v>
      </c>
      <c r="K43" s="172">
        <f t="shared" si="5"/>
        <v>0.002598209084</v>
      </c>
      <c r="L43" s="173">
        <f t="shared" si="6"/>
        <v>0.002710930266</v>
      </c>
      <c r="M43" s="172">
        <f t="shared" si="7"/>
        <v>-0.0005060265155</v>
      </c>
      <c r="N43" s="170">
        <f t="shared" si="8"/>
        <v>-0.1572997556</v>
      </c>
      <c r="O43" s="171">
        <f t="shared" si="14"/>
        <v>0.002598209084</v>
      </c>
      <c r="P43" s="172">
        <f t="shared" si="9"/>
        <v>0.002598209084</v>
      </c>
      <c r="Q43" s="166">
        <f t="shared" si="10"/>
        <v>0.002716991594</v>
      </c>
      <c r="R43" s="172">
        <f t="shared" si="11"/>
        <v>-0.0004999651873</v>
      </c>
      <c r="S43" s="170">
        <f t="shared" si="12"/>
        <v>-0.1554155748</v>
      </c>
      <c r="T43" s="174">
        <f t="shared" si="13"/>
        <v>0.002716991594</v>
      </c>
      <c r="U43" s="124"/>
      <c r="V43" s="124"/>
      <c r="W43" s="124"/>
      <c r="X43" s="124"/>
      <c r="Y43" s="124"/>
      <c r="Z43" s="124"/>
    </row>
    <row r="44">
      <c r="A44" s="57">
        <v>280430.0</v>
      </c>
      <c r="B44" s="110" t="s">
        <v>60</v>
      </c>
      <c r="C44" s="166">
        <v>0.01769848943997185</v>
      </c>
      <c r="D44" s="166">
        <v>0.010295300920836007</v>
      </c>
      <c r="E44" s="167">
        <v>0.013333333333333334</v>
      </c>
      <c r="F44" s="168">
        <f t="shared" si="1"/>
        <v>0.00402792046</v>
      </c>
      <c r="G44" s="169">
        <v>0.002650264109321135</v>
      </c>
      <c r="H44" s="169">
        <f t="shared" si="2"/>
        <v>0.001377656351</v>
      </c>
      <c r="I44" s="170">
        <f t="shared" si="3"/>
        <v>0.5198185139</v>
      </c>
      <c r="J44" s="171">
        <f t="shared" si="4"/>
        <v>0.003312830137</v>
      </c>
      <c r="K44" s="172" t="str">
        <f t="shared" si="5"/>
        <v/>
      </c>
      <c r="L44" s="173">
        <f t="shared" si="6"/>
        <v>0.003312830137</v>
      </c>
      <c r="M44" s="172">
        <f t="shared" si="7"/>
        <v>0.0006625660273</v>
      </c>
      <c r="N44" s="170">
        <f t="shared" si="8"/>
        <v>0.25</v>
      </c>
      <c r="O44" s="171">
        <f t="shared" si="14"/>
        <v>0.003312830137</v>
      </c>
      <c r="P44" s="172" t="str">
        <f t="shared" si="9"/>
        <v/>
      </c>
      <c r="Q44" s="166">
        <f t="shared" si="10"/>
        <v>0.003312830137</v>
      </c>
      <c r="R44" s="172">
        <f t="shared" si="11"/>
        <v>0.0006625660273</v>
      </c>
      <c r="S44" s="170">
        <f t="shared" si="12"/>
        <v>0.25</v>
      </c>
      <c r="T44" s="174">
        <f t="shared" si="13"/>
        <v>0.003312830137</v>
      </c>
      <c r="U44" s="124"/>
      <c r="V44" s="124"/>
      <c r="W44" s="124"/>
      <c r="X44" s="124"/>
      <c r="Y44" s="124"/>
      <c r="Z44" s="124"/>
    </row>
    <row r="45">
      <c r="A45" s="57">
        <v>280440.0</v>
      </c>
      <c r="B45" s="110" t="s">
        <v>61</v>
      </c>
      <c r="C45" s="166">
        <v>0.011133288047568309</v>
      </c>
      <c r="D45" s="166">
        <v>0.01380073397784443</v>
      </c>
      <c r="E45" s="167">
        <v>0.013333333333333334</v>
      </c>
      <c r="F45" s="168">
        <f t="shared" si="1"/>
        <v>0.002951347201</v>
      </c>
      <c r="G45" s="169">
        <v>0.0031142219177880816</v>
      </c>
      <c r="H45" s="169">
        <f t="shared" si="2"/>
        <v>-0.0001628747166</v>
      </c>
      <c r="I45" s="170">
        <f t="shared" si="3"/>
        <v>-0.05230029229</v>
      </c>
      <c r="J45" s="171">
        <f t="shared" si="4"/>
        <v>0.002951347201</v>
      </c>
      <c r="K45" s="172">
        <f t="shared" si="5"/>
        <v>0.002951347201</v>
      </c>
      <c r="L45" s="173">
        <f t="shared" si="6"/>
        <v>0.003079388993</v>
      </c>
      <c r="M45" s="172">
        <f t="shared" si="7"/>
        <v>-0.0000348329251</v>
      </c>
      <c r="N45" s="170">
        <f t="shared" si="8"/>
        <v>-0.01118511333</v>
      </c>
      <c r="O45" s="171">
        <f t="shared" si="14"/>
        <v>0.002951347201</v>
      </c>
      <c r="P45" s="172">
        <f t="shared" si="9"/>
        <v>0.002951347201</v>
      </c>
      <c r="Q45" s="166">
        <f t="shared" si="10"/>
        <v>0.003086274152</v>
      </c>
      <c r="R45" s="172">
        <f t="shared" si="11"/>
        <v>-0.00002794776549</v>
      </c>
      <c r="S45" s="170">
        <f t="shared" si="12"/>
        <v>-0.008974236976</v>
      </c>
      <c r="T45" s="174">
        <f t="shared" si="13"/>
        <v>0.003086274152</v>
      </c>
      <c r="U45" s="124"/>
      <c r="V45" s="124"/>
      <c r="W45" s="124"/>
      <c r="X45" s="124"/>
      <c r="Y45" s="124"/>
      <c r="Z45" s="124"/>
    </row>
    <row r="46">
      <c r="A46" s="57">
        <v>280445.0</v>
      </c>
      <c r="B46" s="110" t="s">
        <v>62</v>
      </c>
      <c r="C46" s="166">
        <v>0.027303894585427896</v>
      </c>
      <c r="D46" s="166">
        <v>0.013462588038031477</v>
      </c>
      <c r="E46" s="167">
        <v>0.013333333333333334</v>
      </c>
      <c r="F46" s="168">
        <f t="shared" si="1"/>
        <v>0.005851912</v>
      </c>
      <c r="G46" s="169">
        <v>0.0033945031087843575</v>
      </c>
      <c r="H46" s="169">
        <f t="shared" si="2"/>
        <v>0.002457408891</v>
      </c>
      <c r="I46" s="170">
        <f t="shared" si="3"/>
        <v>0.7239377347</v>
      </c>
      <c r="J46" s="171">
        <f t="shared" si="4"/>
        <v>0.004243128886</v>
      </c>
      <c r="K46" s="172" t="str">
        <f t="shared" si="5"/>
        <v/>
      </c>
      <c r="L46" s="173">
        <f t="shared" si="6"/>
        <v>0.004243128886</v>
      </c>
      <c r="M46" s="172">
        <f t="shared" si="7"/>
        <v>0.0008486257772</v>
      </c>
      <c r="N46" s="170">
        <f t="shared" si="8"/>
        <v>0.25</v>
      </c>
      <c r="O46" s="171">
        <f t="shared" si="14"/>
        <v>0.004243128886</v>
      </c>
      <c r="P46" s="172" t="str">
        <f t="shared" si="9"/>
        <v/>
      </c>
      <c r="Q46" s="166">
        <f t="shared" si="10"/>
        <v>0.004243128886</v>
      </c>
      <c r="R46" s="172">
        <f t="shared" si="11"/>
        <v>0.0008486257772</v>
      </c>
      <c r="S46" s="170">
        <f t="shared" si="12"/>
        <v>0.25</v>
      </c>
      <c r="T46" s="174">
        <f t="shared" si="13"/>
        <v>0.004243128886</v>
      </c>
      <c r="U46" s="124"/>
      <c r="V46" s="124"/>
      <c r="W46" s="124"/>
      <c r="X46" s="124"/>
      <c r="Y46" s="124"/>
      <c r="Z46" s="124"/>
    </row>
    <row r="47">
      <c r="A47" s="57">
        <v>280450.0</v>
      </c>
      <c r="B47" s="110" t="s">
        <v>63</v>
      </c>
      <c r="C47" s="166">
        <v>0.013695490008573162</v>
      </c>
      <c r="D47" s="166">
        <v>0.012993580718860814</v>
      </c>
      <c r="E47" s="167">
        <v>0.013333333333333334</v>
      </c>
      <c r="F47" s="168">
        <f t="shared" si="1"/>
        <v>0.003388328956</v>
      </c>
      <c r="G47" s="169">
        <v>0.0034151016900354856</v>
      </c>
      <c r="H47" s="169">
        <f t="shared" si="2"/>
        <v>-0.00002677273359</v>
      </c>
      <c r="I47" s="170">
        <f t="shared" si="3"/>
        <v>-0.007839512853</v>
      </c>
      <c r="J47" s="171">
        <f t="shared" si="4"/>
        <v>0.003388328956</v>
      </c>
      <c r="K47" s="172">
        <f t="shared" si="5"/>
        <v>0.003388328956</v>
      </c>
      <c r="L47" s="173">
        <f t="shared" si="6"/>
        <v>0.003535328845</v>
      </c>
      <c r="M47" s="172">
        <f t="shared" si="7"/>
        <v>0.000120227155</v>
      </c>
      <c r="N47" s="170">
        <f t="shared" si="8"/>
        <v>0.03520456076</v>
      </c>
      <c r="O47" s="171">
        <f t="shared" si="14"/>
        <v>0.003388328956</v>
      </c>
      <c r="P47" s="172">
        <f t="shared" si="9"/>
        <v>0.003388328956</v>
      </c>
      <c r="Q47" s="166">
        <f t="shared" si="10"/>
        <v>0.003543233434</v>
      </c>
      <c r="R47" s="172">
        <f t="shared" si="11"/>
        <v>0.0001281317436</v>
      </c>
      <c r="S47" s="170">
        <f t="shared" si="12"/>
        <v>0.03751915909</v>
      </c>
      <c r="T47" s="174">
        <f t="shared" si="13"/>
        <v>0.003543233434</v>
      </c>
      <c r="U47" s="124"/>
      <c r="V47" s="124"/>
      <c r="W47" s="124"/>
      <c r="X47" s="124"/>
      <c r="Y47" s="124"/>
      <c r="Z47" s="124"/>
    </row>
    <row r="48">
      <c r="A48" s="57">
        <v>280460.0</v>
      </c>
      <c r="B48" s="110" t="s">
        <v>64</v>
      </c>
      <c r="C48" s="166">
        <v>0.007391821754841544</v>
      </c>
      <c r="D48" s="166">
        <v>0.014830957730639915</v>
      </c>
      <c r="E48" s="167">
        <v>0.013333333333333334</v>
      </c>
      <c r="F48" s="168">
        <f t="shared" si="1"/>
        <v>0.002308789981</v>
      </c>
      <c r="G48" s="169">
        <v>0.0030927404848193523</v>
      </c>
      <c r="H48" s="169">
        <f t="shared" si="2"/>
        <v>-0.0007839505037</v>
      </c>
      <c r="I48" s="170">
        <f t="shared" si="3"/>
        <v>-0.2534808554</v>
      </c>
      <c r="J48" s="171">
        <f t="shared" si="4"/>
        <v>0.002319555364</v>
      </c>
      <c r="K48" s="172" t="str">
        <f t="shared" si="5"/>
        <v/>
      </c>
      <c r="L48" s="173">
        <f t="shared" si="6"/>
        <v>0.002319555364</v>
      </c>
      <c r="M48" s="172">
        <f t="shared" si="7"/>
        <v>-0.0007731851212</v>
      </c>
      <c r="N48" s="170">
        <f t="shared" si="8"/>
        <v>-0.25</v>
      </c>
      <c r="O48" s="171">
        <f t="shared" si="14"/>
        <v>0.002319555364</v>
      </c>
      <c r="P48" s="172" t="str">
        <f t="shared" si="9"/>
        <v/>
      </c>
      <c r="Q48" s="166">
        <f t="shared" si="10"/>
        <v>0.002319555364</v>
      </c>
      <c r="R48" s="172">
        <f t="shared" si="11"/>
        <v>-0.0007731851212</v>
      </c>
      <c r="S48" s="170">
        <f t="shared" si="12"/>
        <v>-0.25</v>
      </c>
      <c r="T48" s="174">
        <f t="shared" si="13"/>
        <v>0.002319555364</v>
      </c>
      <c r="U48" s="124"/>
      <c r="V48" s="124"/>
      <c r="W48" s="124"/>
      <c r="X48" s="124"/>
      <c r="Y48" s="124"/>
      <c r="Z48" s="124"/>
    </row>
    <row r="49">
      <c r="A49" s="57">
        <v>280470.0</v>
      </c>
      <c r="B49" s="110" t="s">
        <v>65</v>
      </c>
      <c r="C49" s="166">
        <v>0.025651751498745254</v>
      </c>
      <c r="D49" s="166">
        <v>0.014729497375486319</v>
      </c>
      <c r="E49" s="167">
        <v>0.013333333333333334</v>
      </c>
      <c r="F49" s="168">
        <f t="shared" si="1"/>
        <v>0.005592533524</v>
      </c>
      <c r="G49" s="169">
        <v>0.003046377684553945</v>
      </c>
      <c r="H49" s="169">
        <f t="shared" si="2"/>
        <v>0.00254615584</v>
      </c>
      <c r="I49" s="170">
        <f t="shared" si="3"/>
        <v>0.835797824</v>
      </c>
      <c r="J49" s="171">
        <f t="shared" si="4"/>
        <v>0.003807972106</v>
      </c>
      <c r="K49" s="172" t="str">
        <f t="shared" si="5"/>
        <v/>
      </c>
      <c r="L49" s="173">
        <f t="shared" si="6"/>
        <v>0.003807972106</v>
      </c>
      <c r="M49" s="172">
        <f t="shared" si="7"/>
        <v>0.0007615944211</v>
      </c>
      <c r="N49" s="170">
        <f t="shared" si="8"/>
        <v>0.25</v>
      </c>
      <c r="O49" s="171">
        <f t="shared" si="14"/>
        <v>0.003807972106</v>
      </c>
      <c r="P49" s="172" t="str">
        <f t="shared" si="9"/>
        <v/>
      </c>
      <c r="Q49" s="166">
        <f t="shared" si="10"/>
        <v>0.003807972106</v>
      </c>
      <c r="R49" s="172">
        <f t="shared" si="11"/>
        <v>0.0007615944211</v>
      </c>
      <c r="S49" s="170">
        <f t="shared" si="12"/>
        <v>0.25</v>
      </c>
      <c r="T49" s="174">
        <f t="shared" si="13"/>
        <v>0.003807972106</v>
      </c>
      <c r="U49" s="124"/>
      <c r="V49" s="124"/>
      <c r="W49" s="124"/>
      <c r="X49" s="124"/>
      <c r="Y49" s="124"/>
      <c r="Z49" s="124"/>
    </row>
    <row r="50">
      <c r="A50" s="57">
        <v>280480.0</v>
      </c>
      <c r="B50" s="110" t="s">
        <v>66</v>
      </c>
      <c r="C50" s="166">
        <v>0.012398733549530711</v>
      </c>
      <c r="D50" s="166">
        <v>0.012993055615756071</v>
      </c>
      <c r="E50" s="167">
        <v>0.013333333333333334</v>
      </c>
      <c r="F50" s="168">
        <f t="shared" si="1"/>
        <v>0.003154897041</v>
      </c>
      <c r="G50" s="169">
        <v>0.0032177985534627604</v>
      </c>
      <c r="H50" s="169">
        <f t="shared" si="2"/>
        <v>-0.00006290151274</v>
      </c>
      <c r="I50" s="170">
        <f t="shared" si="3"/>
        <v>-0.01954799584</v>
      </c>
      <c r="J50" s="171">
        <f t="shared" si="4"/>
        <v>0.003154897041</v>
      </c>
      <c r="K50" s="172">
        <f t="shared" si="5"/>
        <v>0.003154897041</v>
      </c>
      <c r="L50" s="173">
        <f t="shared" si="6"/>
        <v>0.003291769676</v>
      </c>
      <c r="M50" s="172">
        <f t="shared" si="7"/>
        <v>0.00007397112251</v>
      </c>
      <c r="N50" s="170">
        <f t="shared" si="8"/>
        <v>0.02298811479</v>
      </c>
      <c r="O50" s="171">
        <f t="shared" si="14"/>
        <v>0.003154897041</v>
      </c>
      <c r="P50" s="172">
        <f t="shared" si="9"/>
        <v>0.003154897041</v>
      </c>
      <c r="Q50" s="166">
        <f t="shared" si="10"/>
        <v>0.003299129694</v>
      </c>
      <c r="R50" s="172">
        <f t="shared" si="11"/>
        <v>0.0000813311409</v>
      </c>
      <c r="S50" s="170">
        <f t="shared" si="12"/>
        <v>0.02527539855</v>
      </c>
      <c r="T50" s="174">
        <f t="shared" si="13"/>
        <v>0.003299129694</v>
      </c>
      <c r="U50" s="124"/>
      <c r="V50" s="124"/>
      <c r="W50" s="124"/>
      <c r="X50" s="124"/>
      <c r="Y50" s="124"/>
      <c r="Z50" s="124"/>
    </row>
    <row r="51">
      <c r="A51" s="57">
        <v>280490.0</v>
      </c>
      <c r="B51" s="110" t="s">
        <v>67</v>
      </c>
      <c r="C51" s="166">
        <v>0.012829867613086004</v>
      </c>
      <c r="D51" s="166">
        <v>0.01370394992326407</v>
      </c>
      <c r="E51" s="167">
        <v>0.013333333333333334</v>
      </c>
      <c r="F51" s="168">
        <f t="shared" si="1"/>
        <v>0.003253828001</v>
      </c>
      <c r="G51" s="169">
        <v>0.002423645776032115</v>
      </c>
      <c r="H51" s="169">
        <f t="shared" si="2"/>
        <v>0.0008301822254</v>
      </c>
      <c r="I51" s="170">
        <f t="shared" si="3"/>
        <v>0.3425344716</v>
      </c>
      <c r="J51" s="171">
        <f t="shared" si="4"/>
        <v>0.00302955722</v>
      </c>
      <c r="K51" s="172" t="str">
        <f t="shared" si="5"/>
        <v/>
      </c>
      <c r="L51" s="173">
        <f t="shared" si="6"/>
        <v>0.00302955722</v>
      </c>
      <c r="M51" s="172">
        <f t="shared" si="7"/>
        <v>0.000605911444</v>
      </c>
      <c r="N51" s="170">
        <f t="shared" si="8"/>
        <v>0.25</v>
      </c>
      <c r="O51" s="171">
        <f t="shared" si="14"/>
        <v>0.00302955722</v>
      </c>
      <c r="P51" s="172" t="str">
        <f t="shared" si="9"/>
        <v/>
      </c>
      <c r="Q51" s="166">
        <f t="shared" si="10"/>
        <v>0.00302955722</v>
      </c>
      <c r="R51" s="172">
        <f t="shared" si="11"/>
        <v>0.000605911444</v>
      </c>
      <c r="S51" s="170">
        <f t="shared" si="12"/>
        <v>0.25</v>
      </c>
      <c r="T51" s="174">
        <f t="shared" si="13"/>
        <v>0.00302955722</v>
      </c>
      <c r="U51" s="124"/>
      <c r="V51" s="124"/>
      <c r="W51" s="124"/>
      <c r="X51" s="124"/>
      <c r="Y51" s="124"/>
      <c r="Z51" s="124"/>
    </row>
    <row r="52">
      <c r="A52" s="57">
        <v>280500.0</v>
      </c>
      <c r="B52" s="110" t="s">
        <v>68</v>
      </c>
      <c r="C52" s="166">
        <v>0.013585639438198016</v>
      </c>
      <c r="D52" s="166">
        <v>0.012240589259674611</v>
      </c>
      <c r="E52" s="167">
        <v>0.013333333333333334</v>
      </c>
      <c r="F52" s="168">
        <f t="shared" si="1"/>
        <v>0.00334596611</v>
      </c>
      <c r="G52" s="169">
        <v>0.0039371225912349156</v>
      </c>
      <c r="H52" s="169">
        <f t="shared" si="2"/>
        <v>-0.0005911564812</v>
      </c>
      <c r="I52" s="170">
        <f t="shared" si="3"/>
        <v>-0.1501493712</v>
      </c>
      <c r="J52" s="171">
        <f t="shared" si="4"/>
        <v>0.00334596611</v>
      </c>
      <c r="K52" s="172">
        <f t="shared" si="5"/>
        <v>0.00334596611</v>
      </c>
      <c r="L52" s="173">
        <f t="shared" si="6"/>
        <v>0.003491128121</v>
      </c>
      <c r="M52" s="172">
        <f t="shared" si="7"/>
        <v>-0.0004459944702</v>
      </c>
      <c r="N52" s="170">
        <f t="shared" si="8"/>
        <v>-0.1132792947</v>
      </c>
      <c r="O52" s="171">
        <f t="shared" si="14"/>
        <v>0.00334596611</v>
      </c>
      <c r="P52" s="172">
        <f t="shared" si="9"/>
        <v>0.00334596611</v>
      </c>
      <c r="Q52" s="166">
        <f t="shared" si="10"/>
        <v>0.003498933882</v>
      </c>
      <c r="R52" s="172">
        <f t="shared" si="11"/>
        <v>-0.0004381887093</v>
      </c>
      <c r="S52" s="170">
        <f t="shared" si="12"/>
        <v>-0.1112966892</v>
      </c>
      <c r="T52" s="174">
        <f t="shared" si="13"/>
        <v>0.003498933882</v>
      </c>
      <c r="U52" s="124"/>
      <c r="V52" s="124"/>
      <c r="W52" s="124"/>
      <c r="X52" s="124"/>
      <c r="Y52" s="124"/>
      <c r="Z52" s="124"/>
    </row>
    <row r="53">
      <c r="A53" s="57">
        <v>280510.0</v>
      </c>
      <c r="B53" s="110" t="s">
        <v>69</v>
      </c>
      <c r="C53" s="166">
        <v>0.004599391723602377</v>
      </c>
      <c r="D53" s="166">
        <v>0.01570367091584345</v>
      </c>
      <c r="E53" s="167">
        <v>0.013333333333333334</v>
      </c>
      <c r="F53" s="168">
        <f t="shared" si="1"/>
        <v>0.001832333971</v>
      </c>
      <c r="G53" s="169">
        <v>0.003141290786984761</v>
      </c>
      <c r="H53" s="169">
        <f t="shared" si="2"/>
        <v>-0.001308956816</v>
      </c>
      <c r="I53" s="170">
        <f t="shared" si="3"/>
        <v>-0.416693934</v>
      </c>
      <c r="J53" s="171">
        <f t="shared" si="4"/>
        <v>0.00235596809</v>
      </c>
      <c r="K53" s="172" t="str">
        <f t="shared" si="5"/>
        <v/>
      </c>
      <c r="L53" s="173">
        <f t="shared" si="6"/>
        <v>0.00235596809</v>
      </c>
      <c r="M53" s="172">
        <f t="shared" si="7"/>
        <v>-0.0007853226967</v>
      </c>
      <c r="N53" s="170">
        <f t="shared" si="8"/>
        <v>-0.25</v>
      </c>
      <c r="O53" s="171">
        <f t="shared" si="14"/>
        <v>0.00235596809</v>
      </c>
      <c r="P53" s="172" t="str">
        <f t="shared" si="9"/>
        <v/>
      </c>
      <c r="Q53" s="166">
        <f t="shared" si="10"/>
        <v>0.00235596809</v>
      </c>
      <c r="R53" s="172">
        <f t="shared" si="11"/>
        <v>-0.0007853226967</v>
      </c>
      <c r="S53" s="170">
        <f t="shared" si="12"/>
        <v>-0.25</v>
      </c>
      <c r="T53" s="174">
        <f t="shared" si="13"/>
        <v>0.00235596809</v>
      </c>
      <c r="U53" s="124"/>
      <c r="V53" s="124"/>
      <c r="W53" s="124"/>
      <c r="X53" s="124"/>
      <c r="Y53" s="124"/>
      <c r="Z53" s="124"/>
    </row>
    <row r="54">
      <c r="A54" s="57">
        <v>280520.0</v>
      </c>
      <c r="B54" s="110" t="s">
        <v>70</v>
      </c>
      <c r="C54" s="166">
        <v>0.017516617785012525</v>
      </c>
      <c r="D54" s="166">
        <v>0.012229892912377053</v>
      </c>
      <c r="E54" s="167">
        <v>0.013333333333333334</v>
      </c>
      <c r="F54" s="168">
        <f t="shared" si="1"/>
        <v>0.004053221322</v>
      </c>
      <c r="G54" s="169">
        <v>0.002972025208708806</v>
      </c>
      <c r="H54" s="169">
        <f t="shared" si="2"/>
        <v>0.001081196113</v>
      </c>
      <c r="I54" s="170">
        <f t="shared" si="3"/>
        <v>0.3637910305</v>
      </c>
      <c r="J54" s="171">
        <f t="shared" si="4"/>
        <v>0.003715031511</v>
      </c>
      <c r="K54" s="172" t="str">
        <f t="shared" si="5"/>
        <v/>
      </c>
      <c r="L54" s="173">
        <f t="shared" si="6"/>
        <v>0.003715031511</v>
      </c>
      <c r="M54" s="172">
        <f t="shared" si="7"/>
        <v>0.0007430063022</v>
      </c>
      <c r="N54" s="170">
        <f t="shared" si="8"/>
        <v>0.25</v>
      </c>
      <c r="O54" s="171">
        <f t="shared" si="14"/>
        <v>0.003715031511</v>
      </c>
      <c r="P54" s="172" t="str">
        <f t="shared" si="9"/>
        <v/>
      </c>
      <c r="Q54" s="166">
        <f t="shared" si="10"/>
        <v>0.003715031511</v>
      </c>
      <c r="R54" s="172">
        <f t="shared" si="11"/>
        <v>0.0007430063022</v>
      </c>
      <c r="S54" s="170">
        <f t="shared" si="12"/>
        <v>0.25</v>
      </c>
      <c r="T54" s="174">
        <f t="shared" si="13"/>
        <v>0.003715031511</v>
      </c>
      <c r="U54" s="124"/>
      <c r="V54" s="124"/>
      <c r="W54" s="124"/>
      <c r="X54" s="124"/>
      <c r="Y54" s="124"/>
      <c r="Z54" s="124"/>
    </row>
    <row r="55">
      <c r="A55" s="57">
        <v>280530.0</v>
      </c>
      <c r="B55" s="110" t="s">
        <v>71</v>
      </c>
      <c r="C55" s="166">
        <v>0.016705260337260608</v>
      </c>
      <c r="D55" s="166">
        <v>0.013172911115673053</v>
      </c>
      <c r="E55" s="167">
        <v>0.013333333333333334</v>
      </c>
      <c r="F55" s="168">
        <f t="shared" si="1"/>
        <v>0.003935467528</v>
      </c>
      <c r="G55" s="169">
        <v>0.0030886950576028585</v>
      </c>
      <c r="H55" s="169">
        <f t="shared" si="2"/>
        <v>0.0008467724699</v>
      </c>
      <c r="I55" s="170">
        <f t="shared" si="3"/>
        <v>0.2741521756</v>
      </c>
      <c r="J55" s="171">
        <f t="shared" si="4"/>
        <v>0.003860868822</v>
      </c>
      <c r="K55" s="172" t="str">
        <f t="shared" si="5"/>
        <v/>
      </c>
      <c r="L55" s="173">
        <f t="shared" si="6"/>
        <v>0.003860868822</v>
      </c>
      <c r="M55" s="172">
        <f t="shared" si="7"/>
        <v>0.0007721737644</v>
      </c>
      <c r="N55" s="170">
        <f t="shared" si="8"/>
        <v>0.25</v>
      </c>
      <c r="O55" s="171">
        <f t="shared" si="14"/>
        <v>0.003860868822</v>
      </c>
      <c r="P55" s="172" t="str">
        <f t="shared" si="9"/>
        <v/>
      </c>
      <c r="Q55" s="166">
        <f t="shared" si="10"/>
        <v>0.003860868822</v>
      </c>
      <c r="R55" s="172">
        <f t="shared" si="11"/>
        <v>0.0007721737644</v>
      </c>
      <c r="S55" s="170">
        <f t="shared" si="12"/>
        <v>0.25</v>
      </c>
      <c r="T55" s="174">
        <f t="shared" si="13"/>
        <v>0.003860868822</v>
      </c>
      <c r="U55" s="124"/>
      <c r="V55" s="124"/>
      <c r="W55" s="124"/>
      <c r="X55" s="124"/>
      <c r="Y55" s="124"/>
      <c r="Z55" s="124"/>
    </row>
    <row r="56">
      <c r="A56" s="57">
        <v>280540.0</v>
      </c>
      <c r="B56" s="110" t="s">
        <v>72</v>
      </c>
      <c r="C56" s="166">
        <v>0.007860759878908203</v>
      </c>
      <c r="D56" s="166">
        <v>0.013316598879793516</v>
      </c>
      <c r="E56" s="167">
        <v>0.013333333333333334</v>
      </c>
      <c r="F56" s="168">
        <f t="shared" si="1"/>
        <v>0.002347768078</v>
      </c>
      <c r="G56" s="169">
        <v>0.00242754090956931</v>
      </c>
      <c r="H56" s="169">
        <f t="shared" si="2"/>
        <v>-0.00007977283164</v>
      </c>
      <c r="I56" s="170">
        <f t="shared" si="3"/>
        <v>-0.03286158076</v>
      </c>
      <c r="J56" s="171">
        <f t="shared" si="4"/>
        <v>0.002347768078</v>
      </c>
      <c r="K56" s="172">
        <f t="shared" si="5"/>
        <v>0.002347768078</v>
      </c>
      <c r="L56" s="173">
        <f t="shared" si="6"/>
        <v>0.002449624081</v>
      </c>
      <c r="M56" s="172">
        <f t="shared" si="7"/>
        <v>0.00002208317179</v>
      </c>
      <c r="N56" s="170">
        <f t="shared" si="8"/>
        <v>0.009096930848</v>
      </c>
      <c r="O56" s="171">
        <f t="shared" si="14"/>
        <v>0.002347768078</v>
      </c>
      <c r="P56" s="172">
        <f t="shared" si="9"/>
        <v>0.002347768078</v>
      </c>
      <c r="Q56" s="166">
        <f t="shared" si="10"/>
        <v>0.002455101159</v>
      </c>
      <c r="R56" s="172">
        <f t="shared" si="11"/>
        <v>0.00002756024949</v>
      </c>
      <c r="S56" s="170">
        <f t="shared" si="12"/>
        <v>0.01135315552</v>
      </c>
      <c r="T56" s="174">
        <f t="shared" si="13"/>
        <v>0.002455101159</v>
      </c>
      <c r="U56" s="124"/>
      <c r="V56" s="124"/>
      <c r="W56" s="124"/>
      <c r="X56" s="124"/>
      <c r="Y56" s="124"/>
      <c r="Z56" s="124"/>
    </row>
    <row r="57">
      <c r="A57" s="57">
        <v>280550.0</v>
      </c>
      <c r="B57" s="110" t="s">
        <v>73</v>
      </c>
      <c r="C57" s="166">
        <v>0.01714511843220301</v>
      </c>
      <c r="D57" s="166">
        <v>0.012689455942576477</v>
      </c>
      <c r="E57" s="167">
        <v>0.013333333333333334</v>
      </c>
      <c r="F57" s="168">
        <f t="shared" si="1"/>
        <v>0.004000138329</v>
      </c>
      <c r="G57" s="169">
        <v>0.003571736129238008</v>
      </c>
      <c r="H57" s="169">
        <f t="shared" si="2"/>
        <v>0.0004284022002</v>
      </c>
      <c r="I57" s="170">
        <f t="shared" si="3"/>
        <v>0.1199422871</v>
      </c>
      <c r="J57" s="171">
        <f t="shared" si="4"/>
        <v>0.004000138329</v>
      </c>
      <c r="K57" s="172">
        <f t="shared" si="5"/>
        <v>0.004000138329</v>
      </c>
      <c r="L57" s="173">
        <f t="shared" si="6"/>
        <v>0.004173681069</v>
      </c>
      <c r="M57" s="172">
        <f t="shared" si="7"/>
        <v>0.0006019449394</v>
      </c>
      <c r="N57" s="170">
        <f t="shared" si="8"/>
        <v>0.1685300699</v>
      </c>
      <c r="O57" s="171">
        <f t="shared" si="14"/>
        <v>0.004000138329</v>
      </c>
      <c r="P57" s="172">
        <f t="shared" si="9"/>
        <v>0.004000138329</v>
      </c>
      <c r="Q57" s="166">
        <f t="shared" si="10"/>
        <v>0.004183012939</v>
      </c>
      <c r="R57" s="172">
        <f t="shared" si="11"/>
        <v>0.0006112768103</v>
      </c>
      <c r="S57" s="170">
        <f t="shared" si="12"/>
        <v>0.1711427687</v>
      </c>
      <c r="T57" s="174">
        <f t="shared" si="13"/>
        <v>0.004183012939</v>
      </c>
      <c r="U57" s="124"/>
      <c r="V57" s="124"/>
      <c r="W57" s="124"/>
      <c r="X57" s="124"/>
      <c r="Y57" s="124"/>
      <c r="Z57" s="124"/>
    </row>
    <row r="58">
      <c r="A58" s="57">
        <v>280560.0</v>
      </c>
      <c r="B58" s="110" t="s">
        <v>74</v>
      </c>
      <c r="C58" s="166">
        <v>0.00616835603201697</v>
      </c>
      <c r="D58" s="166">
        <v>0.014704618851147058</v>
      </c>
      <c r="E58" s="167">
        <v>0.013333333333333334</v>
      </c>
      <c r="F58" s="168">
        <f t="shared" si="1"/>
        <v>0.002084775985</v>
      </c>
      <c r="G58" s="169">
        <v>0.002802034198051567</v>
      </c>
      <c r="H58" s="169">
        <f t="shared" si="2"/>
        <v>-0.0007172582134</v>
      </c>
      <c r="I58" s="170">
        <f t="shared" si="3"/>
        <v>-0.25597768</v>
      </c>
      <c r="J58" s="171">
        <f t="shared" si="4"/>
        <v>0.002101525649</v>
      </c>
      <c r="K58" s="172" t="str">
        <f t="shared" si="5"/>
        <v/>
      </c>
      <c r="L58" s="173">
        <f t="shared" si="6"/>
        <v>0.002101525649</v>
      </c>
      <c r="M58" s="172">
        <f t="shared" si="7"/>
        <v>-0.0007005085495</v>
      </c>
      <c r="N58" s="170">
        <f t="shared" si="8"/>
        <v>-0.25</v>
      </c>
      <c r="O58" s="171">
        <f t="shared" si="14"/>
        <v>0.002101525649</v>
      </c>
      <c r="P58" s="172" t="str">
        <f t="shared" si="9"/>
        <v/>
      </c>
      <c r="Q58" s="166">
        <f t="shared" si="10"/>
        <v>0.002101525649</v>
      </c>
      <c r="R58" s="172">
        <f t="shared" si="11"/>
        <v>-0.0007005085495</v>
      </c>
      <c r="S58" s="170">
        <f t="shared" si="12"/>
        <v>-0.25</v>
      </c>
      <c r="T58" s="174">
        <f t="shared" si="13"/>
        <v>0.002101525649</v>
      </c>
      <c r="U58" s="124"/>
      <c r="V58" s="124"/>
      <c r="W58" s="124"/>
      <c r="X58" s="124"/>
      <c r="Y58" s="124"/>
      <c r="Z58" s="124"/>
    </row>
    <row r="59">
      <c r="A59" s="57">
        <v>280570.0</v>
      </c>
      <c r="B59" s="110" t="s">
        <v>75</v>
      </c>
      <c r="C59" s="166">
        <v>0.010384227042114133</v>
      </c>
      <c r="D59" s="166">
        <v>0.011980253249335245</v>
      </c>
      <c r="E59" s="167">
        <v>0.013333333333333334</v>
      </c>
      <c r="F59" s="168">
        <f t="shared" si="1"/>
        <v>0.002761901798</v>
      </c>
      <c r="G59" s="169">
        <v>0.0027527534856841003</v>
      </c>
      <c r="H59" s="169">
        <f t="shared" si="2"/>
        <v>0.00000914831271</v>
      </c>
      <c r="I59" s="170">
        <f t="shared" si="3"/>
        <v>0.003323331623</v>
      </c>
      <c r="J59" s="171">
        <f t="shared" si="4"/>
        <v>0.002761901798</v>
      </c>
      <c r="K59" s="172">
        <f t="shared" si="5"/>
        <v>0.002761901798</v>
      </c>
      <c r="L59" s="173">
        <f t="shared" si="6"/>
        <v>0.002881724656</v>
      </c>
      <c r="M59" s="172">
        <f t="shared" si="7"/>
        <v>0.0001289711699</v>
      </c>
      <c r="N59" s="170">
        <f t="shared" si="8"/>
        <v>0.04685169614</v>
      </c>
      <c r="O59" s="171">
        <f t="shared" si="14"/>
        <v>0.002761901798</v>
      </c>
      <c r="P59" s="172">
        <f t="shared" si="9"/>
        <v>0.002761901798</v>
      </c>
      <c r="Q59" s="166">
        <f t="shared" si="10"/>
        <v>0.00288816786</v>
      </c>
      <c r="R59" s="172">
        <f t="shared" si="11"/>
        <v>0.0001354143748</v>
      </c>
      <c r="S59" s="170">
        <f t="shared" si="12"/>
        <v>0.04919233613</v>
      </c>
      <c r="T59" s="174">
        <f t="shared" si="13"/>
        <v>0.00288816786</v>
      </c>
      <c r="U59" s="124"/>
      <c r="V59" s="124"/>
      <c r="W59" s="124"/>
      <c r="X59" s="124"/>
      <c r="Y59" s="124"/>
      <c r="Z59" s="124"/>
    </row>
    <row r="60">
      <c r="A60" s="57">
        <v>280580.0</v>
      </c>
      <c r="B60" s="110" t="s">
        <v>76</v>
      </c>
      <c r="C60" s="166">
        <v>0.009417830680600793</v>
      </c>
      <c r="D60" s="166">
        <v>0.015115539434601005</v>
      </c>
      <c r="E60" s="167">
        <v>0.013333333333333334</v>
      </c>
      <c r="F60" s="168">
        <f t="shared" si="1"/>
        <v>0.002682009039</v>
      </c>
      <c r="G60" s="169">
        <v>0.003543330170015859</v>
      </c>
      <c r="H60" s="169">
        <f t="shared" si="2"/>
        <v>-0.0008613211311</v>
      </c>
      <c r="I60" s="170">
        <f t="shared" si="3"/>
        <v>-0.2430823801</v>
      </c>
      <c r="J60" s="171">
        <f t="shared" si="4"/>
        <v>0.002682009039</v>
      </c>
      <c r="K60" s="172">
        <f t="shared" si="5"/>
        <v>0.002682009039</v>
      </c>
      <c r="L60" s="173">
        <f t="shared" si="6"/>
        <v>0.002798365814</v>
      </c>
      <c r="M60" s="172">
        <f t="shared" si="7"/>
        <v>-0.0007449643562</v>
      </c>
      <c r="N60" s="170">
        <f t="shared" si="8"/>
        <v>-0.2102441264</v>
      </c>
      <c r="O60" s="171">
        <f t="shared" si="14"/>
        <v>0.002682009039</v>
      </c>
      <c r="P60" s="172">
        <f t="shared" si="9"/>
        <v>0.002682009039</v>
      </c>
      <c r="Q60" s="166">
        <f t="shared" si="10"/>
        <v>0.002804622638</v>
      </c>
      <c r="R60" s="172">
        <f t="shared" si="11"/>
        <v>-0.0007387075321</v>
      </c>
      <c r="S60" s="170">
        <f t="shared" si="12"/>
        <v>-0.2084783231</v>
      </c>
      <c r="T60" s="174">
        <f t="shared" si="13"/>
        <v>0.002804622638</v>
      </c>
      <c r="U60" s="124"/>
      <c r="V60" s="124"/>
      <c r="W60" s="124"/>
      <c r="X60" s="124"/>
      <c r="Y60" s="124"/>
      <c r="Z60" s="124"/>
    </row>
    <row r="61">
      <c r="A61" s="57">
        <v>280590.0</v>
      </c>
      <c r="B61" s="110" t="s">
        <v>77</v>
      </c>
      <c r="C61" s="166">
        <v>0.01440331828088367</v>
      </c>
      <c r="D61" s="166">
        <v>0.010527498829282781</v>
      </c>
      <c r="E61" s="167">
        <v>0.013333333333333334</v>
      </c>
      <c r="F61" s="168">
        <f t="shared" si="1"/>
        <v>0.003441755589</v>
      </c>
      <c r="G61" s="169">
        <v>0.002638390012514585</v>
      </c>
      <c r="H61" s="169">
        <f t="shared" si="2"/>
        <v>0.0008033655763</v>
      </c>
      <c r="I61" s="170">
        <f t="shared" si="3"/>
        <v>0.3044908344</v>
      </c>
      <c r="J61" s="171">
        <f t="shared" si="4"/>
        <v>0.003297987516</v>
      </c>
      <c r="K61" s="172" t="str">
        <f t="shared" si="5"/>
        <v/>
      </c>
      <c r="L61" s="173">
        <f t="shared" si="6"/>
        <v>0.003297987516</v>
      </c>
      <c r="M61" s="172">
        <f t="shared" si="7"/>
        <v>0.0006595975031</v>
      </c>
      <c r="N61" s="170">
        <f t="shared" si="8"/>
        <v>0.25</v>
      </c>
      <c r="O61" s="171">
        <f t="shared" si="14"/>
        <v>0.003297987516</v>
      </c>
      <c r="P61" s="172" t="str">
        <f t="shared" si="9"/>
        <v/>
      </c>
      <c r="Q61" s="166">
        <f t="shared" si="10"/>
        <v>0.003297987516</v>
      </c>
      <c r="R61" s="172">
        <f t="shared" si="11"/>
        <v>0.0006595975031</v>
      </c>
      <c r="S61" s="170">
        <f t="shared" si="12"/>
        <v>0.25</v>
      </c>
      <c r="T61" s="174">
        <f t="shared" si="13"/>
        <v>0.003297987516</v>
      </c>
      <c r="U61" s="124"/>
      <c r="V61" s="124"/>
      <c r="W61" s="124"/>
      <c r="X61" s="124"/>
      <c r="Y61" s="124"/>
      <c r="Z61" s="124"/>
    </row>
    <row r="62">
      <c r="A62" s="57">
        <v>280600.0</v>
      </c>
      <c r="B62" s="110" t="s">
        <v>78</v>
      </c>
      <c r="C62" s="166">
        <v>0.017643219133872894</v>
      </c>
      <c r="D62" s="166">
        <v>0.01153591835398875</v>
      </c>
      <c r="E62" s="167">
        <v>0.013333333333333334</v>
      </c>
      <c r="F62" s="168">
        <f t="shared" si="1"/>
        <v>0.004055190328</v>
      </c>
      <c r="G62" s="169">
        <v>0.003288866295348873</v>
      </c>
      <c r="H62" s="169">
        <f t="shared" si="2"/>
        <v>0.0007663240327</v>
      </c>
      <c r="I62" s="170">
        <f t="shared" si="3"/>
        <v>0.2330055295</v>
      </c>
      <c r="J62" s="171">
        <f t="shared" si="4"/>
        <v>0.004055190328</v>
      </c>
      <c r="K62" s="172">
        <f t="shared" si="5"/>
        <v>0.004055190328</v>
      </c>
      <c r="L62" s="173">
        <f t="shared" si="6"/>
        <v>0.004231121453</v>
      </c>
      <c r="M62" s="172">
        <f t="shared" si="7"/>
        <v>0.000942255158</v>
      </c>
      <c r="N62" s="170">
        <f t="shared" si="8"/>
        <v>0.2864984689</v>
      </c>
      <c r="O62" s="171">
        <f t="shared" si="14"/>
        <v>0.004111082869</v>
      </c>
      <c r="P62" s="172" t="str">
        <f t="shared" si="9"/>
        <v/>
      </c>
      <c r="Q62" s="166">
        <f t="shared" si="10"/>
        <v>0.004111082869</v>
      </c>
      <c r="R62" s="172">
        <f t="shared" si="11"/>
        <v>0.0008222165738</v>
      </c>
      <c r="S62" s="170">
        <f t="shared" si="12"/>
        <v>0.25</v>
      </c>
      <c r="T62" s="174">
        <f t="shared" si="13"/>
        <v>0.004111082869</v>
      </c>
      <c r="U62" s="124"/>
      <c r="V62" s="124"/>
      <c r="W62" s="124"/>
      <c r="X62" s="124"/>
      <c r="Y62" s="124"/>
      <c r="Z62" s="124"/>
    </row>
    <row r="63">
      <c r="A63" s="57">
        <v>280610.0</v>
      </c>
      <c r="B63" s="110" t="s">
        <v>79</v>
      </c>
      <c r="C63" s="166">
        <v>0.012877414523631302</v>
      </c>
      <c r="D63" s="166">
        <v>0.011439829240985789</v>
      </c>
      <c r="E63" s="167">
        <v>0.013333333333333334</v>
      </c>
      <c r="F63" s="168">
        <f t="shared" si="1"/>
        <v>0.003194462825</v>
      </c>
      <c r="G63" s="169">
        <v>0.0038918966174538543</v>
      </c>
      <c r="H63" s="169">
        <f t="shared" si="2"/>
        <v>-0.0006974337926</v>
      </c>
      <c r="I63" s="170">
        <f t="shared" si="3"/>
        <v>-0.1792015208</v>
      </c>
      <c r="J63" s="171">
        <f t="shared" si="4"/>
        <v>0.003194462825</v>
      </c>
      <c r="K63" s="172">
        <f t="shared" si="5"/>
        <v>0.003194462825</v>
      </c>
      <c r="L63" s="173">
        <f t="shared" si="6"/>
        <v>0.003333051989</v>
      </c>
      <c r="M63" s="172">
        <f t="shared" si="7"/>
        <v>-0.0005588446281</v>
      </c>
      <c r="N63" s="170">
        <f t="shared" si="8"/>
        <v>-0.1435918482</v>
      </c>
      <c r="O63" s="171">
        <f t="shared" si="14"/>
        <v>0.003194462825</v>
      </c>
      <c r="P63" s="172">
        <f t="shared" si="9"/>
        <v>0.003194462825</v>
      </c>
      <c r="Q63" s="166">
        <f t="shared" si="10"/>
        <v>0.00334050431</v>
      </c>
      <c r="R63" s="172">
        <f t="shared" si="11"/>
        <v>-0.0005513923072</v>
      </c>
      <c r="S63" s="170">
        <f t="shared" si="12"/>
        <v>-0.141677018</v>
      </c>
      <c r="T63" s="174">
        <f t="shared" si="13"/>
        <v>0.00334050431</v>
      </c>
      <c r="U63" s="124"/>
      <c r="V63" s="124"/>
      <c r="W63" s="124"/>
      <c r="X63" s="124"/>
      <c r="Y63" s="124"/>
      <c r="Z63" s="124"/>
    </row>
    <row r="64">
      <c r="A64" s="57">
        <v>280620.0</v>
      </c>
      <c r="B64" s="110" t="s">
        <v>80</v>
      </c>
      <c r="C64" s="166">
        <v>0.015501805238433128</v>
      </c>
      <c r="D64" s="166">
        <v>0.017441738773421017</v>
      </c>
      <c r="E64" s="167">
        <v>0.013333333333333334</v>
      </c>
      <c r="F64" s="168">
        <f t="shared" si="1"/>
        <v>0.003846910439</v>
      </c>
      <c r="G64" s="169">
        <v>0.0031704846988854537</v>
      </c>
      <c r="H64" s="169">
        <f t="shared" si="2"/>
        <v>0.0006764257406</v>
      </c>
      <c r="I64" s="170">
        <f t="shared" si="3"/>
        <v>0.2133508926</v>
      </c>
      <c r="J64" s="171">
        <f t="shared" si="4"/>
        <v>0.003846910439</v>
      </c>
      <c r="K64" s="172">
        <f t="shared" si="5"/>
        <v>0.003846910439</v>
      </c>
      <c r="L64" s="173">
        <f t="shared" si="6"/>
        <v>0.004013805512</v>
      </c>
      <c r="M64" s="172">
        <f t="shared" si="7"/>
        <v>0.0008433208128</v>
      </c>
      <c r="N64" s="170">
        <f t="shared" si="8"/>
        <v>0.2659911316</v>
      </c>
      <c r="O64" s="171">
        <f t="shared" si="14"/>
        <v>0.003963105874</v>
      </c>
      <c r="P64" s="172" t="str">
        <f t="shared" si="9"/>
        <v/>
      </c>
      <c r="Q64" s="166">
        <f t="shared" si="10"/>
        <v>0.003963105874</v>
      </c>
      <c r="R64" s="172">
        <f t="shared" si="11"/>
        <v>0.0007926211747</v>
      </c>
      <c r="S64" s="170">
        <f t="shared" si="12"/>
        <v>0.25</v>
      </c>
      <c r="T64" s="174">
        <f t="shared" si="13"/>
        <v>0.003963105874</v>
      </c>
      <c r="U64" s="124"/>
      <c r="V64" s="124"/>
      <c r="W64" s="124"/>
      <c r="X64" s="124"/>
      <c r="Y64" s="124"/>
      <c r="Z64" s="124"/>
    </row>
    <row r="65">
      <c r="A65" s="57">
        <v>280630.0</v>
      </c>
      <c r="B65" s="110" t="s">
        <v>81</v>
      </c>
      <c r="C65" s="166">
        <v>0.009832927962536571</v>
      </c>
      <c r="D65" s="166">
        <v>0.015013739865775616</v>
      </c>
      <c r="E65" s="167">
        <v>0.013333333333333334</v>
      </c>
      <c r="F65" s="168">
        <f t="shared" si="1"/>
        <v>0.002753672563</v>
      </c>
      <c r="G65" s="169">
        <v>0.0026732530754496457</v>
      </c>
      <c r="H65" s="169">
        <f t="shared" si="2"/>
        <v>0.00008041948711</v>
      </c>
      <c r="I65" s="170">
        <f t="shared" si="3"/>
        <v>0.03008300555</v>
      </c>
      <c r="J65" s="171">
        <f t="shared" si="4"/>
        <v>0.002753672563</v>
      </c>
      <c r="K65" s="172">
        <f t="shared" si="5"/>
        <v>0.002753672563</v>
      </c>
      <c r="L65" s="173">
        <f t="shared" si="6"/>
        <v>0.002873138401</v>
      </c>
      <c r="M65" s="172">
        <f t="shared" si="7"/>
        <v>0.0001998853256</v>
      </c>
      <c r="N65" s="170">
        <f t="shared" si="8"/>
        <v>0.0747723167</v>
      </c>
      <c r="O65" s="171">
        <f t="shared" si="14"/>
        <v>0.002753672563</v>
      </c>
      <c r="P65" s="172">
        <f t="shared" si="9"/>
        <v>0.002753672563</v>
      </c>
      <c r="Q65" s="166">
        <f t="shared" si="10"/>
        <v>0.002879562408</v>
      </c>
      <c r="R65" s="172">
        <f t="shared" si="11"/>
        <v>0.0002063093326</v>
      </c>
      <c r="S65" s="170">
        <f t="shared" si="12"/>
        <v>0.07717538399</v>
      </c>
      <c r="T65" s="174">
        <f t="shared" si="13"/>
        <v>0.002879562408</v>
      </c>
      <c r="U65" s="124"/>
      <c r="V65" s="124"/>
      <c r="W65" s="124"/>
      <c r="X65" s="124"/>
      <c r="Y65" s="124"/>
      <c r="Z65" s="124"/>
    </row>
    <row r="66">
      <c r="A66" s="57">
        <v>280640.0</v>
      </c>
      <c r="B66" s="110" t="s">
        <v>82</v>
      </c>
      <c r="C66" s="166">
        <v>0.008441653092396377</v>
      </c>
      <c r="D66" s="166">
        <v>0.015262082335356596</v>
      </c>
      <c r="E66" s="167">
        <v>0.013333333333333334</v>
      </c>
      <c r="F66" s="168">
        <f t="shared" si="1"/>
        <v>0.00251069336</v>
      </c>
      <c r="G66" s="169">
        <v>0.00321261702836229</v>
      </c>
      <c r="H66" s="169">
        <f t="shared" si="2"/>
        <v>-0.0007019236683</v>
      </c>
      <c r="I66" s="170">
        <f t="shared" si="3"/>
        <v>-0.2184896806</v>
      </c>
      <c r="J66" s="171">
        <f t="shared" si="4"/>
        <v>0.00251069336</v>
      </c>
      <c r="K66" s="172">
        <f t="shared" si="5"/>
        <v>0.00251069336</v>
      </c>
      <c r="L66" s="173">
        <f t="shared" si="6"/>
        <v>0.002619617744</v>
      </c>
      <c r="M66" s="172">
        <f t="shared" si="7"/>
        <v>-0.0005929992844</v>
      </c>
      <c r="N66" s="170">
        <f t="shared" si="8"/>
        <v>-0.1845844927</v>
      </c>
      <c r="O66" s="171">
        <f t="shared" si="14"/>
        <v>0.00251069336</v>
      </c>
      <c r="P66" s="172">
        <f t="shared" si="9"/>
        <v>0.00251069336</v>
      </c>
      <c r="Q66" s="166">
        <f t="shared" si="10"/>
        <v>0.002625474908</v>
      </c>
      <c r="R66" s="172">
        <f t="shared" si="11"/>
        <v>-0.0005871421204</v>
      </c>
      <c r="S66" s="170">
        <f t="shared" si="12"/>
        <v>-0.1827613174</v>
      </c>
      <c r="T66" s="174">
        <f t="shared" si="13"/>
        <v>0.002625474908</v>
      </c>
      <c r="U66" s="124"/>
      <c r="V66" s="124"/>
      <c r="W66" s="124"/>
      <c r="X66" s="124"/>
      <c r="Y66" s="124"/>
      <c r="Z66" s="124"/>
    </row>
    <row r="67">
      <c r="A67" s="57">
        <v>280650.0</v>
      </c>
      <c r="B67" s="110" t="s">
        <v>83</v>
      </c>
      <c r="C67" s="166">
        <v>0.00465664098001105</v>
      </c>
      <c r="D67" s="166">
        <v>0.009762043492086037</v>
      </c>
      <c r="E67" s="167">
        <v>0.013333333333333334</v>
      </c>
      <c r="F67" s="168">
        <f t="shared" si="1"/>
        <v>0.001664390014</v>
      </c>
      <c r="G67" s="169">
        <v>0.003550970542317523</v>
      </c>
      <c r="H67" s="169">
        <f t="shared" si="2"/>
        <v>-0.001886580528</v>
      </c>
      <c r="I67" s="170">
        <f t="shared" si="3"/>
        <v>-0.5312858852</v>
      </c>
      <c r="J67" s="171">
        <f t="shared" si="4"/>
        <v>0.002663227907</v>
      </c>
      <c r="K67" s="172" t="str">
        <f t="shared" si="5"/>
        <v/>
      </c>
      <c r="L67" s="173">
        <f t="shared" si="6"/>
        <v>0.002663227907</v>
      </c>
      <c r="M67" s="172">
        <f t="shared" si="7"/>
        <v>-0.0008877426356</v>
      </c>
      <c r="N67" s="170">
        <f t="shared" si="8"/>
        <v>-0.25</v>
      </c>
      <c r="O67" s="171">
        <f t="shared" si="14"/>
        <v>0.002663227907</v>
      </c>
      <c r="P67" s="172" t="str">
        <f t="shared" si="9"/>
        <v/>
      </c>
      <c r="Q67" s="166">
        <f t="shared" si="10"/>
        <v>0.002663227907</v>
      </c>
      <c r="R67" s="172">
        <f t="shared" si="11"/>
        <v>-0.0008877426356</v>
      </c>
      <c r="S67" s="170">
        <f t="shared" si="12"/>
        <v>-0.25</v>
      </c>
      <c r="T67" s="174">
        <f t="shared" si="13"/>
        <v>0.002663227907</v>
      </c>
      <c r="U67" s="124"/>
      <c r="V67" s="124"/>
      <c r="W67" s="124"/>
      <c r="X67" s="124"/>
      <c r="Y67" s="124"/>
      <c r="Z67" s="124"/>
    </row>
    <row r="68">
      <c r="A68" s="57">
        <v>280660.0</v>
      </c>
      <c r="B68" s="110" t="s">
        <v>84</v>
      </c>
      <c r="C68" s="166">
        <v>0.007929872514311662</v>
      </c>
      <c r="D68" s="166">
        <v>0.011793933312751064</v>
      </c>
      <c r="E68" s="167">
        <v>0.013333333333333334</v>
      </c>
      <c r="F68" s="168">
        <f t="shared" si="1"/>
        <v>0.002314528385</v>
      </c>
      <c r="G68" s="169">
        <v>0.003422558100968573</v>
      </c>
      <c r="H68" s="169">
        <f t="shared" si="2"/>
        <v>-0.001108029716</v>
      </c>
      <c r="I68" s="170">
        <f t="shared" si="3"/>
        <v>-0.3237431427</v>
      </c>
      <c r="J68" s="171">
        <f t="shared" si="4"/>
        <v>0.002566918576</v>
      </c>
      <c r="K68" s="172" t="str">
        <f t="shared" si="5"/>
        <v/>
      </c>
      <c r="L68" s="173">
        <f t="shared" si="6"/>
        <v>0.002566918576</v>
      </c>
      <c r="M68" s="172">
        <f t="shared" si="7"/>
        <v>-0.0008556395252</v>
      </c>
      <c r="N68" s="170">
        <f t="shared" si="8"/>
        <v>-0.25</v>
      </c>
      <c r="O68" s="171">
        <f t="shared" si="14"/>
        <v>0.002566918576</v>
      </c>
      <c r="P68" s="172" t="str">
        <f t="shared" si="9"/>
        <v/>
      </c>
      <c r="Q68" s="166">
        <f t="shared" si="10"/>
        <v>0.002566918576</v>
      </c>
      <c r="R68" s="172">
        <f t="shared" si="11"/>
        <v>-0.0008556395252</v>
      </c>
      <c r="S68" s="170">
        <f t="shared" si="12"/>
        <v>-0.25</v>
      </c>
      <c r="T68" s="174">
        <f t="shared" si="13"/>
        <v>0.002566918576</v>
      </c>
      <c r="U68" s="124"/>
      <c r="V68" s="124"/>
      <c r="W68" s="124"/>
      <c r="X68" s="124"/>
      <c r="Y68" s="124"/>
      <c r="Z68" s="124"/>
    </row>
    <row r="69">
      <c r="A69" s="57">
        <v>280670.0</v>
      </c>
      <c r="B69" s="110" t="s">
        <v>85</v>
      </c>
      <c r="C69" s="166">
        <v>0.03018331501631272</v>
      </c>
      <c r="D69" s="166">
        <v>0.01328609264350511</v>
      </c>
      <c r="E69" s="167">
        <v>0.013333333333333334</v>
      </c>
      <c r="F69" s="168">
        <f t="shared" si="1"/>
        <v>0.006364912816</v>
      </c>
      <c r="G69" s="169">
        <v>0.004980623035570025</v>
      </c>
      <c r="H69" s="169">
        <f t="shared" si="2"/>
        <v>0.00138428978</v>
      </c>
      <c r="I69" s="170">
        <f t="shared" si="3"/>
        <v>0.2779350636</v>
      </c>
      <c r="J69" s="171">
        <f t="shared" si="4"/>
        <v>0.006225778794</v>
      </c>
      <c r="K69" s="172" t="str">
        <f t="shared" si="5"/>
        <v/>
      </c>
      <c r="L69" s="173">
        <f t="shared" si="6"/>
        <v>0.006225778794</v>
      </c>
      <c r="M69" s="172">
        <f t="shared" si="7"/>
        <v>0.001245155759</v>
      </c>
      <c r="N69" s="170">
        <f t="shared" si="8"/>
        <v>0.25</v>
      </c>
      <c r="O69" s="171">
        <f t="shared" si="14"/>
        <v>0.006225778794</v>
      </c>
      <c r="P69" s="172" t="str">
        <f t="shared" si="9"/>
        <v/>
      </c>
      <c r="Q69" s="166">
        <f t="shared" si="10"/>
        <v>0.006225778794</v>
      </c>
      <c r="R69" s="172">
        <f t="shared" si="11"/>
        <v>0.001245155759</v>
      </c>
      <c r="S69" s="170">
        <f t="shared" si="12"/>
        <v>0.25</v>
      </c>
      <c r="T69" s="174">
        <f t="shared" si="13"/>
        <v>0.006225778794</v>
      </c>
      <c r="U69" s="124"/>
      <c r="V69" s="124"/>
      <c r="W69" s="124"/>
      <c r="X69" s="124"/>
      <c r="Y69" s="124"/>
      <c r="Z69" s="124"/>
    </row>
    <row r="70">
      <c r="A70" s="57">
        <v>280680.0</v>
      </c>
      <c r="B70" s="110" t="s">
        <v>86</v>
      </c>
      <c r="C70" s="166">
        <v>0.01985771011903</v>
      </c>
      <c r="D70" s="166">
        <v>0.011907030177756222</v>
      </c>
      <c r="E70" s="167">
        <v>0.013333333333333334</v>
      </c>
      <c r="F70" s="168">
        <f t="shared" si="1"/>
        <v>0.00446493206</v>
      </c>
      <c r="G70" s="169">
        <v>0.003125</v>
      </c>
      <c r="H70" s="169">
        <f t="shared" si="2"/>
        <v>0.00133993206</v>
      </c>
      <c r="I70" s="170">
        <f t="shared" si="3"/>
        <v>0.4287782592</v>
      </c>
      <c r="J70" s="171">
        <f t="shared" si="4"/>
        <v>0.00390625</v>
      </c>
      <c r="K70" s="172" t="str">
        <f t="shared" si="5"/>
        <v/>
      </c>
      <c r="L70" s="173">
        <f t="shared" si="6"/>
        <v>0.00390625</v>
      </c>
      <c r="M70" s="172">
        <f t="shared" si="7"/>
        <v>0.00078125</v>
      </c>
      <c r="N70" s="170">
        <f t="shared" si="8"/>
        <v>0.25</v>
      </c>
      <c r="O70" s="171">
        <f t="shared" si="14"/>
        <v>0.00390625</v>
      </c>
      <c r="P70" s="172" t="str">
        <f t="shared" si="9"/>
        <v/>
      </c>
      <c r="Q70" s="166">
        <f t="shared" si="10"/>
        <v>0.00390625</v>
      </c>
      <c r="R70" s="172">
        <f t="shared" si="11"/>
        <v>0.00078125</v>
      </c>
      <c r="S70" s="170">
        <f t="shared" si="12"/>
        <v>0.25</v>
      </c>
      <c r="T70" s="174">
        <f t="shared" si="13"/>
        <v>0.00390625</v>
      </c>
      <c r="U70" s="124"/>
      <c r="V70" s="124"/>
      <c r="W70" s="124"/>
      <c r="X70" s="124"/>
      <c r="Y70" s="124"/>
      <c r="Z70" s="124"/>
    </row>
    <row r="71">
      <c r="A71" s="57">
        <v>280690.0</v>
      </c>
      <c r="B71" s="110" t="s">
        <v>87</v>
      </c>
      <c r="C71" s="166">
        <v>0.026873258344729742</v>
      </c>
      <c r="D71" s="166">
        <v>0.014871890434364928</v>
      </c>
      <c r="E71" s="167">
        <v>0.013333333333333334</v>
      </c>
      <c r="F71" s="168">
        <f t="shared" si="1"/>
        <v>0.005816676548</v>
      </c>
      <c r="G71" s="169">
        <v>0.0041196141988821345</v>
      </c>
      <c r="H71" s="169">
        <f t="shared" si="2"/>
        <v>0.00169706235</v>
      </c>
      <c r="I71" s="170">
        <f t="shared" si="3"/>
        <v>0.4119469124</v>
      </c>
      <c r="J71" s="171">
        <f t="shared" si="4"/>
        <v>0.005149517749</v>
      </c>
      <c r="K71" s="172" t="str">
        <f t="shared" si="5"/>
        <v/>
      </c>
      <c r="L71" s="173">
        <f t="shared" si="6"/>
        <v>0.005149517749</v>
      </c>
      <c r="M71" s="172">
        <f t="shared" si="7"/>
        <v>0.00102990355</v>
      </c>
      <c r="N71" s="170">
        <f t="shared" si="8"/>
        <v>0.25</v>
      </c>
      <c r="O71" s="171">
        <f t="shared" si="14"/>
        <v>0.005149517749</v>
      </c>
      <c r="P71" s="172" t="str">
        <f t="shared" si="9"/>
        <v/>
      </c>
      <c r="Q71" s="166">
        <f t="shared" si="10"/>
        <v>0.005149517749</v>
      </c>
      <c r="R71" s="172">
        <f t="shared" si="11"/>
        <v>0.00102990355</v>
      </c>
      <c r="S71" s="170">
        <f t="shared" si="12"/>
        <v>0.25</v>
      </c>
      <c r="T71" s="174">
        <f t="shared" si="13"/>
        <v>0.005149517749</v>
      </c>
      <c r="U71" s="124"/>
      <c r="V71" s="124"/>
      <c r="W71" s="124"/>
      <c r="X71" s="124"/>
      <c r="Y71" s="124"/>
      <c r="Z71" s="124"/>
    </row>
    <row r="72">
      <c r="A72" s="57">
        <v>280700.0</v>
      </c>
      <c r="B72" s="110" t="s">
        <v>88</v>
      </c>
      <c r="C72" s="166">
        <v>0.01526268270171618</v>
      </c>
      <c r="D72" s="166">
        <v>0.010713496693036109</v>
      </c>
      <c r="E72" s="167">
        <v>0.013333333333333334</v>
      </c>
      <c r="F72" s="168">
        <f t="shared" si="1"/>
        <v>0.00360202112</v>
      </c>
      <c r="G72" s="169">
        <v>0.003407722480373337</v>
      </c>
      <c r="H72" s="169">
        <f t="shared" si="2"/>
        <v>0.0001942986401</v>
      </c>
      <c r="I72" s="170">
        <f t="shared" si="3"/>
        <v>0.05701715477</v>
      </c>
      <c r="J72" s="171">
        <f t="shared" si="4"/>
        <v>0.00360202112</v>
      </c>
      <c r="K72" s="172">
        <f t="shared" si="5"/>
        <v>0.00360202112</v>
      </c>
      <c r="L72" s="173">
        <f t="shared" si="6"/>
        <v>0.003758291869</v>
      </c>
      <c r="M72" s="172">
        <f t="shared" si="7"/>
        <v>0.0003505693889</v>
      </c>
      <c r="N72" s="170">
        <f t="shared" si="8"/>
        <v>0.102874982</v>
      </c>
      <c r="O72" s="171">
        <f t="shared" si="14"/>
        <v>0.00360202112</v>
      </c>
      <c r="P72" s="172">
        <f t="shared" si="9"/>
        <v>0.00360202112</v>
      </c>
      <c r="Q72" s="166">
        <f t="shared" si="10"/>
        <v>0.003766694978</v>
      </c>
      <c r="R72" s="172">
        <f t="shared" si="11"/>
        <v>0.0003589724972</v>
      </c>
      <c r="S72" s="170">
        <f t="shared" si="12"/>
        <v>0.1053408836</v>
      </c>
      <c r="T72" s="174">
        <f t="shared" si="13"/>
        <v>0.003766694978</v>
      </c>
      <c r="U72" s="124"/>
      <c r="V72" s="124"/>
      <c r="W72" s="124"/>
      <c r="X72" s="124"/>
      <c r="Y72" s="124"/>
      <c r="Z72" s="124"/>
    </row>
    <row r="73">
      <c r="A73" s="57">
        <v>280710.0</v>
      </c>
      <c r="B73" s="110" t="s">
        <v>89</v>
      </c>
      <c r="C73" s="166">
        <v>0.00984485142446718</v>
      </c>
      <c r="D73" s="166">
        <v>0.01361801103515453</v>
      </c>
      <c r="E73" s="167">
        <v>0.013333333333333334</v>
      </c>
      <c r="F73" s="168">
        <f t="shared" si="1"/>
        <v>0.002713946921</v>
      </c>
      <c r="G73" s="169">
        <v>0.003718413144906148</v>
      </c>
      <c r="H73" s="169">
        <f t="shared" si="2"/>
        <v>-0.001004466224</v>
      </c>
      <c r="I73" s="170">
        <f t="shared" si="3"/>
        <v>-0.2701330339</v>
      </c>
      <c r="J73" s="171">
        <f t="shared" si="4"/>
        <v>0.002788809859</v>
      </c>
      <c r="K73" s="172" t="str">
        <f t="shared" si="5"/>
        <v/>
      </c>
      <c r="L73" s="173">
        <f t="shared" si="6"/>
        <v>0.002788809859</v>
      </c>
      <c r="M73" s="172">
        <f t="shared" si="7"/>
        <v>-0.0009296032862</v>
      </c>
      <c r="N73" s="170">
        <f t="shared" si="8"/>
        <v>-0.25</v>
      </c>
      <c r="O73" s="171">
        <f t="shared" si="14"/>
        <v>0.002788809859</v>
      </c>
      <c r="P73" s="172" t="str">
        <f t="shared" si="9"/>
        <v/>
      </c>
      <c r="Q73" s="166">
        <f t="shared" si="10"/>
        <v>0.002788809859</v>
      </c>
      <c r="R73" s="172">
        <f t="shared" si="11"/>
        <v>-0.0009296032862</v>
      </c>
      <c r="S73" s="170">
        <f t="shared" si="12"/>
        <v>-0.25</v>
      </c>
      <c r="T73" s="174">
        <f t="shared" si="13"/>
        <v>0.002788809859</v>
      </c>
      <c r="U73" s="124"/>
      <c r="V73" s="124"/>
      <c r="W73" s="124"/>
      <c r="X73" s="124"/>
      <c r="Y73" s="124"/>
      <c r="Z73" s="124"/>
    </row>
    <row r="74">
      <c r="A74" s="57">
        <v>280720.0</v>
      </c>
      <c r="B74" s="110" t="s">
        <v>90</v>
      </c>
      <c r="C74" s="166">
        <v>0.010661169020110398</v>
      </c>
      <c r="D74" s="166">
        <v>0.014513733349017843</v>
      </c>
      <c r="E74" s="167">
        <v>0.013333333333333334</v>
      </c>
      <c r="F74" s="168">
        <f t="shared" si="1"/>
        <v>0.002887755757</v>
      </c>
      <c r="G74" s="169">
        <v>0.004379422785594008</v>
      </c>
      <c r="H74" s="169">
        <f t="shared" si="2"/>
        <v>-0.001491667028</v>
      </c>
      <c r="I74" s="170">
        <f t="shared" si="3"/>
        <v>-0.3406081352</v>
      </c>
      <c r="J74" s="171">
        <f t="shared" si="4"/>
        <v>0.003284567089</v>
      </c>
      <c r="K74" s="172" t="str">
        <f t="shared" si="5"/>
        <v/>
      </c>
      <c r="L74" s="173">
        <f t="shared" si="6"/>
        <v>0.003284567089</v>
      </c>
      <c r="M74" s="172">
        <f t="shared" si="7"/>
        <v>-0.001094855696</v>
      </c>
      <c r="N74" s="170">
        <f t="shared" si="8"/>
        <v>-0.25</v>
      </c>
      <c r="O74" s="171">
        <f t="shared" si="14"/>
        <v>0.003284567089</v>
      </c>
      <c r="P74" s="172" t="str">
        <f t="shared" si="9"/>
        <v/>
      </c>
      <c r="Q74" s="166">
        <f t="shared" si="10"/>
        <v>0.003284567089</v>
      </c>
      <c r="R74" s="172">
        <f t="shared" si="11"/>
        <v>-0.001094855696</v>
      </c>
      <c r="S74" s="170">
        <f t="shared" si="12"/>
        <v>-0.25</v>
      </c>
      <c r="T74" s="174">
        <f t="shared" si="13"/>
        <v>0.003284567089</v>
      </c>
      <c r="U74" s="124"/>
      <c r="V74" s="124"/>
      <c r="W74" s="124"/>
      <c r="X74" s="124"/>
      <c r="Y74" s="124"/>
      <c r="Z74" s="124"/>
    </row>
    <row r="75">
      <c r="A75" s="57">
        <v>280730.0</v>
      </c>
      <c r="B75" s="110" t="s">
        <v>91</v>
      </c>
      <c r="C75" s="166">
        <v>0.023376853594015756</v>
      </c>
      <c r="D75" s="166">
        <v>0.021347058861537257</v>
      </c>
      <c r="E75" s="167">
        <v>0.013333333333333334</v>
      </c>
      <c r="F75" s="168">
        <f t="shared" si="1"/>
        <v>0.005381578746</v>
      </c>
      <c r="G75" s="169">
        <v>0.0024188664643172504</v>
      </c>
      <c r="H75" s="169">
        <f t="shared" si="2"/>
        <v>0.002962712282</v>
      </c>
      <c r="I75" s="170">
        <f t="shared" si="3"/>
        <v>1.22483499</v>
      </c>
      <c r="J75" s="171">
        <f t="shared" si="4"/>
        <v>0.00302358308</v>
      </c>
      <c r="K75" s="172" t="str">
        <f t="shared" si="5"/>
        <v/>
      </c>
      <c r="L75" s="173">
        <f t="shared" si="6"/>
        <v>0.00302358308</v>
      </c>
      <c r="M75" s="172">
        <f t="shared" si="7"/>
        <v>0.0006047166161</v>
      </c>
      <c r="N75" s="170">
        <f t="shared" si="8"/>
        <v>0.25</v>
      </c>
      <c r="O75" s="171">
        <f t="shared" si="14"/>
        <v>0.00302358308</v>
      </c>
      <c r="P75" s="172" t="str">
        <f t="shared" si="9"/>
        <v/>
      </c>
      <c r="Q75" s="166">
        <f t="shared" si="10"/>
        <v>0.00302358308</v>
      </c>
      <c r="R75" s="172">
        <f t="shared" si="11"/>
        <v>0.0006047166161</v>
      </c>
      <c r="S75" s="170">
        <f t="shared" si="12"/>
        <v>0.25</v>
      </c>
      <c r="T75" s="174">
        <f t="shared" si="13"/>
        <v>0.00302358308</v>
      </c>
      <c r="U75" s="124"/>
      <c r="V75" s="124"/>
      <c r="W75" s="124"/>
      <c r="X75" s="124"/>
      <c r="Y75" s="124"/>
      <c r="Z75" s="124"/>
    </row>
    <row r="76">
      <c r="A76" s="57">
        <v>280740.0</v>
      </c>
      <c r="B76" s="110" t="s">
        <v>92</v>
      </c>
      <c r="C76" s="166">
        <v>0.01727306932360268</v>
      </c>
      <c r="D76" s="166">
        <v>0.011408125186731274</v>
      </c>
      <c r="E76" s="167">
        <v>0.013333333333333334</v>
      </c>
      <c r="F76" s="168">
        <f t="shared" si="1"/>
        <v>0.003984729567</v>
      </c>
      <c r="G76" s="169">
        <v>0.004369227203041702</v>
      </c>
      <c r="H76" s="169">
        <f t="shared" si="2"/>
        <v>-0.0003844976359</v>
      </c>
      <c r="I76" s="170">
        <f t="shared" si="3"/>
        <v>-0.0880012913</v>
      </c>
      <c r="J76" s="171">
        <f t="shared" si="4"/>
        <v>0.003984729567</v>
      </c>
      <c r="K76" s="172">
        <f t="shared" si="5"/>
        <v>0.003984729567</v>
      </c>
      <c r="L76" s="173">
        <f t="shared" si="6"/>
        <v>0.00415760381</v>
      </c>
      <c r="M76" s="172">
        <f t="shared" si="7"/>
        <v>-0.0002116233932</v>
      </c>
      <c r="N76" s="170">
        <f t="shared" si="8"/>
        <v>-0.04843497107</v>
      </c>
      <c r="O76" s="171">
        <f t="shared" si="14"/>
        <v>0.003984729567</v>
      </c>
      <c r="P76" s="172">
        <f t="shared" si="9"/>
        <v>0.003984729567</v>
      </c>
      <c r="Q76" s="166">
        <f t="shared" si="10"/>
        <v>0.004166899734</v>
      </c>
      <c r="R76" s="172">
        <f t="shared" si="11"/>
        <v>-0.0002023274693</v>
      </c>
      <c r="S76" s="170">
        <f t="shared" si="12"/>
        <v>-0.04630738111</v>
      </c>
      <c r="T76" s="174">
        <f t="shared" si="13"/>
        <v>0.004166899734</v>
      </c>
      <c r="U76" s="124"/>
      <c r="V76" s="124"/>
      <c r="W76" s="124"/>
      <c r="X76" s="124"/>
      <c r="Y76" s="124"/>
      <c r="Z76" s="124"/>
    </row>
    <row r="77">
      <c r="A77" s="57">
        <v>280750.0</v>
      </c>
      <c r="B77" s="110" t="s">
        <v>93</v>
      </c>
      <c r="C77" s="166">
        <v>0.014777561012194029</v>
      </c>
      <c r="D77" s="166">
        <v>0.012928494932351712</v>
      </c>
      <c r="E77" s="167">
        <v>0.013333333333333334</v>
      </c>
      <c r="F77" s="168">
        <f t="shared" si="1"/>
        <v>0.003581149163</v>
      </c>
      <c r="G77" s="169">
        <v>0.003981351518948385</v>
      </c>
      <c r="H77" s="169">
        <f t="shared" si="2"/>
        <v>-0.0004002023554</v>
      </c>
      <c r="I77" s="170">
        <f t="shared" si="3"/>
        <v>-0.1005192216</v>
      </c>
      <c r="J77" s="171">
        <f t="shared" si="4"/>
        <v>0.003581149163</v>
      </c>
      <c r="K77" s="172">
        <f t="shared" si="5"/>
        <v>0.003581149163</v>
      </c>
      <c r="L77" s="173">
        <f t="shared" si="6"/>
        <v>0.003736514399</v>
      </c>
      <c r="M77" s="172">
        <f t="shared" si="7"/>
        <v>-0.0002448371195</v>
      </c>
      <c r="N77" s="170">
        <f t="shared" si="8"/>
        <v>-0.06149598153</v>
      </c>
      <c r="O77" s="171">
        <f t="shared" si="14"/>
        <v>0.003581149163</v>
      </c>
      <c r="P77" s="172">
        <f t="shared" si="9"/>
        <v>0.003581149163</v>
      </c>
      <c r="Q77" s="166">
        <f t="shared" si="10"/>
        <v>0.003744868816</v>
      </c>
      <c r="R77" s="172">
        <f t="shared" si="11"/>
        <v>-0.000236482703</v>
      </c>
      <c r="S77" s="170">
        <f t="shared" si="12"/>
        <v>-0.05939759449</v>
      </c>
      <c r="T77" s="174">
        <f t="shared" si="13"/>
        <v>0.003744868816</v>
      </c>
      <c r="U77" s="124"/>
      <c r="V77" s="124"/>
      <c r="W77" s="124"/>
      <c r="X77" s="124"/>
      <c r="Y77" s="124"/>
      <c r="Z77" s="124"/>
    </row>
    <row r="78">
      <c r="A78" s="57">
        <v>280760.0</v>
      </c>
      <c r="B78" s="110" t="s">
        <v>94</v>
      </c>
      <c r="C78" s="166">
        <v>0.01297888640208746</v>
      </c>
      <c r="D78" s="166">
        <v>0.01427548738215285</v>
      </c>
      <c r="E78" s="167">
        <v>0.013333333333333334</v>
      </c>
      <c r="F78" s="168">
        <f t="shared" si="1"/>
        <v>0.003297797507</v>
      </c>
      <c r="G78" s="169">
        <v>0.0034607541677501644</v>
      </c>
      <c r="H78" s="169">
        <f t="shared" si="2"/>
        <v>-0.0001629566606</v>
      </c>
      <c r="I78" s="170">
        <f t="shared" si="3"/>
        <v>-0.0470870373</v>
      </c>
      <c r="J78" s="171">
        <f t="shared" si="4"/>
        <v>0.003297797507</v>
      </c>
      <c r="K78" s="172">
        <f t="shared" si="5"/>
        <v>0.003297797507</v>
      </c>
      <c r="L78" s="173">
        <f t="shared" si="6"/>
        <v>0.003440869763</v>
      </c>
      <c r="M78" s="172">
        <f t="shared" si="7"/>
        <v>-0.00001988440513</v>
      </c>
      <c r="N78" s="170">
        <f t="shared" si="8"/>
        <v>-0.005745685525</v>
      </c>
      <c r="O78" s="171">
        <f t="shared" si="14"/>
        <v>0.003297797507</v>
      </c>
      <c r="P78" s="172">
        <f t="shared" si="9"/>
        <v>0.003297797507</v>
      </c>
      <c r="Q78" s="166">
        <f t="shared" si="10"/>
        <v>0.003448563152</v>
      </c>
      <c r="R78" s="172">
        <f t="shared" si="11"/>
        <v>-0.00001219101609</v>
      </c>
      <c r="S78" s="170">
        <f t="shared" si="12"/>
        <v>-0.003522647232</v>
      </c>
      <c r="T78" s="174">
        <f t="shared" si="13"/>
        <v>0.003448563152</v>
      </c>
      <c r="U78" s="124"/>
      <c r="V78" s="124"/>
      <c r="W78" s="124"/>
      <c r="X78" s="124"/>
      <c r="Y78" s="124"/>
      <c r="Z78" s="124"/>
    </row>
    <row r="79">
      <c r="A79" s="176"/>
      <c r="B79" s="177"/>
      <c r="C79" s="100"/>
      <c r="D79" s="100"/>
      <c r="E79" s="178"/>
      <c r="F79" s="179">
        <f t="shared" si="1"/>
        <v>0</v>
      </c>
      <c r="G79" s="180">
        <f t="shared" ref="G79:L79" si="15">SUM(G4:G78)</f>
        <v>0.25</v>
      </c>
      <c r="H79" s="180">
        <f t="shared" si="15"/>
        <v>0</v>
      </c>
      <c r="I79" s="181">
        <f t="shared" si="15"/>
        <v>1.240692247</v>
      </c>
      <c r="J79" s="171">
        <f t="shared" si="15"/>
        <v>0.2436805135</v>
      </c>
      <c r="K79" s="171">
        <f t="shared" si="15"/>
        <v>0.1456633696</v>
      </c>
      <c r="L79" s="171">
        <f t="shared" si="15"/>
        <v>0.25</v>
      </c>
      <c r="M79" s="172">
        <f t="shared" si="7"/>
        <v>0</v>
      </c>
      <c r="N79" s="170">
        <f t="shared" si="8"/>
        <v>0</v>
      </c>
      <c r="O79" s="171">
        <f t="shared" ref="O79:T79" si="16">SUM(O4:O78)</f>
        <v>0.2439029807</v>
      </c>
      <c r="P79" s="171">
        <f t="shared" si="16"/>
        <v>0.1333641692</v>
      </c>
      <c r="Q79" s="171">
        <f t="shared" si="16"/>
        <v>0.25</v>
      </c>
      <c r="R79" s="171">
        <f t="shared" si="16"/>
        <v>0</v>
      </c>
      <c r="S79" s="170">
        <f t="shared" si="16"/>
        <v>0.5752972986</v>
      </c>
      <c r="T79" s="182">
        <f t="shared" si="16"/>
        <v>0.25</v>
      </c>
      <c r="U79" s="124"/>
      <c r="V79" s="124"/>
      <c r="W79" s="124"/>
      <c r="X79" s="124"/>
      <c r="Y79" s="124"/>
      <c r="Z79" s="124"/>
    </row>
    <row r="80">
      <c r="A80" s="183"/>
      <c r="B80" s="184"/>
      <c r="C80" s="106"/>
      <c r="D80" s="106"/>
      <c r="E80" s="185"/>
      <c r="F80" s="186"/>
      <c r="G80" s="187"/>
      <c r="H80" s="187"/>
      <c r="I80" s="188"/>
      <c r="J80" s="189"/>
      <c r="K80" s="189"/>
      <c r="L80" s="190"/>
      <c r="M80" s="190"/>
      <c r="N80" s="191"/>
      <c r="O80" s="191"/>
      <c r="P80" s="191"/>
      <c r="Q80" s="191"/>
      <c r="R80" s="191"/>
      <c r="S80" s="192"/>
      <c r="T80" s="193"/>
      <c r="U80" s="124"/>
      <c r="V80" s="124"/>
      <c r="W80" s="124"/>
      <c r="X80" s="124"/>
      <c r="Y80" s="124"/>
      <c r="Z80" s="124"/>
    </row>
    <row r="81">
      <c r="A81" s="183"/>
      <c r="B81" s="184"/>
      <c r="C81" s="106"/>
      <c r="D81" s="106"/>
      <c r="E81" s="185"/>
      <c r="F81" s="124"/>
      <c r="G81" s="124"/>
      <c r="H81" s="124"/>
      <c r="I81" s="124"/>
      <c r="J81" s="124"/>
      <c r="K81" s="124"/>
      <c r="L81" s="124"/>
      <c r="M81" s="124"/>
      <c r="N81" s="124"/>
      <c r="O81" s="124"/>
      <c r="P81" s="124"/>
      <c r="Q81" s="106"/>
      <c r="R81" s="124"/>
      <c r="S81" s="194"/>
      <c r="T81" s="124"/>
      <c r="U81" s="124"/>
      <c r="V81" s="124"/>
      <c r="W81" s="124"/>
      <c r="X81" s="124"/>
      <c r="Y81" s="124"/>
      <c r="Z81" s="124"/>
    </row>
    <row r="82">
      <c r="A82" s="183"/>
      <c r="B82" s="184"/>
      <c r="C82" s="106"/>
      <c r="D82" s="106"/>
      <c r="E82" s="185"/>
      <c r="F82" s="124"/>
      <c r="G82" s="124"/>
      <c r="H82" s="124"/>
      <c r="I82" s="124"/>
      <c r="J82" s="124"/>
      <c r="K82" s="124"/>
      <c r="L82" s="124"/>
      <c r="M82" s="124"/>
      <c r="N82" s="124"/>
      <c r="O82" s="124"/>
      <c r="P82" s="124"/>
      <c r="Q82" s="106"/>
      <c r="R82" s="124"/>
      <c r="S82" s="194"/>
      <c r="T82" s="124"/>
      <c r="U82" s="124"/>
      <c r="V82" s="124"/>
      <c r="W82" s="124"/>
      <c r="X82" s="124"/>
      <c r="Y82" s="124"/>
      <c r="Z82" s="124"/>
    </row>
    <row r="83">
      <c r="A83" s="183"/>
      <c r="B83" s="184"/>
      <c r="C83" s="106"/>
      <c r="D83" s="106"/>
      <c r="E83" s="185"/>
      <c r="F83" s="124"/>
      <c r="G83" s="124"/>
      <c r="H83" s="124"/>
      <c r="I83" s="124"/>
      <c r="J83" s="124"/>
      <c r="K83" s="124"/>
      <c r="L83" s="124"/>
      <c r="M83" s="124"/>
      <c r="N83" s="124"/>
      <c r="O83" s="124"/>
      <c r="P83" s="124"/>
      <c r="Q83" s="106"/>
      <c r="R83" s="124"/>
      <c r="S83" s="194"/>
      <c r="T83" s="124"/>
      <c r="U83" s="124"/>
      <c r="V83" s="124"/>
      <c r="W83" s="124"/>
      <c r="X83" s="124"/>
      <c r="Y83" s="124"/>
      <c r="Z83" s="124"/>
    </row>
    <row r="84">
      <c r="A84" s="183"/>
      <c r="B84" s="184"/>
      <c r="C84" s="106"/>
      <c r="D84" s="106"/>
      <c r="E84" s="185"/>
      <c r="F84" s="124"/>
      <c r="G84" s="124"/>
      <c r="H84" s="124"/>
      <c r="I84" s="124"/>
      <c r="J84" s="124"/>
      <c r="K84" s="124"/>
      <c r="L84" s="124"/>
      <c r="M84" s="124"/>
      <c r="N84" s="124"/>
      <c r="O84" s="124"/>
      <c r="P84" s="124"/>
      <c r="Q84" s="106"/>
      <c r="R84" s="124"/>
      <c r="S84" s="194"/>
      <c r="T84" s="124"/>
      <c r="U84" s="124"/>
      <c r="V84" s="124"/>
      <c r="W84" s="124"/>
      <c r="X84" s="124"/>
      <c r="Y84" s="124"/>
      <c r="Z84" s="124"/>
    </row>
    <row r="85">
      <c r="A85" s="183"/>
      <c r="B85" s="184"/>
      <c r="C85" s="106"/>
      <c r="D85" s="106"/>
      <c r="E85" s="185"/>
      <c r="F85" s="124"/>
      <c r="G85" s="124"/>
      <c r="H85" s="124"/>
      <c r="I85" s="124"/>
      <c r="J85" s="124"/>
      <c r="K85" s="124"/>
      <c r="L85" s="124"/>
      <c r="M85" s="124"/>
      <c r="N85" s="124"/>
      <c r="O85" s="124"/>
      <c r="P85" s="124"/>
      <c r="Q85" s="106"/>
      <c r="R85" s="124"/>
      <c r="S85" s="194"/>
      <c r="T85" s="124"/>
      <c r="U85" s="124"/>
      <c r="V85" s="124"/>
      <c r="W85" s="124"/>
      <c r="X85" s="124"/>
      <c r="Y85" s="124"/>
      <c r="Z85" s="124"/>
    </row>
    <row r="86">
      <c r="A86" s="183"/>
      <c r="B86" s="184"/>
      <c r="C86" s="106"/>
      <c r="D86" s="106"/>
      <c r="E86" s="185"/>
      <c r="F86" s="124"/>
      <c r="G86" s="124"/>
      <c r="H86" s="124"/>
      <c r="I86" s="124"/>
      <c r="J86" s="124"/>
      <c r="K86" s="124"/>
      <c r="L86" s="124"/>
      <c r="M86" s="124"/>
      <c r="N86" s="124"/>
      <c r="O86" s="124"/>
      <c r="P86" s="124"/>
      <c r="Q86" s="106"/>
      <c r="R86" s="124"/>
      <c r="S86" s="194"/>
      <c r="T86" s="124"/>
      <c r="U86" s="124"/>
      <c r="V86" s="124"/>
      <c r="W86" s="124"/>
      <c r="X86" s="124"/>
      <c r="Y86" s="124"/>
      <c r="Z86" s="124"/>
    </row>
    <row r="87">
      <c r="A87" s="183"/>
      <c r="B87" s="184"/>
      <c r="C87" s="106"/>
      <c r="D87" s="106"/>
      <c r="E87" s="185"/>
      <c r="F87" s="124"/>
      <c r="G87" s="124"/>
      <c r="H87" s="124"/>
      <c r="I87" s="124"/>
      <c r="J87" s="124"/>
      <c r="K87" s="124"/>
      <c r="L87" s="124"/>
      <c r="M87" s="124"/>
      <c r="N87" s="124"/>
      <c r="O87" s="124"/>
      <c r="P87" s="124"/>
      <c r="Q87" s="106"/>
      <c r="R87" s="124"/>
      <c r="S87" s="194"/>
      <c r="T87" s="124"/>
      <c r="U87" s="124"/>
      <c r="V87" s="124"/>
      <c r="W87" s="124"/>
      <c r="X87" s="124"/>
      <c r="Y87" s="124"/>
      <c r="Z87" s="124"/>
    </row>
    <row r="88">
      <c r="A88" s="183"/>
      <c r="B88" s="184"/>
      <c r="C88" s="106"/>
      <c r="D88" s="106"/>
      <c r="E88" s="185"/>
      <c r="F88" s="124"/>
      <c r="G88" s="124"/>
      <c r="H88" s="124"/>
      <c r="I88" s="124"/>
      <c r="J88" s="124"/>
      <c r="K88" s="124"/>
      <c r="L88" s="124"/>
      <c r="M88" s="124"/>
      <c r="N88" s="124"/>
      <c r="O88" s="124"/>
      <c r="P88" s="124"/>
      <c r="Q88" s="106"/>
      <c r="R88" s="124"/>
      <c r="S88" s="194"/>
      <c r="T88" s="124"/>
      <c r="U88" s="124"/>
      <c r="V88" s="124"/>
      <c r="W88" s="124"/>
      <c r="X88" s="124"/>
      <c r="Y88" s="124"/>
      <c r="Z88" s="124"/>
    </row>
    <row r="89">
      <c r="A89" s="183"/>
      <c r="B89" s="184"/>
      <c r="C89" s="106"/>
      <c r="D89" s="106"/>
      <c r="E89" s="185"/>
      <c r="F89" s="124"/>
      <c r="G89" s="124"/>
      <c r="H89" s="124"/>
      <c r="I89" s="124"/>
      <c r="J89" s="124"/>
      <c r="K89" s="124"/>
      <c r="L89" s="124"/>
      <c r="M89" s="124"/>
      <c r="N89" s="124"/>
      <c r="O89" s="124"/>
      <c r="P89" s="124"/>
      <c r="Q89" s="106"/>
      <c r="R89" s="124"/>
      <c r="S89" s="194"/>
      <c r="T89" s="124"/>
      <c r="U89" s="124"/>
      <c r="V89" s="124"/>
      <c r="W89" s="124"/>
      <c r="X89" s="124"/>
      <c r="Y89" s="124"/>
      <c r="Z89" s="124"/>
    </row>
    <row r="90">
      <c r="A90" s="183"/>
      <c r="B90" s="184"/>
      <c r="C90" s="106"/>
      <c r="D90" s="106"/>
      <c r="E90" s="185"/>
      <c r="F90" s="124"/>
      <c r="G90" s="124"/>
      <c r="H90" s="124"/>
      <c r="I90" s="124"/>
      <c r="J90" s="124"/>
      <c r="K90" s="124"/>
      <c r="L90" s="124"/>
      <c r="M90" s="124"/>
      <c r="N90" s="124"/>
      <c r="O90" s="124"/>
      <c r="P90" s="124"/>
      <c r="Q90" s="106"/>
      <c r="R90" s="124"/>
      <c r="S90" s="194"/>
      <c r="T90" s="124"/>
      <c r="U90" s="124"/>
      <c r="V90" s="124"/>
      <c r="W90" s="124"/>
      <c r="X90" s="124"/>
      <c r="Y90" s="124"/>
      <c r="Z90" s="124"/>
    </row>
    <row r="91">
      <c r="A91" s="183"/>
      <c r="B91" s="184"/>
      <c r="C91" s="106"/>
      <c r="D91" s="106"/>
      <c r="E91" s="185"/>
      <c r="F91" s="124"/>
      <c r="G91" s="124"/>
      <c r="H91" s="124"/>
      <c r="I91" s="124"/>
      <c r="J91" s="124"/>
      <c r="K91" s="124"/>
      <c r="L91" s="124"/>
      <c r="M91" s="124"/>
      <c r="N91" s="124"/>
      <c r="O91" s="124"/>
      <c r="P91" s="124"/>
      <c r="Q91" s="106"/>
      <c r="R91" s="124"/>
      <c r="S91" s="194"/>
      <c r="T91" s="124"/>
      <c r="U91" s="124"/>
      <c r="V91" s="124"/>
      <c r="W91" s="124"/>
      <c r="X91" s="124"/>
      <c r="Y91" s="124"/>
      <c r="Z91" s="124"/>
    </row>
    <row r="92">
      <c r="A92" s="183"/>
      <c r="B92" s="184"/>
      <c r="C92" s="106"/>
      <c r="D92" s="106"/>
      <c r="E92" s="185"/>
      <c r="F92" s="124"/>
      <c r="G92" s="124"/>
      <c r="H92" s="124"/>
      <c r="I92" s="124"/>
      <c r="J92" s="124"/>
      <c r="K92" s="124"/>
      <c r="L92" s="124"/>
      <c r="M92" s="124"/>
      <c r="N92" s="124"/>
      <c r="O92" s="124"/>
      <c r="P92" s="124"/>
      <c r="Q92" s="106"/>
      <c r="R92" s="124"/>
      <c r="S92" s="194"/>
      <c r="T92" s="124"/>
      <c r="U92" s="124"/>
      <c r="V92" s="124"/>
      <c r="W92" s="124"/>
      <c r="X92" s="124"/>
      <c r="Y92" s="124"/>
      <c r="Z92" s="124"/>
    </row>
    <row r="93">
      <c r="A93" s="183"/>
      <c r="B93" s="184"/>
      <c r="C93" s="106"/>
      <c r="D93" s="106"/>
      <c r="E93" s="185"/>
      <c r="F93" s="124"/>
      <c r="G93" s="124"/>
      <c r="H93" s="124"/>
      <c r="I93" s="124"/>
      <c r="J93" s="124"/>
      <c r="K93" s="124"/>
      <c r="L93" s="124"/>
      <c r="M93" s="124"/>
      <c r="N93" s="124"/>
      <c r="O93" s="124"/>
      <c r="P93" s="124"/>
      <c r="Q93" s="106"/>
      <c r="R93" s="124"/>
      <c r="S93" s="194"/>
      <c r="T93" s="124"/>
      <c r="U93" s="124"/>
      <c r="V93" s="124"/>
      <c r="W93" s="124"/>
      <c r="X93" s="124"/>
      <c r="Y93" s="124"/>
      <c r="Z93" s="124"/>
    </row>
    <row r="94">
      <c r="A94" s="183"/>
      <c r="B94" s="184"/>
      <c r="C94" s="106"/>
      <c r="D94" s="106"/>
      <c r="E94" s="185"/>
      <c r="F94" s="124"/>
      <c r="G94" s="124"/>
      <c r="H94" s="124"/>
      <c r="I94" s="124"/>
      <c r="J94" s="124"/>
      <c r="K94" s="124"/>
      <c r="L94" s="124"/>
      <c r="M94" s="124"/>
      <c r="N94" s="124"/>
      <c r="O94" s="124"/>
      <c r="P94" s="124"/>
      <c r="Q94" s="106"/>
      <c r="R94" s="124"/>
      <c r="S94" s="194"/>
      <c r="T94" s="124"/>
      <c r="U94" s="124"/>
      <c r="V94" s="124"/>
      <c r="W94" s="124"/>
      <c r="X94" s="124"/>
      <c r="Y94" s="124"/>
      <c r="Z94" s="124"/>
    </row>
    <row r="95">
      <c r="A95" s="183"/>
      <c r="B95" s="184"/>
      <c r="C95" s="106"/>
      <c r="D95" s="106"/>
      <c r="E95" s="185"/>
      <c r="F95" s="124"/>
      <c r="G95" s="124"/>
      <c r="H95" s="124"/>
      <c r="I95" s="124"/>
      <c r="J95" s="124"/>
      <c r="K95" s="124"/>
      <c r="L95" s="124"/>
      <c r="M95" s="124"/>
      <c r="N95" s="124"/>
      <c r="O95" s="124"/>
      <c r="P95" s="124"/>
      <c r="Q95" s="106"/>
      <c r="R95" s="124"/>
      <c r="S95" s="194"/>
      <c r="T95" s="124"/>
      <c r="U95" s="124"/>
      <c r="V95" s="124"/>
      <c r="W95" s="124"/>
      <c r="X95" s="124"/>
      <c r="Y95" s="124"/>
      <c r="Z95" s="124"/>
    </row>
    <row r="96">
      <c r="A96" s="183"/>
      <c r="B96" s="184"/>
      <c r="C96" s="106"/>
      <c r="D96" s="106"/>
      <c r="E96" s="185"/>
      <c r="F96" s="124"/>
      <c r="G96" s="124"/>
      <c r="H96" s="124"/>
      <c r="I96" s="124"/>
      <c r="J96" s="124"/>
      <c r="K96" s="124"/>
      <c r="L96" s="124"/>
      <c r="M96" s="124"/>
      <c r="N96" s="124"/>
      <c r="O96" s="124"/>
      <c r="P96" s="124"/>
      <c r="Q96" s="106"/>
      <c r="R96" s="124"/>
      <c r="S96" s="194"/>
      <c r="T96" s="124"/>
      <c r="U96" s="124"/>
      <c r="V96" s="124"/>
      <c r="W96" s="124"/>
      <c r="X96" s="124"/>
      <c r="Y96" s="124"/>
      <c r="Z96" s="124"/>
    </row>
    <row r="97">
      <c r="A97" s="183"/>
      <c r="B97" s="184"/>
      <c r="C97" s="106"/>
      <c r="D97" s="106"/>
      <c r="E97" s="185"/>
      <c r="F97" s="124"/>
      <c r="G97" s="124"/>
      <c r="H97" s="124"/>
      <c r="I97" s="124"/>
      <c r="J97" s="124"/>
      <c r="K97" s="124"/>
      <c r="L97" s="124"/>
      <c r="M97" s="124"/>
      <c r="N97" s="124"/>
      <c r="O97" s="124"/>
      <c r="P97" s="124"/>
      <c r="Q97" s="106"/>
      <c r="R97" s="124"/>
      <c r="S97" s="194"/>
      <c r="T97" s="124"/>
      <c r="U97" s="124"/>
      <c r="V97" s="124"/>
      <c r="W97" s="124"/>
      <c r="X97" s="124"/>
      <c r="Y97" s="124"/>
      <c r="Z97" s="124"/>
    </row>
    <row r="98">
      <c r="A98" s="183"/>
      <c r="B98" s="184"/>
      <c r="C98" s="106"/>
      <c r="D98" s="106"/>
      <c r="E98" s="185"/>
      <c r="F98" s="124"/>
      <c r="G98" s="124"/>
      <c r="H98" s="124"/>
      <c r="I98" s="124"/>
      <c r="J98" s="124"/>
      <c r="K98" s="124"/>
      <c r="L98" s="124"/>
      <c r="M98" s="124"/>
      <c r="N98" s="124"/>
      <c r="O98" s="124"/>
      <c r="P98" s="124"/>
      <c r="Q98" s="106"/>
      <c r="R98" s="124"/>
      <c r="S98" s="194"/>
      <c r="T98" s="124"/>
      <c r="U98" s="124"/>
      <c r="V98" s="124"/>
      <c r="W98" s="124"/>
      <c r="X98" s="124"/>
      <c r="Y98" s="124"/>
      <c r="Z98" s="124"/>
    </row>
    <row r="99">
      <c r="A99" s="183"/>
      <c r="B99" s="184"/>
      <c r="C99" s="106"/>
      <c r="D99" s="106"/>
      <c r="E99" s="185"/>
      <c r="F99" s="124"/>
      <c r="G99" s="124"/>
      <c r="H99" s="124"/>
      <c r="I99" s="124"/>
      <c r="J99" s="124"/>
      <c r="K99" s="124"/>
      <c r="L99" s="124"/>
      <c r="M99" s="124"/>
      <c r="N99" s="124"/>
      <c r="O99" s="124"/>
      <c r="P99" s="124"/>
      <c r="Q99" s="106"/>
      <c r="R99" s="124"/>
      <c r="S99" s="194"/>
      <c r="T99" s="124"/>
      <c r="U99" s="124"/>
      <c r="V99" s="124"/>
      <c r="W99" s="124"/>
      <c r="X99" s="124"/>
      <c r="Y99" s="124"/>
      <c r="Z99" s="124"/>
    </row>
    <row r="100">
      <c r="A100" s="183"/>
      <c r="B100" s="184"/>
      <c r="C100" s="106"/>
      <c r="D100" s="106"/>
      <c r="E100" s="185"/>
      <c r="F100" s="124"/>
      <c r="G100" s="124"/>
      <c r="H100" s="124"/>
      <c r="I100" s="124"/>
      <c r="J100" s="124"/>
      <c r="K100" s="124"/>
      <c r="L100" s="124"/>
      <c r="M100" s="124"/>
      <c r="N100" s="124"/>
      <c r="O100" s="124"/>
      <c r="P100" s="124"/>
      <c r="Q100" s="106"/>
      <c r="R100" s="124"/>
      <c r="S100" s="194"/>
      <c r="T100" s="124"/>
      <c r="U100" s="124"/>
      <c r="V100" s="124"/>
      <c r="W100" s="124"/>
      <c r="X100" s="124"/>
      <c r="Y100" s="124"/>
      <c r="Z100" s="124"/>
    </row>
    <row r="101">
      <c r="A101" s="183"/>
      <c r="B101" s="184"/>
      <c r="C101" s="106"/>
      <c r="D101" s="106"/>
      <c r="E101" s="185"/>
      <c r="F101" s="124"/>
      <c r="G101" s="124"/>
      <c r="H101" s="124"/>
      <c r="I101" s="124"/>
      <c r="J101" s="124"/>
      <c r="K101" s="124"/>
      <c r="L101" s="124"/>
      <c r="M101" s="124"/>
      <c r="N101" s="124"/>
      <c r="O101" s="124"/>
      <c r="P101" s="124"/>
      <c r="Q101" s="106"/>
      <c r="R101" s="124"/>
      <c r="S101" s="194"/>
      <c r="T101" s="124"/>
      <c r="U101" s="124"/>
      <c r="V101" s="124"/>
      <c r="W101" s="124"/>
      <c r="X101" s="124"/>
      <c r="Y101" s="124"/>
      <c r="Z101" s="124"/>
    </row>
    <row r="102">
      <c r="A102" s="183"/>
      <c r="B102" s="184"/>
      <c r="C102" s="106"/>
      <c r="D102" s="106"/>
      <c r="E102" s="185"/>
      <c r="F102" s="124"/>
      <c r="G102" s="124"/>
      <c r="H102" s="124"/>
      <c r="I102" s="124"/>
      <c r="J102" s="124"/>
      <c r="K102" s="124"/>
      <c r="L102" s="124"/>
      <c r="M102" s="124"/>
      <c r="N102" s="124"/>
      <c r="O102" s="124"/>
      <c r="P102" s="124"/>
      <c r="Q102" s="106"/>
      <c r="R102" s="124"/>
      <c r="S102" s="194"/>
      <c r="T102" s="124"/>
      <c r="U102" s="124"/>
      <c r="V102" s="124"/>
      <c r="W102" s="124"/>
      <c r="X102" s="124"/>
      <c r="Y102" s="124"/>
      <c r="Z102" s="124"/>
    </row>
    <row r="103">
      <c r="A103" s="183"/>
      <c r="B103" s="184"/>
      <c r="C103" s="106"/>
      <c r="D103" s="106"/>
      <c r="E103" s="185"/>
      <c r="F103" s="124"/>
      <c r="G103" s="124"/>
      <c r="H103" s="124"/>
      <c r="I103" s="124"/>
      <c r="J103" s="124"/>
      <c r="K103" s="124"/>
      <c r="L103" s="124"/>
      <c r="M103" s="124"/>
      <c r="N103" s="124"/>
      <c r="O103" s="124"/>
      <c r="P103" s="124"/>
      <c r="Q103" s="106"/>
      <c r="R103" s="124"/>
      <c r="S103" s="194"/>
      <c r="T103" s="124"/>
      <c r="U103" s="124"/>
      <c r="V103" s="124"/>
      <c r="W103" s="124"/>
      <c r="X103" s="124"/>
      <c r="Y103" s="124"/>
      <c r="Z103" s="124"/>
    </row>
    <row r="104">
      <c r="A104" s="183"/>
      <c r="B104" s="184"/>
      <c r="C104" s="106"/>
      <c r="D104" s="106"/>
      <c r="E104" s="185"/>
      <c r="F104" s="124"/>
      <c r="G104" s="124"/>
      <c r="H104" s="124"/>
      <c r="I104" s="124"/>
      <c r="J104" s="124"/>
      <c r="K104" s="124"/>
      <c r="L104" s="124"/>
      <c r="M104" s="124"/>
      <c r="N104" s="124"/>
      <c r="O104" s="124"/>
      <c r="P104" s="124"/>
      <c r="Q104" s="106"/>
      <c r="R104" s="124"/>
      <c r="S104" s="194"/>
      <c r="T104" s="124"/>
      <c r="U104" s="124"/>
      <c r="V104" s="124"/>
      <c r="W104" s="124"/>
      <c r="X104" s="124"/>
      <c r="Y104" s="124"/>
      <c r="Z104" s="124"/>
    </row>
    <row r="105">
      <c r="A105" s="183"/>
      <c r="B105" s="184"/>
      <c r="C105" s="106"/>
      <c r="D105" s="106"/>
      <c r="E105" s="185"/>
      <c r="F105" s="124"/>
      <c r="G105" s="124"/>
      <c r="H105" s="124"/>
      <c r="I105" s="124"/>
      <c r="J105" s="124"/>
      <c r="K105" s="124"/>
      <c r="L105" s="124"/>
      <c r="M105" s="124"/>
      <c r="N105" s="124"/>
      <c r="O105" s="124"/>
      <c r="P105" s="124"/>
      <c r="Q105" s="106"/>
      <c r="R105" s="124"/>
      <c r="S105" s="194"/>
      <c r="T105" s="124"/>
      <c r="U105" s="124"/>
      <c r="V105" s="124"/>
      <c r="W105" s="124"/>
      <c r="X105" s="124"/>
      <c r="Y105" s="124"/>
      <c r="Z105" s="124"/>
    </row>
    <row r="106">
      <c r="A106" s="183"/>
      <c r="B106" s="184"/>
      <c r="C106" s="106"/>
      <c r="D106" s="106"/>
      <c r="E106" s="185"/>
      <c r="F106" s="124"/>
      <c r="G106" s="124"/>
      <c r="H106" s="124"/>
      <c r="I106" s="124"/>
      <c r="J106" s="124"/>
      <c r="K106" s="124"/>
      <c r="L106" s="124"/>
      <c r="M106" s="124"/>
      <c r="N106" s="124"/>
      <c r="O106" s="124"/>
      <c r="P106" s="124"/>
      <c r="Q106" s="106"/>
      <c r="R106" s="124"/>
      <c r="S106" s="194"/>
      <c r="T106" s="124"/>
      <c r="U106" s="124"/>
      <c r="V106" s="124"/>
      <c r="W106" s="124"/>
      <c r="X106" s="124"/>
      <c r="Y106" s="124"/>
      <c r="Z106" s="124"/>
    </row>
    <row r="107">
      <c r="A107" s="183"/>
      <c r="B107" s="184"/>
      <c r="C107" s="106"/>
      <c r="D107" s="106"/>
      <c r="E107" s="185"/>
      <c r="F107" s="124"/>
      <c r="G107" s="124"/>
      <c r="H107" s="124"/>
      <c r="I107" s="124"/>
      <c r="J107" s="124"/>
      <c r="K107" s="124"/>
      <c r="L107" s="124"/>
      <c r="M107" s="124"/>
      <c r="N107" s="124"/>
      <c r="O107" s="124"/>
      <c r="P107" s="124"/>
      <c r="Q107" s="106"/>
      <c r="R107" s="124"/>
      <c r="S107" s="194"/>
      <c r="T107" s="124"/>
      <c r="U107" s="124"/>
      <c r="V107" s="124"/>
      <c r="W107" s="124"/>
      <c r="X107" s="124"/>
      <c r="Y107" s="124"/>
      <c r="Z107" s="124"/>
    </row>
    <row r="108">
      <c r="A108" s="183"/>
      <c r="B108" s="184"/>
      <c r="C108" s="106"/>
      <c r="D108" s="106"/>
      <c r="E108" s="185"/>
      <c r="F108" s="124"/>
      <c r="G108" s="124"/>
      <c r="H108" s="124"/>
      <c r="I108" s="124"/>
      <c r="J108" s="124"/>
      <c r="K108" s="124"/>
      <c r="L108" s="124"/>
      <c r="M108" s="124"/>
      <c r="N108" s="124"/>
      <c r="O108" s="124"/>
      <c r="P108" s="124"/>
      <c r="Q108" s="106"/>
      <c r="R108" s="124"/>
      <c r="S108" s="194"/>
      <c r="T108" s="124"/>
      <c r="U108" s="124"/>
      <c r="V108" s="124"/>
      <c r="W108" s="124"/>
      <c r="X108" s="124"/>
      <c r="Y108" s="124"/>
      <c r="Z108" s="124"/>
    </row>
    <row r="109">
      <c r="A109" s="183"/>
      <c r="B109" s="184"/>
      <c r="C109" s="106"/>
      <c r="D109" s="106"/>
      <c r="E109" s="185"/>
      <c r="F109" s="124"/>
      <c r="G109" s="124"/>
      <c r="H109" s="124"/>
      <c r="I109" s="124"/>
      <c r="J109" s="124"/>
      <c r="K109" s="124"/>
      <c r="L109" s="124"/>
      <c r="M109" s="124"/>
      <c r="N109" s="124"/>
      <c r="O109" s="124"/>
      <c r="P109" s="124"/>
      <c r="Q109" s="106"/>
      <c r="R109" s="124"/>
      <c r="S109" s="194"/>
      <c r="T109" s="124"/>
      <c r="U109" s="124"/>
      <c r="V109" s="124"/>
      <c r="W109" s="124"/>
      <c r="X109" s="124"/>
      <c r="Y109" s="124"/>
      <c r="Z109" s="124"/>
    </row>
    <row r="110">
      <c r="A110" s="183"/>
      <c r="B110" s="184"/>
      <c r="C110" s="106"/>
      <c r="D110" s="106"/>
      <c r="E110" s="185"/>
      <c r="F110" s="124"/>
      <c r="G110" s="124"/>
      <c r="H110" s="124"/>
      <c r="I110" s="124"/>
      <c r="J110" s="124"/>
      <c r="K110" s="124"/>
      <c r="L110" s="124"/>
      <c r="M110" s="124"/>
      <c r="N110" s="124"/>
      <c r="O110" s="124"/>
      <c r="P110" s="124"/>
      <c r="Q110" s="106"/>
      <c r="R110" s="124"/>
      <c r="S110" s="194"/>
      <c r="T110" s="124"/>
      <c r="U110" s="124"/>
      <c r="V110" s="124"/>
      <c r="W110" s="124"/>
      <c r="X110" s="124"/>
      <c r="Y110" s="124"/>
      <c r="Z110" s="124"/>
    </row>
    <row r="111">
      <c r="A111" s="183"/>
      <c r="B111" s="184"/>
      <c r="C111" s="106"/>
      <c r="D111" s="106"/>
      <c r="E111" s="185"/>
      <c r="F111" s="124"/>
      <c r="G111" s="124"/>
      <c r="H111" s="124"/>
      <c r="I111" s="124"/>
      <c r="J111" s="124"/>
      <c r="K111" s="124"/>
      <c r="L111" s="124"/>
      <c r="M111" s="124"/>
      <c r="N111" s="124"/>
      <c r="O111" s="124"/>
      <c r="P111" s="124"/>
      <c r="Q111" s="106"/>
      <c r="R111" s="124"/>
      <c r="S111" s="194"/>
      <c r="T111" s="124"/>
      <c r="U111" s="124"/>
      <c r="V111" s="124"/>
      <c r="W111" s="124"/>
      <c r="X111" s="124"/>
      <c r="Y111" s="124"/>
      <c r="Z111" s="124"/>
    </row>
    <row r="112">
      <c r="A112" s="183"/>
      <c r="B112" s="184"/>
      <c r="C112" s="106"/>
      <c r="D112" s="106"/>
      <c r="E112" s="185"/>
      <c r="F112" s="124"/>
      <c r="G112" s="124"/>
      <c r="H112" s="124"/>
      <c r="I112" s="124"/>
      <c r="J112" s="124"/>
      <c r="K112" s="124"/>
      <c r="L112" s="124"/>
      <c r="M112" s="124"/>
      <c r="N112" s="124"/>
      <c r="O112" s="124"/>
      <c r="P112" s="124"/>
      <c r="Q112" s="106"/>
      <c r="R112" s="124"/>
      <c r="S112" s="194"/>
      <c r="T112" s="124"/>
      <c r="U112" s="124"/>
      <c r="V112" s="124"/>
      <c r="W112" s="124"/>
      <c r="X112" s="124"/>
      <c r="Y112" s="124"/>
      <c r="Z112" s="124"/>
    </row>
    <row r="113">
      <c r="A113" s="183"/>
      <c r="B113" s="184"/>
      <c r="C113" s="106"/>
      <c r="D113" s="106"/>
      <c r="E113" s="185"/>
      <c r="F113" s="124"/>
      <c r="G113" s="124"/>
      <c r="H113" s="124"/>
      <c r="I113" s="124"/>
      <c r="J113" s="124"/>
      <c r="K113" s="124"/>
      <c r="L113" s="124"/>
      <c r="M113" s="124"/>
      <c r="N113" s="124"/>
      <c r="O113" s="124"/>
      <c r="P113" s="124"/>
      <c r="Q113" s="106"/>
      <c r="R113" s="124"/>
      <c r="S113" s="194"/>
      <c r="T113" s="124"/>
      <c r="U113" s="124"/>
      <c r="V113" s="124"/>
      <c r="W113" s="124"/>
      <c r="X113" s="124"/>
      <c r="Y113" s="124"/>
      <c r="Z113" s="124"/>
    </row>
    <row r="114">
      <c r="A114" s="183"/>
      <c r="B114" s="184"/>
      <c r="C114" s="106"/>
      <c r="D114" s="106"/>
      <c r="E114" s="185"/>
      <c r="F114" s="124"/>
      <c r="G114" s="124"/>
      <c r="H114" s="124"/>
      <c r="I114" s="124"/>
      <c r="J114" s="124"/>
      <c r="K114" s="124"/>
      <c r="L114" s="124"/>
      <c r="M114" s="124"/>
      <c r="N114" s="124"/>
      <c r="O114" s="124"/>
      <c r="P114" s="124"/>
      <c r="Q114" s="106"/>
      <c r="R114" s="124"/>
      <c r="S114" s="194"/>
      <c r="T114" s="124"/>
      <c r="U114" s="124"/>
      <c r="V114" s="124"/>
      <c r="W114" s="124"/>
      <c r="X114" s="124"/>
      <c r="Y114" s="124"/>
      <c r="Z114" s="124"/>
    </row>
    <row r="115">
      <c r="A115" s="183"/>
      <c r="B115" s="184"/>
      <c r="C115" s="106"/>
      <c r="D115" s="106"/>
      <c r="E115" s="185"/>
      <c r="F115" s="124"/>
      <c r="G115" s="124"/>
      <c r="H115" s="124"/>
      <c r="I115" s="124"/>
      <c r="J115" s="124"/>
      <c r="K115" s="124"/>
      <c r="L115" s="124"/>
      <c r="M115" s="124"/>
      <c r="N115" s="124"/>
      <c r="O115" s="124"/>
      <c r="P115" s="124"/>
      <c r="Q115" s="106"/>
      <c r="R115" s="124"/>
      <c r="S115" s="194"/>
      <c r="T115" s="124"/>
      <c r="U115" s="124"/>
      <c r="V115" s="124"/>
      <c r="W115" s="124"/>
      <c r="X115" s="124"/>
      <c r="Y115" s="124"/>
      <c r="Z115" s="124"/>
    </row>
    <row r="116">
      <c r="A116" s="183"/>
      <c r="B116" s="184"/>
      <c r="C116" s="106"/>
      <c r="D116" s="106"/>
      <c r="E116" s="185"/>
      <c r="F116" s="124"/>
      <c r="G116" s="124"/>
      <c r="H116" s="124"/>
      <c r="I116" s="124"/>
      <c r="J116" s="124"/>
      <c r="K116" s="124"/>
      <c r="L116" s="124"/>
      <c r="M116" s="124"/>
      <c r="N116" s="124"/>
      <c r="O116" s="124"/>
      <c r="P116" s="124"/>
      <c r="Q116" s="106"/>
      <c r="R116" s="124"/>
      <c r="S116" s="194"/>
      <c r="T116" s="124"/>
      <c r="U116" s="124"/>
      <c r="V116" s="124"/>
      <c r="W116" s="124"/>
      <c r="X116" s="124"/>
      <c r="Y116" s="124"/>
      <c r="Z116" s="124"/>
    </row>
    <row r="117">
      <c r="A117" s="183"/>
      <c r="B117" s="184"/>
      <c r="C117" s="106"/>
      <c r="D117" s="106"/>
      <c r="E117" s="185"/>
      <c r="F117" s="124"/>
      <c r="G117" s="124"/>
      <c r="H117" s="124"/>
      <c r="I117" s="124"/>
      <c r="J117" s="124"/>
      <c r="K117" s="124"/>
      <c r="L117" s="124"/>
      <c r="M117" s="124"/>
      <c r="N117" s="124"/>
      <c r="O117" s="124"/>
      <c r="P117" s="124"/>
      <c r="Q117" s="106"/>
      <c r="R117" s="124"/>
      <c r="S117" s="194"/>
      <c r="T117" s="124"/>
      <c r="U117" s="124"/>
      <c r="V117" s="124"/>
      <c r="W117" s="124"/>
      <c r="X117" s="124"/>
      <c r="Y117" s="124"/>
      <c r="Z117" s="124"/>
    </row>
    <row r="118">
      <c r="A118" s="183"/>
      <c r="B118" s="184"/>
      <c r="C118" s="106"/>
      <c r="D118" s="106"/>
      <c r="E118" s="185"/>
      <c r="F118" s="124"/>
      <c r="G118" s="124"/>
      <c r="H118" s="124"/>
      <c r="I118" s="124"/>
      <c r="J118" s="124"/>
      <c r="K118" s="124"/>
      <c r="L118" s="124"/>
      <c r="M118" s="124"/>
      <c r="N118" s="124"/>
      <c r="O118" s="124"/>
      <c r="P118" s="124"/>
      <c r="Q118" s="106"/>
      <c r="R118" s="124"/>
      <c r="S118" s="194"/>
      <c r="T118" s="124"/>
      <c r="U118" s="124"/>
      <c r="V118" s="124"/>
      <c r="W118" s="124"/>
      <c r="X118" s="124"/>
      <c r="Y118" s="124"/>
      <c r="Z118" s="124"/>
    </row>
    <row r="119">
      <c r="A119" s="183"/>
      <c r="B119" s="184"/>
      <c r="C119" s="106"/>
      <c r="D119" s="106"/>
      <c r="E119" s="185"/>
      <c r="F119" s="124"/>
      <c r="G119" s="124"/>
      <c r="H119" s="124"/>
      <c r="I119" s="124"/>
      <c r="J119" s="124"/>
      <c r="K119" s="124"/>
      <c r="L119" s="124"/>
      <c r="M119" s="124"/>
      <c r="N119" s="124"/>
      <c r="O119" s="124"/>
      <c r="P119" s="124"/>
      <c r="Q119" s="106"/>
      <c r="R119" s="124"/>
      <c r="S119" s="194"/>
      <c r="T119" s="124"/>
      <c r="U119" s="124"/>
      <c r="V119" s="124"/>
      <c r="W119" s="124"/>
      <c r="X119" s="124"/>
      <c r="Y119" s="124"/>
      <c r="Z119" s="124"/>
    </row>
    <row r="120">
      <c r="A120" s="183"/>
      <c r="B120" s="184"/>
      <c r="C120" s="106"/>
      <c r="D120" s="106"/>
      <c r="E120" s="185"/>
      <c r="F120" s="124"/>
      <c r="G120" s="124"/>
      <c r="H120" s="124"/>
      <c r="I120" s="124"/>
      <c r="J120" s="124"/>
      <c r="K120" s="124"/>
      <c r="L120" s="124"/>
      <c r="M120" s="124"/>
      <c r="N120" s="124"/>
      <c r="O120" s="124"/>
      <c r="P120" s="124"/>
      <c r="Q120" s="106"/>
      <c r="R120" s="124"/>
      <c r="S120" s="194"/>
      <c r="T120" s="124"/>
      <c r="U120" s="124"/>
      <c r="V120" s="124"/>
      <c r="W120" s="124"/>
      <c r="X120" s="124"/>
      <c r="Y120" s="124"/>
      <c r="Z120" s="124"/>
    </row>
    <row r="121">
      <c r="A121" s="183"/>
      <c r="B121" s="184"/>
      <c r="C121" s="106"/>
      <c r="D121" s="106"/>
      <c r="E121" s="185"/>
      <c r="F121" s="124"/>
      <c r="G121" s="124"/>
      <c r="H121" s="124"/>
      <c r="I121" s="124"/>
      <c r="J121" s="124"/>
      <c r="K121" s="124"/>
      <c r="L121" s="124"/>
      <c r="M121" s="124"/>
      <c r="N121" s="124"/>
      <c r="O121" s="124"/>
      <c r="P121" s="124"/>
      <c r="Q121" s="106"/>
      <c r="R121" s="124"/>
      <c r="S121" s="194"/>
      <c r="T121" s="124"/>
      <c r="U121" s="124"/>
      <c r="V121" s="124"/>
      <c r="W121" s="124"/>
      <c r="X121" s="124"/>
      <c r="Y121" s="124"/>
      <c r="Z121" s="124"/>
    </row>
    <row r="122">
      <c r="A122" s="183"/>
      <c r="B122" s="184"/>
      <c r="C122" s="106"/>
      <c r="D122" s="106"/>
      <c r="E122" s="185"/>
      <c r="F122" s="124"/>
      <c r="G122" s="124"/>
      <c r="H122" s="124"/>
      <c r="I122" s="124"/>
      <c r="J122" s="124"/>
      <c r="K122" s="124"/>
      <c r="L122" s="124"/>
      <c r="M122" s="124"/>
      <c r="N122" s="124"/>
      <c r="O122" s="124"/>
      <c r="P122" s="124"/>
      <c r="Q122" s="106"/>
      <c r="R122" s="124"/>
      <c r="S122" s="194"/>
      <c r="T122" s="124"/>
      <c r="U122" s="124"/>
      <c r="V122" s="124"/>
      <c r="W122" s="124"/>
      <c r="X122" s="124"/>
      <c r="Y122" s="124"/>
      <c r="Z122" s="124"/>
    </row>
    <row r="123">
      <c r="A123" s="183"/>
      <c r="B123" s="184"/>
      <c r="C123" s="106"/>
      <c r="D123" s="106"/>
      <c r="E123" s="185"/>
      <c r="F123" s="124"/>
      <c r="G123" s="124"/>
      <c r="H123" s="124"/>
      <c r="I123" s="124"/>
      <c r="J123" s="124"/>
      <c r="K123" s="124"/>
      <c r="L123" s="124"/>
      <c r="M123" s="124"/>
      <c r="N123" s="124"/>
      <c r="O123" s="124"/>
      <c r="P123" s="124"/>
      <c r="Q123" s="106"/>
      <c r="R123" s="124"/>
      <c r="S123" s="194"/>
      <c r="T123" s="124"/>
      <c r="U123" s="124"/>
      <c r="V123" s="124"/>
      <c r="W123" s="124"/>
      <c r="X123" s="124"/>
      <c r="Y123" s="124"/>
      <c r="Z123" s="124"/>
    </row>
    <row r="124">
      <c r="A124" s="183"/>
      <c r="B124" s="184"/>
      <c r="C124" s="106"/>
      <c r="D124" s="106"/>
      <c r="E124" s="185"/>
      <c r="F124" s="124"/>
      <c r="G124" s="124"/>
      <c r="H124" s="124"/>
      <c r="I124" s="124"/>
      <c r="J124" s="124"/>
      <c r="K124" s="124"/>
      <c r="L124" s="124"/>
      <c r="M124" s="124"/>
      <c r="N124" s="124"/>
      <c r="O124" s="124"/>
      <c r="P124" s="124"/>
      <c r="Q124" s="106"/>
      <c r="R124" s="124"/>
      <c r="S124" s="194"/>
      <c r="T124" s="124"/>
      <c r="U124" s="124"/>
      <c r="V124" s="124"/>
      <c r="W124" s="124"/>
      <c r="X124" s="124"/>
      <c r="Y124" s="124"/>
      <c r="Z124" s="124"/>
    </row>
    <row r="125">
      <c r="A125" s="183"/>
      <c r="B125" s="184"/>
      <c r="C125" s="106"/>
      <c r="D125" s="106"/>
      <c r="E125" s="185"/>
      <c r="F125" s="124"/>
      <c r="G125" s="124"/>
      <c r="H125" s="124"/>
      <c r="I125" s="124"/>
      <c r="J125" s="124"/>
      <c r="K125" s="124"/>
      <c r="L125" s="124"/>
      <c r="M125" s="124"/>
      <c r="N125" s="124"/>
      <c r="O125" s="124"/>
      <c r="P125" s="124"/>
      <c r="Q125" s="106"/>
      <c r="R125" s="124"/>
      <c r="S125" s="194"/>
      <c r="T125" s="124"/>
      <c r="U125" s="124"/>
      <c r="V125" s="124"/>
      <c r="W125" s="124"/>
      <c r="X125" s="124"/>
      <c r="Y125" s="124"/>
      <c r="Z125" s="124"/>
    </row>
    <row r="126">
      <c r="A126" s="183"/>
      <c r="B126" s="184"/>
      <c r="C126" s="106"/>
      <c r="D126" s="106"/>
      <c r="E126" s="185"/>
      <c r="F126" s="124"/>
      <c r="G126" s="124"/>
      <c r="H126" s="124"/>
      <c r="I126" s="124"/>
      <c r="J126" s="124"/>
      <c r="K126" s="124"/>
      <c r="L126" s="124"/>
      <c r="M126" s="124"/>
      <c r="N126" s="124"/>
      <c r="O126" s="124"/>
      <c r="P126" s="124"/>
      <c r="Q126" s="106"/>
      <c r="R126" s="124"/>
      <c r="S126" s="194"/>
      <c r="T126" s="124"/>
      <c r="U126" s="124"/>
      <c r="V126" s="124"/>
      <c r="W126" s="124"/>
      <c r="X126" s="124"/>
      <c r="Y126" s="124"/>
      <c r="Z126" s="124"/>
    </row>
    <row r="127">
      <c r="A127" s="183"/>
      <c r="B127" s="184"/>
      <c r="C127" s="106"/>
      <c r="D127" s="106"/>
      <c r="E127" s="185"/>
      <c r="F127" s="124"/>
      <c r="G127" s="124"/>
      <c r="H127" s="124"/>
      <c r="I127" s="124"/>
      <c r="J127" s="124"/>
      <c r="K127" s="124"/>
      <c r="L127" s="124"/>
      <c r="M127" s="124"/>
      <c r="N127" s="124"/>
      <c r="O127" s="124"/>
      <c r="P127" s="124"/>
      <c r="Q127" s="106"/>
      <c r="R127" s="124"/>
      <c r="S127" s="194"/>
      <c r="T127" s="124"/>
      <c r="U127" s="124"/>
      <c r="V127" s="124"/>
      <c r="W127" s="124"/>
      <c r="X127" s="124"/>
      <c r="Y127" s="124"/>
      <c r="Z127" s="124"/>
    </row>
    <row r="128">
      <c r="A128" s="183"/>
      <c r="B128" s="184"/>
      <c r="C128" s="106"/>
      <c r="D128" s="106"/>
      <c r="E128" s="185"/>
      <c r="F128" s="124"/>
      <c r="G128" s="124"/>
      <c r="H128" s="124"/>
      <c r="I128" s="124"/>
      <c r="J128" s="124"/>
      <c r="K128" s="124"/>
      <c r="L128" s="124"/>
      <c r="M128" s="124"/>
      <c r="N128" s="124"/>
      <c r="O128" s="124"/>
      <c r="P128" s="124"/>
      <c r="Q128" s="106"/>
      <c r="R128" s="124"/>
      <c r="S128" s="194"/>
      <c r="T128" s="124"/>
      <c r="U128" s="124"/>
      <c r="V128" s="124"/>
      <c r="W128" s="124"/>
      <c r="X128" s="124"/>
      <c r="Y128" s="124"/>
      <c r="Z128" s="124"/>
    </row>
    <row r="129">
      <c r="A129" s="183"/>
      <c r="B129" s="184"/>
      <c r="C129" s="106"/>
      <c r="D129" s="106"/>
      <c r="E129" s="185"/>
      <c r="F129" s="124"/>
      <c r="G129" s="124"/>
      <c r="H129" s="124"/>
      <c r="I129" s="124"/>
      <c r="J129" s="124"/>
      <c r="K129" s="124"/>
      <c r="L129" s="124"/>
      <c r="M129" s="124"/>
      <c r="N129" s="124"/>
      <c r="O129" s="124"/>
      <c r="P129" s="124"/>
      <c r="Q129" s="106"/>
      <c r="R129" s="124"/>
      <c r="S129" s="194"/>
      <c r="T129" s="124"/>
      <c r="U129" s="124"/>
      <c r="V129" s="124"/>
      <c r="W129" s="124"/>
      <c r="X129" s="124"/>
      <c r="Y129" s="124"/>
      <c r="Z129" s="124"/>
    </row>
    <row r="130">
      <c r="A130" s="183"/>
      <c r="B130" s="184"/>
      <c r="C130" s="106"/>
      <c r="D130" s="106"/>
      <c r="E130" s="185"/>
      <c r="F130" s="124"/>
      <c r="G130" s="124"/>
      <c r="H130" s="124"/>
      <c r="I130" s="124"/>
      <c r="J130" s="124"/>
      <c r="K130" s="124"/>
      <c r="L130" s="124"/>
      <c r="M130" s="124"/>
      <c r="N130" s="124"/>
      <c r="O130" s="124"/>
      <c r="P130" s="124"/>
      <c r="Q130" s="106"/>
      <c r="R130" s="124"/>
      <c r="S130" s="194"/>
      <c r="T130" s="124"/>
      <c r="U130" s="124"/>
      <c r="V130" s="124"/>
      <c r="W130" s="124"/>
      <c r="X130" s="124"/>
      <c r="Y130" s="124"/>
      <c r="Z130" s="124"/>
    </row>
    <row r="131">
      <c r="A131" s="183"/>
      <c r="B131" s="184"/>
      <c r="C131" s="106"/>
      <c r="D131" s="106"/>
      <c r="E131" s="185"/>
      <c r="F131" s="124"/>
      <c r="G131" s="124"/>
      <c r="H131" s="124"/>
      <c r="I131" s="124"/>
      <c r="J131" s="124"/>
      <c r="K131" s="124"/>
      <c r="L131" s="124"/>
      <c r="M131" s="124"/>
      <c r="N131" s="124"/>
      <c r="O131" s="124"/>
      <c r="P131" s="124"/>
      <c r="Q131" s="106"/>
      <c r="R131" s="124"/>
      <c r="S131" s="194"/>
      <c r="T131" s="124"/>
      <c r="U131" s="124"/>
      <c r="V131" s="124"/>
      <c r="W131" s="124"/>
      <c r="X131" s="124"/>
      <c r="Y131" s="124"/>
      <c r="Z131" s="124"/>
    </row>
    <row r="132">
      <c r="A132" s="183"/>
      <c r="B132" s="184"/>
      <c r="C132" s="106"/>
      <c r="D132" s="106"/>
      <c r="E132" s="185"/>
      <c r="F132" s="124"/>
      <c r="G132" s="124"/>
      <c r="H132" s="124"/>
      <c r="I132" s="124"/>
      <c r="J132" s="124"/>
      <c r="K132" s="124"/>
      <c r="L132" s="124"/>
      <c r="M132" s="124"/>
      <c r="N132" s="124"/>
      <c r="O132" s="124"/>
      <c r="P132" s="124"/>
      <c r="Q132" s="106"/>
      <c r="R132" s="124"/>
      <c r="S132" s="194"/>
      <c r="T132" s="124"/>
      <c r="U132" s="124"/>
      <c r="V132" s="124"/>
      <c r="W132" s="124"/>
      <c r="X132" s="124"/>
      <c r="Y132" s="124"/>
      <c r="Z132" s="124"/>
    </row>
    <row r="133">
      <c r="A133" s="183"/>
      <c r="B133" s="184"/>
      <c r="C133" s="106"/>
      <c r="D133" s="106"/>
      <c r="E133" s="185"/>
      <c r="F133" s="124"/>
      <c r="G133" s="124"/>
      <c r="H133" s="124"/>
      <c r="I133" s="124"/>
      <c r="J133" s="124"/>
      <c r="K133" s="124"/>
      <c r="L133" s="124"/>
      <c r="M133" s="124"/>
      <c r="N133" s="124"/>
      <c r="O133" s="124"/>
      <c r="P133" s="124"/>
      <c r="Q133" s="106"/>
      <c r="R133" s="124"/>
      <c r="S133" s="194"/>
      <c r="T133" s="124"/>
      <c r="U133" s="124"/>
      <c r="V133" s="124"/>
      <c r="W133" s="124"/>
      <c r="X133" s="124"/>
      <c r="Y133" s="124"/>
      <c r="Z133" s="124"/>
    </row>
    <row r="134">
      <c r="A134" s="183"/>
      <c r="B134" s="184"/>
      <c r="C134" s="106"/>
      <c r="D134" s="106"/>
      <c r="E134" s="185"/>
      <c r="F134" s="124"/>
      <c r="G134" s="124"/>
      <c r="H134" s="124"/>
      <c r="I134" s="124"/>
      <c r="J134" s="124"/>
      <c r="K134" s="124"/>
      <c r="L134" s="124"/>
      <c r="M134" s="124"/>
      <c r="N134" s="124"/>
      <c r="O134" s="124"/>
      <c r="P134" s="124"/>
      <c r="Q134" s="106"/>
      <c r="R134" s="124"/>
      <c r="S134" s="194"/>
      <c r="T134" s="124"/>
      <c r="U134" s="124"/>
      <c r="V134" s="124"/>
      <c r="W134" s="124"/>
      <c r="X134" s="124"/>
      <c r="Y134" s="124"/>
      <c r="Z134" s="124"/>
    </row>
    <row r="135">
      <c r="A135" s="183"/>
      <c r="B135" s="184"/>
      <c r="C135" s="106"/>
      <c r="D135" s="106"/>
      <c r="E135" s="185"/>
      <c r="F135" s="124"/>
      <c r="G135" s="124"/>
      <c r="H135" s="124"/>
      <c r="I135" s="124"/>
      <c r="J135" s="124"/>
      <c r="K135" s="124"/>
      <c r="L135" s="124"/>
      <c r="M135" s="124"/>
      <c r="N135" s="124"/>
      <c r="O135" s="124"/>
      <c r="P135" s="124"/>
      <c r="Q135" s="106"/>
      <c r="R135" s="124"/>
      <c r="S135" s="194"/>
      <c r="T135" s="124"/>
      <c r="U135" s="124"/>
      <c r="V135" s="124"/>
      <c r="W135" s="124"/>
      <c r="X135" s="124"/>
      <c r="Y135" s="124"/>
      <c r="Z135" s="124"/>
    </row>
    <row r="136">
      <c r="A136" s="183"/>
      <c r="B136" s="184"/>
      <c r="C136" s="106"/>
      <c r="D136" s="106"/>
      <c r="E136" s="185"/>
      <c r="F136" s="124"/>
      <c r="G136" s="124"/>
      <c r="H136" s="124"/>
      <c r="I136" s="124"/>
      <c r="J136" s="124"/>
      <c r="K136" s="124"/>
      <c r="L136" s="124"/>
      <c r="M136" s="124"/>
      <c r="N136" s="124"/>
      <c r="O136" s="124"/>
      <c r="P136" s="124"/>
      <c r="Q136" s="106"/>
      <c r="R136" s="124"/>
      <c r="S136" s="194"/>
      <c r="T136" s="124"/>
      <c r="U136" s="124"/>
      <c r="V136" s="124"/>
      <c r="W136" s="124"/>
      <c r="X136" s="124"/>
      <c r="Y136" s="124"/>
      <c r="Z136" s="124"/>
    </row>
    <row r="137">
      <c r="A137" s="183"/>
      <c r="B137" s="184"/>
      <c r="C137" s="106"/>
      <c r="D137" s="106"/>
      <c r="E137" s="185"/>
      <c r="F137" s="124"/>
      <c r="G137" s="124"/>
      <c r="H137" s="124"/>
      <c r="I137" s="124"/>
      <c r="J137" s="124"/>
      <c r="K137" s="124"/>
      <c r="L137" s="124"/>
      <c r="M137" s="124"/>
      <c r="N137" s="124"/>
      <c r="O137" s="124"/>
      <c r="P137" s="124"/>
      <c r="Q137" s="106"/>
      <c r="R137" s="124"/>
      <c r="S137" s="194"/>
      <c r="T137" s="124"/>
      <c r="U137" s="124"/>
      <c r="V137" s="124"/>
      <c r="W137" s="124"/>
      <c r="X137" s="124"/>
      <c r="Y137" s="124"/>
      <c r="Z137" s="124"/>
    </row>
    <row r="138">
      <c r="A138" s="183"/>
      <c r="B138" s="184"/>
      <c r="C138" s="106"/>
      <c r="D138" s="106"/>
      <c r="E138" s="185"/>
      <c r="F138" s="124"/>
      <c r="G138" s="124"/>
      <c r="H138" s="124"/>
      <c r="I138" s="124"/>
      <c r="J138" s="124"/>
      <c r="K138" s="124"/>
      <c r="L138" s="124"/>
      <c r="M138" s="124"/>
      <c r="N138" s="124"/>
      <c r="O138" s="124"/>
      <c r="P138" s="124"/>
      <c r="Q138" s="106"/>
      <c r="R138" s="124"/>
      <c r="S138" s="194"/>
      <c r="T138" s="124"/>
      <c r="U138" s="124"/>
      <c r="V138" s="124"/>
      <c r="W138" s="124"/>
      <c r="X138" s="124"/>
      <c r="Y138" s="124"/>
      <c r="Z138" s="124"/>
    </row>
    <row r="139">
      <c r="A139" s="183"/>
      <c r="B139" s="184"/>
      <c r="C139" s="106"/>
      <c r="D139" s="106"/>
      <c r="E139" s="185"/>
      <c r="F139" s="124"/>
      <c r="G139" s="124"/>
      <c r="H139" s="124"/>
      <c r="I139" s="124"/>
      <c r="J139" s="124"/>
      <c r="K139" s="124"/>
      <c r="L139" s="124"/>
      <c r="M139" s="124"/>
      <c r="N139" s="124"/>
      <c r="O139" s="124"/>
      <c r="P139" s="124"/>
      <c r="Q139" s="106"/>
      <c r="R139" s="124"/>
      <c r="S139" s="194"/>
      <c r="T139" s="124"/>
      <c r="U139" s="124"/>
      <c r="V139" s="124"/>
      <c r="W139" s="124"/>
      <c r="X139" s="124"/>
      <c r="Y139" s="124"/>
      <c r="Z139" s="124"/>
    </row>
    <row r="140">
      <c r="A140" s="183"/>
      <c r="B140" s="184"/>
      <c r="C140" s="106"/>
      <c r="D140" s="106"/>
      <c r="E140" s="185"/>
      <c r="F140" s="124"/>
      <c r="G140" s="124"/>
      <c r="H140" s="124"/>
      <c r="I140" s="124"/>
      <c r="J140" s="124"/>
      <c r="K140" s="124"/>
      <c r="L140" s="124"/>
      <c r="M140" s="124"/>
      <c r="N140" s="124"/>
      <c r="O140" s="124"/>
      <c r="P140" s="124"/>
      <c r="Q140" s="106"/>
      <c r="R140" s="124"/>
      <c r="S140" s="194"/>
      <c r="T140" s="124"/>
      <c r="U140" s="124"/>
      <c r="V140" s="124"/>
      <c r="W140" s="124"/>
      <c r="X140" s="124"/>
      <c r="Y140" s="124"/>
      <c r="Z140" s="124"/>
    </row>
    <row r="141">
      <c r="A141" s="183"/>
      <c r="B141" s="184"/>
      <c r="C141" s="106"/>
      <c r="D141" s="106"/>
      <c r="E141" s="185"/>
      <c r="F141" s="124"/>
      <c r="G141" s="124"/>
      <c r="H141" s="124"/>
      <c r="I141" s="124"/>
      <c r="J141" s="124"/>
      <c r="K141" s="124"/>
      <c r="L141" s="124"/>
      <c r="M141" s="124"/>
      <c r="N141" s="124"/>
      <c r="O141" s="124"/>
      <c r="P141" s="124"/>
      <c r="Q141" s="106"/>
      <c r="R141" s="124"/>
      <c r="S141" s="194"/>
      <c r="T141" s="124"/>
      <c r="U141" s="124"/>
      <c r="V141" s="124"/>
      <c r="W141" s="124"/>
      <c r="X141" s="124"/>
      <c r="Y141" s="124"/>
      <c r="Z141" s="124"/>
    </row>
    <row r="142">
      <c r="A142" s="183"/>
      <c r="B142" s="184"/>
      <c r="C142" s="106"/>
      <c r="D142" s="106"/>
      <c r="E142" s="185"/>
      <c r="F142" s="124"/>
      <c r="G142" s="124"/>
      <c r="H142" s="124"/>
      <c r="I142" s="124"/>
      <c r="J142" s="124"/>
      <c r="K142" s="124"/>
      <c r="L142" s="124"/>
      <c r="M142" s="124"/>
      <c r="N142" s="124"/>
      <c r="O142" s="124"/>
      <c r="P142" s="124"/>
      <c r="Q142" s="106"/>
      <c r="R142" s="124"/>
      <c r="S142" s="194"/>
      <c r="T142" s="124"/>
      <c r="U142" s="124"/>
      <c r="V142" s="124"/>
      <c r="W142" s="124"/>
      <c r="X142" s="124"/>
      <c r="Y142" s="124"/>
      <c r="Z142" s="124"/>
    </row>
    <row r="143">
      <c r="A143" s="183"/>
      <c r="B143" s="184"/>
      <c r="C143" s="106"/>
      <c r="D143" s="106"/>
      <c r="E143" s="185"/>
      <c r="F143" s="124"/>
      <c r="G143" s="124"/>
      <c r="H143" s="124"/>
      <c r="I143" s="124"/>
      <c r="J143" s="124"/>
      <c r="K143" s="124"/>
      <c r="L143" s="124"/>
      <c r="M143" s="124"/>
      <c r="N143" s="124"/>
      <c r="O143" s="124"/>
      <c r="P143" s="124"/>
      <c r="Q143" s="106"/>
      <c r="R143" s="124"/>
      <c r="S143" s="194"/>
      <c r="T143" s="124"/>
      <c r="U143" s="124"/>
      <c r="V143" s="124"/>
      <c r="W143" s="124"/>
      <c r="X143" s="124"/>
      <c r="Y143" s="124"/>
      <c r="Z143" s="124"/>
    </row>
    <row r="144">
      <c r="A144" s="183"/>
      <c r="B144" s="184"/>
      <c r="C144" s="106"/>
      <c r="D144" s="106"/>
      <c r="E144" s="185"/>
      <c r="F144" s="124"/>
      <c r="G144" s="124"/>
      <c r="H144" s="124"/>
      <c r="I144" s="124"/>
      <c r="J144" s="124"/>
      <c r="K144" s="124"/>
      <c r="L144" s="124"/>
      <c r="M144" s="124"/>
      <c r="N144" s="124"/>
      <c r="O144" s="124"/>
      <c r="P144" s="124"/>
      <c r="Q144" s="106"/>
      <c r="R144" s="124"/>
      <c r="S144" s="194"/>
      <c r="T144" s="124"/>
      <c r="U144" s="124"/>
      <c r="V144" s="124"/>
      <c r="W144" s="124"/>
      <c r="X144" s="124"/>
      <c r="Y144" s="124"/>
      <c r="Z144" s="124"/>
    </row>
    <row r="145">
      <c r="A145" s="183"/>
      <c r="B145" s="184"/>
      <c r="C145" s="106"/>
      <c r="D145" s="106"/>
      <c r="E145" s="185"/>
      <c r="F145" s="124"/>
      <c r="G145" s="124"/>
      <c r="H145" s="124"/>
      <c r="I145" s="124"/>
      <c r="J145" s="124"/>
      <c r="K145" s="124"/>
      <c r="L145" s="124"/>
      <c r="M145" s="124"/>
      <c r="N145" s="124"/>
      <c r="O145" s="124"/>
      <c r="P145" s="124"/>
      <c r="Q145" s="106"/>
      <c r="R145" s="124"/>
      <c r="S145" s="194"/>
      <c r="T145" s="124"/>
      <c r="U145" s="124"/>
      <c r="V145" s="124"/>
      <c r="W145" s="124"/>
      <c r="X145" s="124"/>
      <c r="Y145" s="124"/>
      <c r="Z145" s="124"/>
    </row>
    <row r="146">
      <c r="A146" s="183"/>
      <c r="B146" s="184"/>
      <c r="C146" s="106"/>
      <c r="D146" s="106"/>
      <c r="E146" s="185"/>
      <c r="F146" s="124"/>
      <c r="G146" s="124"/>
      <c r="H146" s="124"/>
      <c r="I146" s="124"/>
      <c r="J146" s="124"/>
      <c r="K146" s="124"/>
      <c r="L146" s="124"/>
      <c r="M146" s="124"/>
      <c r="N146" s="124"/>
      <c r="O146" s="124"/>
      <c r="P146" s="124"/>
      <c r="Q146" s="106"/>
      <c r="R146" s="124"/>
      <c r="S146" s="194"/>
      <c r="T146" s="124"/>
      <c r="U146" s="124"/>
      <c r="V146" s="124"/>
      <c r="W146" s="124"/>
      <c r="X146" s="124"/>
      <c r="Y146" s="124"/>
      <c r="Z146" s="124"/>
    </row>
    <row r="147">
      <c r="A147" s="183"/>
      <c r="B147" s="184"/>
      <c r="C147" s="106"/>
      <c r="D147" s="106"/>
      <c r="E147" s="185"/>
      <c r="F147" s="124"/>
      <c r="G147" s="124"/>
      <c r="H147" s="124"/>
      <c r="I147" s="124"/>
      <c r="J147" s="124"/>
      <c r="K147" s="124"/>
      <c r="L147" s="124"/>
      <c r="M147" s="124"/>
      <c r="N147" s="124"/>
      <c r="O147" s="124"/>
      <c r="P147" s="124"/>
      <c r="Q147" s="106"/>
      <c r="R147" s="124"/>
      <c r="S147" s="194"/>
      <c r="T147" s="124"/>
      <c r="U147" s="124"/>
      <c r="V147" s="124"/>
      <c r="W147" s="124"/>
      <c r="X147" s="124"/>
      <c r="Y147" s="124"/>
      <c r="Z147" s="124"/>
    </row>
    <row r="148">
      <c r="A148" s="183"/>
      <c r="B148" s="184"/>
      <c r="C148" s="106"/>
      <c r="D148" s="106"/>
      <c r="E148" s="185"/>
      <c r="F148" s="124"/>
      <c r="G148" s="124"/>
      <c r="H148" s="124"/>
      <c r="I148" s="124"/>
      <c r="J148" s="124"/>
      <c r="K148" s="124"/>
      <c r="L148" s="124"/>
      <c r="M148" s="124"/>
      <c r="N148" s="124"/>
      <c r="O148" s="124"/>
      <c r="P148" s="124"/>
      <c r="Q148" s="106"/>
      <c r="R148" s="124"/>
      <c r="S148" s="194"/>
      <c r="T148" s="124"/>
      <c r="U148" s="124"/>
      <c r="V148" s="124"/>
      <c r="W148" s="124"/>
      <c r="X148" s="124"/>
      <c r="Y148" s="124"/>
      <c r="Z148" s="124"/>
    </row>
    <row r="149">
      <c r="A149" s="183"/>
      <c r="B149" s="184"/>
      <c r="C149" s="106"/>
      <c r="D149" s="106"/>
      <c r="E149" s="185"/>
      <c r="F149" s="124"/>
      <c r="G149" s="124"/>
      <c r="H149" s="124"/>
      <c r="I149" s="124"/>
      <c r="J149" s="124"/>
      <c r="K149" s="124"/>
      <c r="L149" s="124"/>
      <c r="M149" s="124"/>
      <c r="N149" s="124"/>
      <c r="O149" s="124"/>
      <c r="P149" s="124"/>
      <c r="Q149" s="106"/>
      <c r="R149" s="124"/>
      <c r="S149" s="194"/>
      <c r="T149" s="124"/>
      <c r="U149" s="124"/>
      <c r="V149" s="124"/>
      <c r="W149" s="124"/>
      <c r="X149" s="124"/>
      <c r="Y149" s="124"/>
      <c r="Z149" s="124"/>
    </row>
    <row r="150">
      <c r="A150" s="183"/>
      <c r="B150" s="184"/>
      <c r="C150" s="106"/>
      <c r="D150" s="106"/>
      <c r="E150" s="185"/>
      <c r="F150" s="124"/>
      <c r="G150" s="124"/>
      <c r="H150" s="124"/>
      <c r="I150" s="124"/>
      <c r="J150" s="124"/>
      <c r="K150" s="124"/>
      <c r="L150" s="124"/>
      <c r="M150" s="124"/>
      <c r="N150" s="124"/>
      <c r="O150" s="124"/>
      <c r="P150" s="124"/>
      <c r="Q150" s="106"/>
      <c r="R150" s="124"/>
      <c r="S150" s="194"/>
      <c r="T150" s="124"/>
      <c r="U150" s="124"/>
      <c r="V150" s="124"/>
      <c r="W150" s="124"/>
      <c r="X150" s="124"/>
      <c r="Y150" s="124"/>
      <c r="Z150" s="124"/>
    </row>
    <row r="151">
      <c r="A151" s="183"/>
      <c r="B151" s="184"/>
      <c r="C151" s="106"/>
      <c r="D151" s="106"/>
      <c r="E151" s="185"/>
      <c r="F151" s="124"/>
      <c r="G151" s="124"/>
      <c r="H151" s="124"/>
      <c r="I151" s="124"/>
      <c r="J151" s="124"/>
      <c r="K151" s="124"/>
      <c r="L151" s="124"/>
      <c r="M151" s="124"/>
      <c r="N151" s="124"/>
      <c r="O151" s="124"/>
      <c r="P151" s="124"/>
      <c r="Q151" s="106"/>
      <c r="R151" s="124"/>
      <c r="S151" s="194"/>
      <c r="T151" s="124"/>
      <c r="U151" s="124"/>
      <c r="V151" s="124"/>
      <c r="W151" s="124"/>
      <c r="X151" s="124"/>
      <c r="Y151" s="124"/>
      <c r="Z151" s="124"/>
    </row>
    <row r="152">
      <c r="A152" s="183"/>
      <c r="B152" s="184"/>
      <c r="C152" s="106"/>
      <c r="D152" s="106"/>
      <c r="E152" s="185"/>
      <c r="F152" s="124"/>
      <c r="G152" s="124"/>
      <c r="H152" s="124"/>
      <c r="I152" s="124"/>
      <c r="J152" s="124"/>
      <c r="K152" s="124"/>
      <c r="L152" s="124"/>
      <c r="M152" s="124"/>
      <c r="N152" s="124"/>
      <c r="O152" s="124"/>
      <c r="P152" s="124"/>
      <c r="Q152" s="106"/>
      <c r="R152" s="124"/>
      <c r="S152" s="194"/>
      <c r="T152" s="124"/>
      <c r="U152" s="124"/>
      <c r="V152" s="124"/>
      <c r="W152" s="124"/>
      <c r="X152" s="124"/>
      <c r="Y152" s="124"/>
      <c r="Z152" s="124"/>
    </row>
    <row r="153">
      <c r="A153" s="183"/>
      <c r="B153" s="184"/>
      <c r="C153" s="106"/>
      <c r="D153" s="106"/>
      <c r="E153" s="185"/>
      <c r="F153" s="124"/>
      <c r="G153" s="124"/>
      <c r="H153" s="124"/>
      <c r="I153" s="124"/>
      <c r="J153" s="124"/>
      <c r="K153" s="124"/>
      <c r="L153" s="124"/>
      <c r="M153" s="124"/>
      <c r="N153" s="124"/>
      <c r="O153" s="124"/>
      <c r="P153" s="124"/>
      <c r="Q153" s="106"/>
      <c r="R153" s="124"/>
      <c r="S153" s="194"/>
      <c r="T153" s="124"/>
      <c r="U153" s="124"/>
      <c r="V153" s="124"/>
      <c r="W153" s="124"/>
      <c r="X153" s="124"/>
      <c r="Y153" s="124"/>
      <c r="Z153" s="124"/>
    </row>
    <row r="154">
      <c r="A154" s="183"/>
      <c r="B154" s="184"/>
      <c r="C154" s="106"/>
      <c r="D154" s="106"/>
      <c r="E154" s="185"/>
      <c r="F154" s="124"/>
      <c r="G154" s="124"/>
      <c r="H154" s="124"/>
      <c r="I154" s="124"/>
      <c r="J154" s="124"/>
      <c r="K154" s="124"/>
      <c r="L154" s="124"/>
      <c r="M154" s="124"/>
      <c r="N154" s="124"/>
      <c r="O154" s="124"/>
      <c r="P154" s="124"/>
      <c r="Q154" s="106"/>
      <c r="R154" s="124"/>
      <c r="S154" s="194"/>
      <c r="T154" s="124"/>
      <c r="U154" s="124"/>
      <c r="V154" s="124"/>
      <c r="W154" s="124"/>
      <c r="X154" s="124"/>
      <c r="Y154" s="124"/>
      <c r="Z154" s="124"/>
    </row>
    <row r="155">
      <c r="A155" s="183"/>
      <c r="B155" s="184"/>
      <c r="C155" s="106"/>
      <c r="D155" s="106"/>
      <c r="E155" s="185"/>
      <c r="F155" s="124"/>
      <c r="G155" s="124"/>
      <c r="H155" s="124"/>
      <c r="I155" s="124"/>
      <c r="J155" s="124"/>
      <c r="K155" s="124"/>
      <c r="L155" s="124"/>
      <c r="M155" s="124"/>
      <c r="N155" s="124"/>
      <c r="O155" s="124"/>
      <c r="P155" s="124"/>
      <c r="Q155" s="106"/>
      <c r="R155" s="124"/>
      <c r="S155" s="194"/>
      <c r="T155" s="124"/>
      <c r="U155" s="124"/>
      <c r="V155" s="124"/>
      <c r="W155" s="124"/>
      <c r="X155" s="124"/>
      <c r="Y155" s="124"/>
      <c r="Z155" s="124"/>
    </row>
    <row r="156">
      <c r="A156" s="183"/>
      <c r="B156" s="184"/>
      <c r="C156" s="106"/>
      <c r="D156" s="106"/>
      <c r="E156" s="185"/>
      <c r="F156" s="124"/>
      <c r="G156" s="124"/>
      <c r="H156" s="124"/>
      <c r="I156" s="124"/>
      <c r="J156" s="124"/>
      <c r="K156" s="124"/>
      <c r="L156" s="124"/>
      <c r="M156" s="124"/>
      <c r="N156" s="124"/>
      <c r="O156" s="124"/>
      <c r="P156" s="124"/>
      <c r="Q156" s="106"/>
      <c r="R156" s="124"/>
      <c r="S156" s="194"/>
      <c r="T156" s="124"/>
      <c r="U156" s="124"/>
      <c r="V156" s="124"/>
      <c r="W156" s="124"/>
      <c r="X156" s="124"/>
      <c r="Y156" s="124"/>
      <c r="Z156" s="124"/>
    </row>
    <row r="157">
      <c r="A157" s="183"/>
      <c r="B157" s="184"/>
      <c r="C157" s="106"/>
      <c r="D157" s="106"/>
      <c r="E157" s="185"/>
      <c r="F157" s="124"/>
      <c r="G157" s="124"/>
      <c r="H157" s="124"/>
      <c r="I157" s="124"/>
      <c r="J157" s="124"/>
      <c r="K157" s="124"/>
      <c r="L157" s="124"/>
      <c r="M157" s="124"/>
      <c r="N157" s="124"/>
      <c r="O157" s="124"/>
      <c r="P157" s="124"/>
      <c r="Q157" s="106"/>
      <c r="R157" s="124"/>
      <c r="S157" s="194"/>
      <c r="T157" s="124"/>
      <c r="U157" s="124"/>
      <c r="V157" s="124"/>
      <c r="W157" s="124"/>
      <c r="X157" s="124"/>
      <c r="Y157" s="124"/>
      <c r="Z157" s="124"/>
    </row>
    <row r="158">
      <c r="A158" s="183"/>
      <c r="B158" s="184"/>
      <c r="C158" s="106"/>
      <c r="D158" s="106"/>
      <c r="E158" s="185"/>
      <c r="F158" s="124"/>
      <c r="G158" s="124"/>
      <c r="H158" s="124"/>
      <c r="I158" s="124"/>
      <c r="J158" s="124"/>
      <c r="K158" s="124"/>
      <c r="L158" s="124"/>
      <c r="M158" s="124"/>
      <c r="N158" s="124"/>
      <c r="O158" s="124"/>
      <c r="P158" s="124"/>
      <c r="Q158" s="106"/>
      <c r="R158" s="124"/>
      <c r="S158" s="194"/>
      <c r="T158" s="124"/>
      <c r="U158" s="124"/>
      <c r="V158" s="124"/>
      <c r="W158" s="124"/>
      <c r="X158" s="124"/>
      <c r="Y158" s="124"/>
      <c r="Z158" s="124"/>
    </row>
    <row r="159">
      <c r="A159" s="183"/>
      <c r="B159" s="184"/>
      <c r="C159" s="106"/>
      <c r="D159" s="106"/>
      <c r="E159" s="185"/>
      <c r="F159" s="124"/>
      <c r="G159" s="124"/>
      <c r="H159" s="124"/>
      <c r="I159" s="124"/>
      <c r="J159" s="124"/>
      <c r="K159" s="124"/>
      <c r="L159" s="124"/>
      <c r="M159" s="124"/>
      <c r="N159" s="124"/>
      <c r="O159" s="124"/>
      <c r="P159" s="124"/>
      <c r="Q159" s="106"/>
      <c r="R159" s="124"/>
      <c r="S159" s="194"/>
      <c r="T159" s="124"/>
      <c r="U159" s="124"/>
      <c r="V159" s="124"/>
      <c r="W159" s="124"/>
      <c r="X159" s="124"/>
      <c r="Y159" s="124"/>
      <c r="Z159" s="124"/>
    </row>
    <row r="160">
      <c r="A160" s="183"/>
      <c r="B160" s="184"/>
      <c r="C160" s="106"/>
      <c r="D160" s="106"/>
      <c r="E160" s="185"/>
      <c r="F160" s="124"/>
      <c r="G160" s="124"/>
      <c r="H160" s="124"/>
      <c r="I160" s="124"/>
      <c r="J160" s="124"/>
      <c r="K160" s="124"/>
      <c r="L160" s="124"/>
      <c r="M160" s="124"/>
      <c r="N160" s="124"/>
      <c r="O160" s="124"/>
      <c r="P160" s="124"/>
      <c r="Q160" s="106"/>
      <c r="R160" s="124"/>
      <c r="S160" s="194"/>
      <c r="T160" s="124"/>
      <c r="U160" s="124"/>
      <c r="V160" s="124"/>
      <c r="W160" s="124"/>
      <c r="X160" s="124"/>
      <c r="Y160" s="124"/>
      <c r="Z160" s="124"/>
    </row>
    <row r="161">
      <c r="A161" s="183"/>
      <c r="B161" s="184"/>
      <c r="C161" s="106"/>
      <c r="D161" s="106"/>
      <c r="E161" s="185"/>
      <c r="F161" s="124"/>
      <c r="G161" s="124"/>
      <c r="H161" s="124"/>
      <c r="I161" s="124"/>
      <c r="J161" s="124"/>
      <c r="K161" s="124"/>
      <c r="L161" s="124"/>
      <c r="M161" s="124"/>
      <c r="N161" s="124"/>
      <c r="O161" s="124"/>
      <c r="P161" s="124"/>
      <c r="Q161" s="106"/>
      <c r="R161" s="124"/>
      <c r="S161" s="194"/>
      <c r="T161" s="124"/>
      <c r="U161" s="124"/>
      <c r="V161" s="124"/>
      <c r="W161" s="124"/>
      <c r="X161" s="124"/>
      <c r="Y161" s="124"/>
      <c r="Z161" s="124"/>
    </row>
    <row r="162">
      <c r="A162" s="183"/>
      <c r="B162" s="184"/>
      <c r="C162" s="106"/>
      <c r="D162" s="106"/>
      <c r="E162" s="185"/>
      <c r="F162" s="124"/>
      <c r="G162" s="124"/>
      <c r="H162" s="124"/>
      <c r="I162" s="124"/>
      <c r="J162" s="124"/>
      <c r="K162" s="124"/>
      <c r="L162" s="124"/>
      <c r="M162" s="124"/>
      <c r="N162" s="124"/>
      <c r="O162" s="124"/>
      <c r="P162" s="124"/>
      <c r="Q162" s="106"/>
      <c r="R162" s="124"/>
      <c r="S162" s="194"/>
      <c r="T162" s="124"/>
      <c r="U162" s="124"/>
      <c r="V162" s="124"/>
      <c r="W162" s="124"/>
      <c r="X162" s="124"/>
      <c r="Y162" s="124"/>
      <c r="Z162" s="124"/>
    </row>
    <row r="163">
      <c r="A163" s="183"/>
      <c r="B163" s="184"/>
      <c r="C163" s="106"/>
      <c r="D163" s="106"/>
      <c r="E163" s="185"/>
      <c r="F163" s="124"/>
      <c r="G163" s="124"/>
      <c r="H163" s="124"/>
      <c r="I163" s="124"/>
      <c r="J163" s="124"/>
      <c r="K163" s="124"/>
      <c r="L163" s="124"/>
      <c r="M163" s="124"/>
      <c r="N163" s="124"/>
      <c r="O163" s="124"/>
      <c r="P163" s="124"/>
      <c r="Q163" s="106"/>
      <c r="R163" s="124"/>
      <c r="S163" s="194"/>
      <c r="T163" s="124"/>
      <c r="U163" s="124"/>
      <c r="V163" s="124"/>
      <c r="W163" s="124"/>
      <c r="X163" s="124"/>
      <c r="Y163" s="124"/>
      <c r="Z163" s="124"/>
    </row>
    <row r="164">
      <c r="A164" s="183"/>
      <c r="B164" s="184"/>
      <c r="C164" s="106"/>
      <c r="D164" s="106"/>
      <c r="E164" s="185"/>
      <c r="F164" s="124"/>
      <c r="G164" s="124"/>
      <c r="H164" s="124"/>
      <c r="I164" s="124"/>
      <c r="J164" s="124"/>
      <c r="K164" s="124"/>
      <c r="L164" s="124"/>
      <c r="M164" s="124"/>
      <c r="N164" s="124"/>
      <c r="O164" s="124"/>
      <c r="P164" s="124"/>
      <c r="Q164" s="106"/>
      <c r="R164" s="124"/>
      <c r="S164" s="194"/>
      <c r="T164" s="124"/>
      <c r="U164" s="124"/>
      <c r="V164" s="124"/>
      <c r="W164" s="124"/>
      <c r="X164" s="124"/>
      <c r="Y164" s="124"/>
      <c r="Z164" s="124"/>
    </row>
    <row r="165">
      <c r="A165" s="183"/>
      <c r="B165" s="184"/>
      <c r="C165" s="106"/>
      <c r="D165" s="106"/>
      <c r="E165" s="185"/>
      <c r="F165" s="124"/>
      <c r="G165" s="124"/>
      <c r="H165" s="124"/>
      <c r="I165" s="124"/>
      <c r="J165" s="124"/>
      <c r="K165" s="124"/>
      <c r="L165" s="124"/>
      <c r="M165" s="124"/>
      <c r="N165" s="124"/>
      <c r="O165" s="124"/>
      <c r="P165" s="124"/>
      <c r="Q165" s="106"/>
      <c r="R165" s="124"/>
      <c r="S165" s="194"/>
      <c r="T165" s="124"/>
      <c r="U165" s="124"/>
      <c r="V165" s="124"/>
      <c r="W165" s="124"/>
      <c r="X165" s="124"/>
      <c r="Y165" s="124"/>
      <c r="Z165" s="124"/>
    </row>
    <row r="166">
      <c r="A166" s="183"/>
      <c r="B166" s="184"/>
      <c r="C166" s="106"/>
      <c r="D166" s="106"/>
      <c r="E166" s="185"/>
      <c r="F166" s="124"/>
      <c r="G166" s="124"/>
      <c r="H166" s="124"/>
      <c r="I166" s="124"/>
      <c r="J166" s="124"/>
      <c r="K166" s="124"/>
      <c r="L166" s="124"/>
      <c r="M166" s="124"/>
      <c r="N166" s="124"/>
      <c r="O166" s="124"/>
      <c r="P166" s="124"/>
      <c r="Q166" s="106"/>
      <c r="R166" s="124"/>
      <c r="S166" s="194"/>
      <c r="T166" s="124"/>
      <c r="U166" s="124"/>
      <c r="V166" s="124"/>
      <c r="W166" s="124"/>
      <c r="X166" s="124"/>
      <c r="Y166" s="124"/>
      <c r="Z166" s="124"/>
    </row>
    <row r="167">
      <c r="A167" s="183"/>
      <c r="B167" s="184"/>
      <c r="C167" s="106"/>
      <c r="D167" s="106"/>
      <c r="E167" s="185"/>
      <c r="F167" s="124"/>
      <c r="G167" s="124"/>
      <c r="H167" s="124"/>
      <c r="I167" s="124"/>
      <c r="J167" s="124"/>
      <c r="K167" s="124"/>
      <c r="L167" s="124"/>
      <c r="M167" s="124"/>
      <c r="N167" s="124"/>
      <c r="O167" s="124"/>
      <c r="P167" s="124"/>
      <c r="Q167" s="106"/>
      <c r="R167" s="124"/>
      <c r="S167" s="194"/>
      <c r="T167" s="124"/>
      <c r="U167" s="124"/>
      <c r="V167" s="124"/>
      <c r="W167" s="124"/>
      <c r="X167" s="124"/>
      <c r="Y167" s="124"/>
      <c r="Z167" s="124"/>
    </row>
    <row r="168">
      <c r="A168" s="183"/>
      <c r="B168" s="184"/>
      <c r="C168" s="106"/>
      <c r="D168" s="106"/>
      <c r="E168" s="185"/>
      <c r="F168" s="124"/>
      <c r="G168" s="124"/>
      <c r="H168" s="124"/>
      <c r="I168" s="124"/>
      <c r="J168" s="124"/>
      <c r="K168" s="124"/>
      <c r="L168" s="124"/>
      <c r="M168" s="124"/>
      <c r="N168" s="124"/>
      <c r="O168" s="124"/>
      <c r="P168" s="124"/>
      <c r="Q168" s="106"/>
      <c r="R168" s="124"/>
      <c r="S168" s="194"/>
      <c r="T168" s="124"/>
      <c r="U168" s="124"/>
      <c r="V168" s="124"/>
      <c r="W168" s="124"/>
      <c r="X168" s="124"/>
      <c r="Y168" s="124"/>
      <c r="Z168" s="124"/>
    </row>
    <row r="169">
      <c r="A169" s="183"/>
      <c r="B169" s="184"/>
      <c r="C169" s="106"/>
      <c r="D169" s="106"/>
      <c r="E169" s="185"/>
      <c r="F169" s="124"/>
      <c r="G169" s="124"/>
      <c r="H169" s="124"/>
      <c r="I169" s="124"/>
      <c r="J169" s="124"/>
      <c r="K169" s="124"/>
      <c r="L169" s="124"/>
      <c r="M169" s="124"/>
      <c r="N169" s="124"/>
      <c r="O169" s="124"/>
      <c r="P169" s="124"/>
      <c r="Q169" s="106"/>
      <c r="R169" s="124"/>
      <c r="S169" s="194"/>
      <c r="T169" s="124"/>
      <c r="U169" s="124"/>
      <c r="V169" s="124"/>
      <c r="W169" s="124"/>
      <c r="X169" s="124"/>
      <c r="Y169" s="124"/>
      <c r="Z169" s="124"/>
    </row>
    <row r="170">
      <c r="A170" s="183"/>
      <c r="B170" s="184"/>
      <c r="C170" s="106"/>
      <c r="D170" s="106"/>
      <c r="E170" s="185"/>
      <c r="F170" s="124"/>
      <c r="G170" s="124"/>
      <c r="H170" s="124"/>
      <c r="I170" s="124"/>
      <c r="J170" s="124"/>
      <c r="K170" s="124"/>
      <c r="L170" s="124"/>
      <c r="M170" s="124"/>
      <c r="N170" s="124"/>
      <c r="O170" s="124"/>
      <c r="P170" s="124"/>
      <c r="Q170" s="106"/>
      <c r="R170" s="124"/>
      <c r="S170" s="194"/>
      <c r="T170" s="124"/>
      <c r="U170" s="124"/>
      <c r="V170" s="124"/>
      <c r="W170" s="124"/>
      <c r="X170" s="124"/>
      <c r="Y170" s="124"/>
      <c r="Z170" s="124"/>
    </row>
    <row r="171">
      <c r="A171" s="183"/>
      <c r="B171" s="184"/>
      <c r="C171" s="106"/>
      <c r="D171" s="106"/>
      <c r="E171" s="185"/>
      <c r="F171" s="124"/>
      <c r="G171" s="124"/>
      <c r="H171" s="124"/>
      <c r="I171" s="124"/>
      <c r="J171" s="124"/>
      <c r="K171" s="124"/>
      <c r="L171" s="124"/>
      <c r="M171" s="124"/>
      <c r="N171" s="124"/>
      <c r="O171" s="124"/>
      <c r="P171" s="124"/>
      <c r="Q171" s="106"/>
      <c r="R171" s="124"/>
      <c r="S171" s="194"/>
      <c r="T171" s="124"/>
      <c r="U171" s="124"/>
      <c r="V171" s="124"/>
      <c r="W171" s="124"/>
      <c r="X171" s="124"/>
      <c r="Y171" s="124"/>
      <c r="Z171" s="124"/>
    </row>
    <row r="172">
      <c r="A172" s="183"/>
      <c r="B172" s="184"/>
      <c r="C172" s="106"/>
      <c r="D172" s="106"/>
      <c r="E172" s="185"/>
      <c r="F172" s="124"/>
      <c r="G172" s="124"/>
      <c r="H172" s="124"/>
      <c r="I172" s="124"/>
      <c r="J172" s="124"/>
      <c r="K172" s="124"/>
      <c r="L172" s="124"/>
      <c r="M172" s="124"/>
      <c r="N172" s="124"/>
      <c r="O172" s="124"/>
      <c r="P172" s="124"/>
      <c r="Q172" s="106"/>
      <c r="R172" s="124"/>
      <c r="S172" s="194"/>
      <c r="T172" s="124"/>
      <c r="U172" s="124"/>
      <c r="V172" s="124"/>
      <c r="W172" s="124"/>
      <c r="X172" s="124"/>
      <c r="Y172" s="124"/>
      <c r="Z172" s="124"/>
    </row>
    <row r="173">
      <c r="A173" s="183"/>
      <c r="B173" s="184"/>
      <c r="C173" s="106"/>
      <c r="D173" s="106"/>
      <c r="E173" s="185"/>
      <c r="F173" s="124"/>
      <c r="G173" s="124"/>
      <c r="H173" s="124"/>
      <c r="I173" s="124"/>
      <c r="J173" s="124"/>
      <c r="K173" s="124"/>
      <c r="L173" s="124"/>
      <c r="M173" s="124"/>
      <c r="N173" s="124"/>
      <c r="O173" s="124"/>
      <c r="P173" s="124"/>
      <c r="Q173" s="106"/>
      <c r="R173" s="124"/>
      <c r="S173" s="194"/>
      <c r="T173" s="124"/>
      <c r="U173" s="124"/>
      <c r="V173" s="124"/>
      <c r="W173" s="124"/>
      <c r="X173" s="124"/>
      <c r="Y173" s="124"/>
      <c r="Z173" s="124"/>
    </row>
    <row r="174">
      <c r="A174" s="183"/>
      <c r="B174" s="184"/>
      <c r="C174" s="106"/>
      <c r="D174" s="106"/>
      <c r="E174" s="185"/>
      <c r="F174" s="124"/>
      <c r="G174" s="124"/>
      <c r="H174" s="124"/>
      <c r="I174" s="124"/>
      <c r="J174" s="124"/>
      <c r="K174" s="124"/>
      <c r="L174" s="124"/>
      <c r="M174" s="124"/>
      <c r="N174" s="124"/>
      <c r="O174" s="124"/>
      <c r="P174" s="124"/>
      <c r="Q174" s="106"/>
      <c r="R174" s="124"/>
      <c r="S174" s="194"/>
      <c r="T174" s="124"/>
      <c r="U174" s="124"/>
      <c r="V174" s="124"/>
      <c r="W174" s="124"/>
      <c r="X174" s="124"/>
      <c r="Y174" s="124"/>
      <c r="Z174" s="124"/>
    </row>
    <row r="175">
      <c r="A175" s="183"/>
      <c r="B175" s="184"/>
      <c r="C175" s="106"/>
      <c r="D175" s="106"/>
      <c r="E175" s="185"/>
      <c r="F175" s="124"/>
      <c r="G175" s="124"/>
      <c r="H175" s="124"/>
      <c r="I175" s="124"/>
      <c r="J175" s="124"/>
      <c r="K175" s="124"/>
      <c r="L175" s="124"/>
      <c r="M175" s="124"/>
      <c r="N175" s="124"/>
      <c r="O175" s="124"/>
      <c r="P175" s="124"/>
      <c r="Q175" s="106"/>
      <c r="R175" s="124"/>
      <c r="S175" s="194"/>
      <c r="T175" s="124"/>
      <c r="U175" s="124"/>
      <c r="V175" s="124"/>
      <c r="W175" s="124"/>
      <c r="X175" s="124"/>
      <c r="Y175" s="124"/>
      <c r="Z175" s="124"/>
    </row>
    <row r="176">
      <c r="A176" s="183"/>
      <c r="B176" s="184"/>
      <c r="C176" s="106"/>
      <c r="D176" s="106"/>
      <c r="E176" s="185"/>
      <c r="F176" s="124"/>
      <c r="G176" s="124"/>
      <c r="H176" s="124"/>
      <c r="I176" s="124"/>
      <c r="J176" s="124"/>
      <c r="K176" s="124"/>
      <c r="L176" s="124"/>
      <c r="M176" s="124"/>
      <c r="N176" s="124"/>
      <c r="O176" s="124"/>
      <c r="P176" s="124"/>
      <c r="Q176" s="106"/>
      <c r="R176" s="124"/>
      <c r="S176" s="194"/>
      <c r="T176" s="124"/>
      <c r="U176" s="124"/>
      <c r="V176" s="124"/>
      <c r="W176" s="124"/>
      <c r="X176" s="124"/>
      <c r="Y176" s="124"/>
      <c r="Z176" s="124"/>
    </row>
    <row r="177">
      <c r="A177" s="183"/>
      <c r="B177" s="184"/>
      <c r="C177" s="106"/>
      <c r="D177" s="106"/>
      <c r="E177" s="185"/>
      <c r="F177" s="124"/>
      <c r="G177" s="124"/>
      <c r="H177" s="124"/>
      <c r="I177" s="124"/>
      <c r="J177" s="124"/>
      <c r="K177" s="124"/>
      <c r="L177" s="124"/>
      <c r="M177" s="124"/>
      <c r="N177" s="124"/>
      <c r="O177" s="124"/>
      <c r="P177" s="124"/>
      <c r="Q177" s="106"/>
      <c r="R177" s="124"/>
      <c r="S177" s="194"/>
      <c r="T177" s="124"/>
      <c r="U177" s="124"/>
      <c r="V177" s="124"/>
      <c r="W177" s="124"/>
      <c r="X177" s="124"/>
      <c r="Y177" s="124"/>
      <c r="Z177" s="124"/>
    </row>
    <row r="178">
      <c r="A178" s="183"/>
      <c r="B178" s="184"/>
      <c r="C178" s="106"/>
      <c r="D178" s="106"/>
      <c r="E178" s="185"/>
      <c r="F178" s="124"/>
      <c r="G178" s="124"/>
      <c r="H178" s="124"/>
      <c r="I178" s="124"/>
      <c r="J178" s="124"/>
      <c r="K178" s="124"/>
      <c r="L178" s="124"/>
      <c r="M178" s="124"/>
      <c r="N178" s="124"/>
      <c r="O178" s="124"/>
      <c r="P178" s="124"/>
      <c r="Q178" s="106"/>
      <c r="R178" s="124"/>
      <c r="S178" s="194"/>
      <c r="T178" s="124"/>
      <c r="U178" s="124"/>
      <c r="V178" s="124"/>
      <c r="W178" s="124"/>
      <c r="X178" s="124"/>
      <c r="Y178" s="124"/>
      <c r="Z178" s="124"/>
    </row>
    <row r="179">
      <c r="A179" s="183"/>
      <c r="B179" s="184"/>
      <c r="C179" s="106"/>
      <c r="D179" s="106"/>
      <c r="E179" s="185"/>
      <c r="F179" s="124"/>
      <c r="G179" s="124"/>
      <c r="H179" s="124"/>
      <c r="I179" s="124"/>
      <c r="J179" s="124"/>
      <c r="K179" s="124"/>
      <c r="L179" s="124"/>
      <c r="M179" s="124"/>
      <c r="N179" s="124"/>
      <c r="O179" s="124"/>
      <c r="P179" s="124"/>
      <c r="Q179" s="106"/>
      <c r="R179" s="124"/>
      <c r="S179" s="194"/>
      <c r="T179" s="124"/>
      <c r="U179" s="124"/>
      <c r="V179" s="124"/>
      <c r="W179" s="124"/>
      <c r="X179" s="124"/>
      <c r="Y179" s="124"/>
      <c r="Z179" s="124"/>
    </row>
    <row r="180">
      <c r="A180" s="183"/>
      <c r="B180" s="184"/>
      <c r="C180" s="106"/>
      <c r="D180" s="106"/>
      <c r="E180" s="185"/>
      <c r="F180" s="124"/>
      <c r="G180" s="124"/>
      <c r="H180" s="124"/>
      <c r="I180" s="124"/>
      <c r="J180" s="124"/>
      <c r="K180" s="124"/>
      <c r="L180" s="124"/>
      <c r="M180" s="124"/>
      <c r="N180" s="124"/>
      <c r="O180" s="124"/>
      <c r="P180" s="124"/>
      <c r="Q180" s="106"/>
      <c r="R180" s="124"/>
      <c r="S180" s="194"/>
      <c r="T180" s="124"/>
      <c r="U180" s="124"/>
      <c r="V180" s="124"/>
      <c r="W180" s="124"/>
      <c r="X180" s="124"/>
      <c r="Y180" s="124"/>
      <c r="Z180" s="124"/>
    </row>
    <row r="181">
      <c r="A181" s="183"/>
      <c r="B181" s="184"/>
      <c r="C181" s="106"/>
      <c r="D181" s="106"/>
      <c r="E181" s="185"/>
      <c r="F181" s="124"/>
      <c r="G181" s="124"/>
      <c r="H181" s="124"/>
      <c r="I181" s="124"/>
      <c r="J181" s="124"/>
      <c r="K181" s="124"/>
      <c r="L181" s="124"/>
      <c r="M181" s="124"/>
      <c r="N181" s="124"/>
      <c r="O181" s="124"/>
      <c r="P181" s="124"/>
      <c r="Q181" s="106"/>
      <c r="R181" s="124"/>
      <c r="S181" s="194"/>
      <c r="T181" s="124"/>
      <c r="U181" s="124"/>
      <c r="V181" s="124"/>
      <c r="W181" s="124"/>
      <c r="X181" s="124"/>
      <c r="Y181" s="124"/>
      <c r="Z181" s="124"/>
    </row>
    <row r="182">
      <c r="A182" s="183"/>
      <c r="B182" s="184"/>
      <c r="C182" s="106"/>
      <c r="D182" s="106"/>
      <c r="E182" s="185"/>
      <c r="F182" s="124"/>
      <c r="G182" s="124"/>
      <c r="H182" s="124"/>
      <c r="I182" s="124"/>
      <c r="J182" s="124"/>
      <c r="K182" s="124"/>
      <c r="L182" s="124"/>
      <c r="M182" s="124"/>
      <c r="N182" s="124"/>
      <c r="O182" s="124"/>
      <c r="P182" s="124"/>
      <c r="Q182" s="106"/>
      <c r="R182" s="124"/>
      <c r="S182" s="194"/>
      <c r="T182" s="124"/>
      <c r="U182" s="124"/>
      <c r="V182" s="124"/>
      <c r="W182" s="124"/>
      <c r="X182" s="124"/>
      <c r="Y182" s="124"/>
      <c r="Z182" s="124"/>
    </row>
    <row r="183">
      <c r="A183" s="183"/>
      <c r="B183" s="184"/>
      <c r="C183" s="106"/>
      <c r="D183" s="106"/>
      <c r="E183" s="185"/>
      <c r="F183" s="124"/>
      <c r="G183" s="124"/>
      <c r="H183" s="124"/>
      <c r="I183" s="124"/>
      <c r="J183" s="124"/>
      <c r="K183" s="124"/>
      <c r="L183" s="124"/>
      <c r="M183" s="124"/>
      <c r="N183" s="124"/>
      <c r="O183" s="124"/>
      <c r="P183" s="124"/>
      <c r="Q183" s="106"/>
      <c r="R183" s="124"/>
      <c r="S183" s="194"/>
      <c r="T183" s="124"/>
      <c r="U183" s="124"/>
      <c r="V183" s="124"/>
      <c r="W183" s="124"/>
      <c r="X183" s="124"/>
      <c r="Y183" s="124"/>
      <c r="Z183" s="124"/>
    </row>
    <row r="184">
      <c r="A184" s="183"/>
      <c r="B184" s="184"/>
      <c r="C184" s="106"/>
      <c r="D184" s="106"/>
      <c r="E184" s="185"/>
      <c r="F184" s="124"/>
      <c r="G184" s="124"/>
      <c r="H184" s="124"/>
      <c r="I184" s="124"/>
      <c r="J184" s="124"/>
      <c r="K184" s="124"/>
      <c r="L184" s="124"/>
      <c r="M184" s="124"/>
      <c r="N184" s="124"/>
      <c r="O184" s="124"/>
      <c r="P184" s="124"/>
      <c r="Q184" s="106"/>
      <c r="R184" s="124"/>
      <c r="S184" s="194"/>
      <c r="T184" s="124"/>
      <c r="U184" s="124"/>
      <c r="V184" s="124"/>
      <c r="W184" s="124"/>
      <c r="X184" s="124"/>
      <c r="Y184" s="124"/>
      <c r="Z184" s="124"/>
    </row>
    <row r="185">
      <c r="A185" s="183"/>
      <c r="B185" s="184"/>
      <c r="C185" s="106"/>
      <c r="D185" s="106"/>
      <c r="E185" s="185"/>
      <c r="F185" s="124"/>
      <c r="G185" s="124"/>
      <c r="H185" s="124"/>
      <c r="I185" s="124"/>
      <c r="J185" s="124"/>
      <c r="K185" s="124"/>
      <c r="L185" s="124"/>
      <c r="M185" s="124"/>
      <c r="N185" s="124"/>
      <c r="O185" s="124"/>
      <c r="P185" s="124"/>
      <c r="Q185" s="106"/>
      <c r="R185" s="124"/>
      <c r="S185" s="194"/>
      <c r="T185" s="124"/>
      <c r="U185" s="124"/>
      <c r="V185" s="124"/>
      <c r="W185" s="124"/>
      <c r="X185" s="124"/>
      <c r="Y185" s="124"/>
      <c r="Z185" s="124"/>
    </row>
    <row r="186">
      <c r="A186" s="183"/>
      <c r="B186" s="184"/>
      <c r="C186" s="106"/>
      <c r="D186" s="106"/>
      <c r="E186" s="185"/>
      <c r="F186" s="124"/>
      <c r="G186" s="124"/>
      <c r="H186" s="124"/>
      <c r="I186" s="124"/>
      <c r="J186" s="124"/>
      <c r="K186" s="124"/>
      <c r="L186" s="124"/>
      <c r="M186" s="124"/>
      <c r="N186" s="124"/>
      <c r="O186" s="124"/>
      <c r="P186" s="124"/>
      <c r="Q186" s="106"/>
      <c r="R186" s="124"/>
      <c r="S186" s="194"/>
      <c r="T186" s="124"/>
      <c r="U186" s="124"/>
      <c r="V186" s="124"/>
      <c r="W186" s="124"/>
      <c r="X186" s="124"/>
      <c r="Y186" s="124"/>
      <c r="Z186" s="124"/>
    </row>
    <row r="187">
      <c r="A187" s="183"/>
      <c r="B187" s="184"/>
      <c r="C187" s="106"/>
      <c r="D187" s="106"/>
      <c r="E187" s="185"/>
      <c r="F187" s="124"/>
      <c r="G187" s="124"/>
      <c r="H187" s="124"/>
      <c r="I187" s="124"/>
      <c r="J187" s="124"/>
      <c r="K187" s="124"/>
      <c r="L187" s="124"/>
      <c r="M187" s="124"/>
      <c r="N187" s="124"/>
      <c r="O187" s="124"/>
      <c r="P187" s="124"/>
      <c r="Q187" s="106"/>
      <c r="R187" s="124"/>
      <c r="S187" s="194"/>
      <c r="T187" s="124"/>
      <c r="U187" s="124"/>
      <c r="V187" s="124"/>
      <c r="W187" s="124"/>
      <c r="X187" s="124"/>
      <c r="Y187" s="124"/>
      <c r="Z187" s="124"/>
    </row>
    <row r="188">
      <c r="A188" s="183"/>
      <c r="B188" s="184"/>
      <c r="C188" s="106"/>
      <c r="D188" s="106"/>
      <c r="E188" s="185"/>
      <c r="F188" s="124"/>
      <c r="G188" s="124"/>
      <c r="H188" s="124"/>
      <c r="I188" s="124"/>
      <c r="J188" s="124"/>
      <c r="K188" s="124"/>
      <c r="L188" s="124"/>
      <c r="M188" s="124"/>
      <c r="N188" s="124"/>
      <c r="O188" s="124"/>
      <c r="P188" s="124"/>
      <c r="Q188" s="106"/>
      <c r="R188" s="124"/>
      <c r="S188" s="194"/>
      <c r="T188" s="124"/>
      <c r="U188" s="124"/>
      <c r="V188" s="124"/>
      <c r="W188" s="124"/>
      <c r="X188" s="124"/>
      <c r="Y188" s="124"/>
      <c r="Z188" s="124"/>
    </row>
    <row r="189">
      <c r="A189" s="183"/>
      <c r="B189" s="184"/>
      <c r="C189" s="106"/>
      <c r="D189" s="106"/>
      <c r="E189" s="185"/>
      <c r="F189" s="124"/>
      <c r="G189" s="124"/>
      <c r="H189" s="124"/>
      <c r="I189" s="124"/>
      <c r="J189" s="124"/>
      <c r="K189" s="124"/>
      <c r="L189" s="124"/>
      <c r="M189" s="124"/>
      <c r="N189" s="124"/>
      <c r="O189" s="124"/>
      <c r="P189" s="124"/>
      <c r="Q189" s="106"/>
      <c r="R189" s="124"/>
      <c r="S189" s="194"/>
      <c r="T189" s="124"/>
      <c r="U189" s="124"/>
      <c r="V189" s="124"/>
      <c r="W189" s="124"/>
      <c r="X189" s="124"/>
      <c r="Y189" s="124"/>
      <c r="Z189" s="124"/>
    </row>
    <row r="190">
      <c r="A190" s="183"/>
      <c r="B190" s="184"/>
      <c r="C190" s="106"/>
      <c r="D190" s="106"/>
      <c r="E190" s="185"/>
      <c r="F190" s="124"/>
      <c r="G190" s="124"/>
      <c r="H190" s="124"/>
      <c r="I190" s="124"/>
      <c r="J190" s="124"/>
      <c r="K190" s="124"/>
      <c r="L190" s="124"/>
      <c r="M190" s="124"/>
      <c r="N190" s="124"/>
      <c r="O190" s="124"/>
      <c r="P190" s="124"/>
      <c r="Q190" s="106"/>
      <c r="R190" s="124"/>
      <c r="S190" s="194"/>
      <c r="T190" s="124"/>
      <c r="U190" s="124"/>
      <c r="V190" s="124"/>
      <c r="W190" s="124"/>
      <c r="X190" s="124"/>
      <c r="Y190" s="124"/>
      <c r="Z190" s="124"/>
    </row>
    <row r="191">
      <c r="A191" s="183"/>
      <c r="B191" s="184"/>
      <c r="C191" s="106"/>
      <c r="D191" s="106"/>
      <c r="E191" s="185"/>
      <c r="F191" s="124"/>
      <c r="G191" s="124"/>
      <c r="H191" s="124"/>
      <c r="I191" s="124"/>
      <c r="J191" s="124"/>
      <c r="K191" s="124"/>
      <c r="L191" s="124"/>
      <c r="M191" s="124"/>
      <c r="N191" s="124"/>
      <c r="O191" s="124"/>
      <c r="P191" s="124"/>
      <c r="Q191" s="106"/>
      <c r="R191" s="124"/>
      <c r="S191" s="194"/>
      <c r="T191" s="124"/>
      <c r="U191" s="124"/>
      <c r="V191" s="124"/>
      <c r="W191" s="124"/>
      <c r="X191" s="124"/>
      <c r="Y191" s="124"/>
      <c r="Z191" s="124"/>
    </row>
    <row r="192">
      <c r="A192" s="183"/>
      <c r="B192" s="184"/>
      <c r="C192" s="106"/>
      <c r="D192" s="106"/>
      <c r="E192" s="185"/>
      <c r="F192" s="124"/>
      <c r="G192" s="124"/>
      <c r="H192" s="124"/>
      <c r="I192" s="124"/>
      <c r="J192" s="124"/>
      <c r="K192" s="124"/>
      <c r="L192" s="124"/>
      <c r="M192" s="124"/>
      <c r="N192" s="124"/>
      <c r="O192" s="124"/>
      <c r="P192" s="124"/>
      <c r="Q192" s="106"/>
      <c r="R192" s="124"/>
      <c r="S192" s="194"/>
      <c r="T192" s="124"/>
      <c r="U192" s="124"/>
      <c r="V192" s="124"/>
      <c r="W192" s="124"/>
      <c r="X192" s="124"/>
      <c r="Y192" s="124"/>
      <c r="Z192" s="124"/>
    </row>
    <row r="193">
      <c r="A193" s="183"/>
      <c r="B193" s="184"/>
      <c r="C193" s="106"/>
      <c r="D193" s="106"/>
      <c r="E193" s="185"/>
      <c r="F193" s="124"/>
      <c r="G193" s="124"/>
      <c r="H193" s="124"/>
      <c r="I193" s="124"/>
      <c r="J193" s="124"/>
      <c r="K193" s="124"/>
      <c r="L193" s="124"/>
      <c r="M193" s="124"/>
      <c r="N193" s="124"/>
      <c r="O193" s="124"/>
      <c r="P193" s="124"/>
      <c r="Q193" s="106"/>
      <c r="R193" s="124"/>
      <c r="S193" s="194"/>
      <c r="T193" s="124"/>
      <c r="U193" s="124"/>
      <c r="V193" s="124"/>
      <c r="W193" s="124"/>
      <c r="X193" s="124"/>
      <c r="Y193" s="124"/>
      <c r="Z193" s="124"/>
    </row>
    <row r="194">
      <c r="A194" s="183"/>
      <c r="B194" s="184"/>
      <c r="C194" s="106"/>
      <c r="D194" s="106"/>
      <c r="E194" s="185"/>
      <c r="F194" s="124"/>
      <c r="G194" s="124"/>
      <c r="H194" s="124"/>
      <c r="I194" s="124"/>
      <c r="J194" s="124"/>
      <c r="K194" s="124"/>
      <c r="L194" s="124"/>
      <c r="M194" s="124"/>
      <c r="N194" s="124"/>
      <c r="O194" s="124"/>
      <c r="P194" s="124"/>
      <c r="Q194" s="106"/>
      <c r="R194" s="124"/>
      <c r="S194" s="194"/>
      <c r="T194" s="124"/>
      <c r="U194" s="124"/>
      <c r="V194" s="124"/>
      <c r="W194" s="124"/>
      <c r="X194" s="124"/>
      <c r="Y194" s="124"/>
      <c r="Z194" s="124"/>
    </row>
    <row r="195">
      <c r="A195" s="183"/>
      <c r="B195" s="184"/>
      <c r="C195" s="106"/>
      <c r="D195" s="106"/>
      <c r="E195" s="185"/>
      <c r="F195" s="124"/>
      <c r="G195" s="124"/>
      <c r="H195" s="124"/>
      <c r="I195" s="124"/>
      <c r="J195" s="124"/>
      <c r="K195" s="124"/>
      <c r="L195" s="124"/>
      <c r="M195" s="124"/>
      <c r="N195" s="124"/>
      <c r="O195" s="124"/>
      <c r="P195" s="124"/>
      <c r="Q195" s="106"/>
      <c r="R195" s="124"/>
      <c r="S195" s="194"/>
      <c r="T195" s="124"/>
      <c r="U195" s="124"/>
      <c r="V195" s="124"/>
      <c r="W195" s="124"/>
      <c r="X195" s="124"/>
      <c r="Y195" s="124"/>
      <c r="Z195" s="124"/>
    </row>
    <row r="196">
      <c r="A196" s="183"/>
      <c r="B196" s="184"/>
      <c r="C196" s="106"/>
      <c r="D196" s="106"/>
      <c r="E196" s="185"/>
      <c r="F196" s="124"/>
      <c r="G196" s="124"/>
      <c r="H196" s="124"/>
      <c r="I196" s="124"/>
      <c r="J196" s="124"/>
      <c r="K196" s="124"/>
      <c r="L196" s="124"/>
      <c r="M196" s="124"/>
      <c r="N196" s="124"/>
      <c r="O196" s="124"/>
      <c r="P196" s="124"/>
      <c r="Q196" s="106"/>
      <c r="R196" s="124"/>
      <c r="S196" s="194"/>
      <c r="T196" s="124"/>
      <c r="U196" s="124"/>
      <c r="V196" s="124"/>
      <c r="W196" s="124"/>
      <c r="X196" s="124"/>
      <c r="Y196" s="124"/>
      <c r="Z196" s="124"/>
    </row>
    <row r="197">
      <c r="A197" s="183"/>
      <c r="B197" s="184"/>
      <c r="C197" s="106"/>
      <c r="D197" s="106"/>
      <c r="E197" s="185"/>
      <c r="F197" s="124"/>
      <c r="G197" s="124"/>
      <c r="H197" s="124"/>
      <c r="I197" s="124"/>
      <c r="J197" s="124"/>
      <c r="K197" s="124"/>
      <c r="L197" s="124"/>
      <c r="M197" s="124"/>
      <c r="N197" s="124"/>
      <c r="O197" s="124"/>
      <c r="P197" s="124"/>
      <c r="Q197" s="106"/>
      <c r="R197" s="124"/>
      <c r="S197" s="194"/>
      <c r="T197" s="124"/>
      <c r="U197" s="124"/>
      <c r="V197" s="124"/>
      <c r="W197" s="124"/>
      <c r="X197" s="124"/>
      <c r="Y197" s="124"/>
      <c r="Z197" s="124"/>
    </row>
    <row r="198">
      <c r="A198" s="183"/>
      <c r="B198" s="184"/>
      <c r="C198" s="106"/>
      <c r="D198" s="106"/>
      <c r="E198" s="185"/>
      <c r="F198" s="124"/>
      <c r="G198" s="124"/>
      <c r="H198" s="124"/>
      <c r="I198" s="124"/>
      <c r="J198" s="124"/>
      <c r="K198" s="124"/>
      <c r="L198" s="124"/>
      <c r="M198" s="124"/>
      <c r="N198" s="124"/>
      <c r="O198" s="124"/>
      <c r="P198" s="124"/>
      <c r="Q198" s="106"/>
      <c r="R198" s="124"/>
      <c r="S198" s="194"/>
      <c r="T198" s="124"/>
      <c r="U198" s="124"/>
      <c r="V198" s="124"/>
      <c r="W198" s="124"/>
      <c r="X198" s="124"/>
      <c r="Y198" s="124"/>
      <c r="Z198" s="124"/>
    </row>
    <row r="199">
      <c r="A199" s="183"/>
      <c r="B199" s="184"/>
      <c r="C199" s="106"/>
      <c r="D199" s="106"/>
      <c r="E199" s="185"/>
      <c r="F199" s="124"/>
      <c r="G199" s="124"/>
      <c r="H199" s="124"/>
      <c r="I199" s="124"/>
      <c r="J199" s="124"/>
      <c r="K199" s="124"/>
      <c r="L199" s="124"/>
      <c r="M199" s="124"/>
      <c r="N199" s="124"/>
      <c r="O199" s="124"/>
      <c r="P199" s="124"/>
      <c r="Q199" s="106"/>
      <c r="R199" s="124"/>
      <c r="S199" s="194"/>
      <c r="T199" s="124"/>
      <c r="U199" s="124"/>
      <c r="V199" s="124"/>
      <c r="W199" s="124"/>
      <c r="X199" s="124"/>
      <c r="Y199" s="124"/>
      <c r="Z199" s="124"/>
    </row>
    <row r="200">
      <c r="A200" s="183"/>
      <c r="B200" s="184"/>
      <c r="C200" s="106"/>
      <c r="D200" s="106"/>
      <c r="E200" s="185"/>
      <c r="F200" s="124"/>
      <c r="G200" s="124"/>
      <c r="H200" s="124"/>
      <c r="I200" s="124"/>
      <c r="J200" s="124"/>
      <c r="K200" s="124"/>
      <c r="L200" s="124"/>
      <c r="M200" s="124"/>
      <c r="N200" s="124"/>
      <c r="O200" s="124"/>
      <c r="P200" s="124"/>
      <c r="Q200" s="106"/>
      <c r="R200" s="124"/>
      <c r="S200" s="194"/>
      <c r="T200" s="124"/>
      <c r="U200" s="124"/>
      <c r="V200" s="124"/>
      <c r="W200" s="124"/>
      <c r="X200" s="124"/>
      <c r="Y200" s="124"/>
      <c r="Z200" s="124"/>
    </row>
    <row r="201">
      <c r="A201" s="183"/>
      <c r="B201" s="184"/>
      <c r="C201" s="106"/>
      <c r="D201" s="106"/>
      <c r="E201" s="185"/>
      <c r="F201" s="124"/>
      <c r="G201" s="124"/>
      <c r="H201" s="124"/>
      <c r="I201" s="124"/>
      <c r="J201" s="124"/>
      <c r="K201" s="124"/>
      <c r="L201" s="124"/>
      <c r="M201" s="124"/>
      <c r="N201" s="124"/>
      <c r="O201" s="124"/>
      <c r="P201" s="124"/>
      <c r="Q201" s="106"/>
      <c r="R201" s="124"/>
      <c r="S201" s="194"/>
      <c r="T201" s="124"/>
      <c r="U201" s="124"/>
      <c r="V201" s="124"/>
      <c r="W201" s="124"/>
      <c r="X201" s="124"/>
      <c r="Y201" s="124"/>
      <c r="Z201" s="124"/>
    </row>
    <row r="202">
      <c r="A202" s="183"/>
      <c r="B202" s="184"/>
      <c r="C202" s="106"/>
      <c r="D202" s="106"/>
      <c r="E202" s="185"/>
      <c r="F202" s="124"/>
      <c r="G202" s="124"/>
      <c r="H202" s="124"/>
      <c r="I202" s="124"/>
      <c r="J202" s="124"/>
      <c r="K202" s="124"/>
      <c r="L202" s="124"/>
      <c r="M202" s="124"/>
      <c r="N202" s="124"/>
      <c r="O202" s="124"/>
      <c r="P202" s="124"/>
      <c r="Q202" s="106"/>
      <c r="R202" s="124"/>
      <c r="S202" s="194"/>
      <c r="T202" s="124"/>
      <c r="U202" s="124"/>
      <c r="V202" s="124"/>
      <c r="W202" s="124"/>
      <c r="X202" s="124"/>
      <c r="Y202" s="124"/>
      <c r="Z202" s="124"/>
    </row>
    <row r="203">
      <c r="A203" s="183"/>
      <c r="B203" s="184"/>
      <c r="C203" s="106"/>
      <c r="D203" s="106"/>
      <c r="E203" s="185"/>
      <c r="F203" s="124"/>
      <c r="G203" s="124"/>
      <c r="H203" s="124"/>
      <c r="I203" s="124"/>
      <c r="J203" s="124"/>
      <c r="K203" s="124"/>
      <c r="L203" s="124"/>
      <c r="M203" s="124"/>
      <c r="N203" s="124"/>
      <c r="O203" s="124"/>
      <c r="P203" s="124"/>
      <c r="Q203" s="106"/>
      <c r="R203" s="124"/>
      <c r="S203" s="194"/>
      <c r="T203" s="124"/>
      <c r="U203" s="124"/>
      <c r="V203" s="124"/>
      <c r="W203" s="124"/>
      <c r="X203" s="124"/>
      <c r="Y203" s="124"/>
      <c r="Z203" s="124"/>
    </row>
    <row r="204">
      <c r="A204" s="183"/>
      <c r="B204" s="184"/>
      <c r="C204" s="106"/>
      <c r="D204" s="106"/>
      <c r="E204" s="185"/>
      <c r="F204" s="124"/>
      <c r="G204" s="124"/>
      <c r="H204" s="124"/>
      <c r="I204" s="124"/>
      <c r="J204" s="124"/>
      <c r="K204" s="124"/>
      <c r="L204" s="124"/>
      <c r="M204" s="124"/>
      <c r="N204" s="124"/>
      <c r="O204" s="124"/>
      <c r="P204" s="124"/>
      <c r="Q204" s="106"/>
      <c r="R204" s="124"/>
      <c r="S204" s="194"/>
      <c r="T204" s="124"/>
      <c r="U204" s="124"/>
      <c r="V204" s="124"/>
      <c r="W204" s="124"/>
      <c r="X204" s="124"/>
      <c r="Y204" s="124"/>
      <c r="Z204" s="124"/>
    </row>
    <row r="205">
      <c r="A205" s="183"/>
      <c r="B205" s="184"/>
      <c r="C205" s="106"/>
      <c r="D205" s="106"/>
      <c r="E205" s="185"/>
      <c r="F205" s="124"/>
      <c r="G205" s="124"/>
      <c r="H205" s="124"/>
      <c r="I205" s="124"/>
      <c r="J205" s="124"/>
      <c r="K205" s="124"/>
      <c r="L205" s="124"/>
      <c r="M205" s="124"/>
      <c r="N205" s="124"/>
      <c r="O205" s="124"/>
      <c r="P205" s="124"/>
      <c r="Q205" s="106"/>
      <c r="R205" s="124"/>
      <c r="S205" s="194"/>
      <c r="T205" s="124"/>
      <c r="U205" s="124"/>
      <c r="V205" s="124"/>
      <c r="W205" s="124"/>
      <c r="X205" s="124"/>
      <c r="Y205" s="124"/>
      <c r="Z205" s="124"/>
    </row>
    <row r="206">
      <c r="A206" s="183"/>
      <c r="B206" s="184"/>
      <c r="C206" s="106"/>
      <c r="D206" s="106"/>
      <c r="E206" s="185"/>
      <c r="F206" s="124"/>
      <c r="G206" s="124"/>
      <c r="H206" s="124"/>
      <c r="I206" s="124"/>
      <c r="J206" s="124"/>
      <c r="K206" s="124"/>
      <c r="L206" s="124"/>
      <c r="M206" s="124"/>
      <c r="N206" s="124"/>
      <c r="O206" s="124"/>
      <c r="P206" s="124"/>
      <c r="Q206" s="106"/>
      <c r="R206" s="124"/>
      <c r="S206" s="194"/>
      <c r="T206" s="124"/>
      <c r="U206" s="124"/>
      <c r="V206" s="124"/>
      <c r="W206" s="124"/>
      <c r="X206" s="124"/>
      <c r="Y206" s="124"/>
      <c r="Z206" s="124"/>
    </row>
    <row r="207">
      <c r="A207" s="183"/>
      <c r="B207" s="184"/>
      <c r="C207" s="106"/>
      <c r="D207" s="106"/>
      <c r="E207" s="185"/>
      <c r="F207" s="124"/>
      <c r="G207" s="124"/>
      <c r="H207" s="124"/>
      <c r="I207" s="124"/>
      <c r="J207" s="124"/>
      <c r="K207" s="124"/>
      <c r="L207" s="124"/>
      <c r="M207" s="124"/>
      <c r="N207" s="124"/>
      <c r="O207" s="124"/>
      <c r="P207" s="124"/>
      <c r="Q207" s="106"/>
      <c r="R207" s="124"/>
      <c r="S207" s="194"/>
      <c r="T207" s="124"/>
      <c r="U207" s="124"/>
      <c r="V207" s="124"/>
      <c r="W207" s="124"/>
      <c r="X207" s="124"/>
      <c r="Y207" s="124"/>
      <c r="Z207" s="124"/>
    </row>
    <row r="208">
      <c r="A208" s="183"/>
      <c r="B208" s="184"/>
      <c r="C208" s="106"/>
      <c r="D208" s="106"/>
      <c r="E208" s="185"/>
      <c r="F208" s="124"/>
      <c r="G208" s="124"/>
      <c r="H208" s="124"/>
      <c r="I208" s="124"/>
      <c r="J208" s="124"/>
      <c r="K208" s="124"/>
      <c r="L208" s="124"/>
      <c r="M208" s="124"/>
      <c r="N208" s="124"/>
      <c r="O208" s="124"/>
      <c r="P208" s="124"/>
      <c r="Q208" s="106"/>
      <c r="R208" s="124"/>
      <c r="S208" s="194"/>
      <c r="T208" s="124"/>
      <c r="U208" s="124"/>
      <c r="V208" s="124"/>
      <c r="W208" s="124"/>
      <c r="X208" s="124"/>
      <c r="Y208" s="124"/>
      <c r="Z208" s="124"/>
    </row>
    <row r="209">
      <c r="A209" s="183"/>
      <c r="B209" s="184"/>
      <c r="C209" s="106"/>
      <c r="D209" s="106"/>
      <c r="E209" s="185"/>
      <c r="F209" s="124"/>
      <c r="G209" s="124"/>
      <c r="H209" s="124"/>
      <c r="I209" s="124"/>
      <c r="J209" s="124"/>
      <c r="K209" s="124"/>
      <c r="L209" s="124"/>
      <c r="M209" s="124"/>
      <c r="N209" s="124"/>
      <c r="O209" s="124"/>
      <c r="P209" s="124"/>
      <c r="Q209" s="106"/>
      <c r="R209" s="124"/>
      <c r="S209" s="194"/>
      <c r="T209" s="124"/>
      <c r="U209" s="124"/>
      <c r="V209" s="124"/>
      <c r="W209" s="124"/>
      <c r="X209" s="124"/>
      <c r="Y209" s="124"/>
      <c r="Z209" s="124"/>
    </row>
    <row r="210">
      <c r="A210" s="183"/>
      <c r="B210" s="184"/>
      <c r="C210" s="106"/>
      <c r="D210" s="106"/>
      <c r="E210" s="185"/>
      <c r="F210" s="124"/>
      <c r="G210" s="124"/>
      <c r="H210" s="124"/>
      <c r="I210" s="124"/>
      <c r="J210" s="124"/>
      <c r="K210" s="124"/>
      <c r="L210" s="124"/>
      <c r="M210" s="124"/>
      <c r="N210" s="124"/>
      <c r="O210" s="124"/>
      <c r="P210" s="124"/>
      <c r="Q210" s="106"/>
      <c r="R210" s="124"/>
      <c r="S210" s="194"/>
      <c r="T210" s="124"/>
      <c r="U210" s="124"/>
      <c r="V210" s="124"/>
      <c r="W210" s="124"/>
      <c r="X210" s="124"/>
      <c r="Y210" s="124"/>
      <c r="Z210" s="124"/>
    </row>
    <row r="211">
      <c r="A211" s="183"/>
      <c r="B211" s="184"/>
      <c r="C211" s="106"/>
      <c r="D211" s="106"/>
      <c r="E211" s="185"/>
      <c r="F211" s="124"/>
      <c r="G211" s="124"/>
      <c r="H211" s="124"/>
      <c r="I211" s="124"/>
      <c r="J211" s="124"/>
      <c r="K211" s="124"/>
      <c r="L211" s="124"/>
      <c r="M211" s="124"/>
      <c r="N211" s="124"/>
      <c r="O211" s="124"/>
      <c r="P211" s="124"/>
      <c r="Q211" s="106"/>
      <c r="R211" s="124"/>
      <c r="S211" s="194"/>
      <c r="T211" s="124"/>
      <c r="U211" s="124"/>
      <c r="V211" s="124"/>
      <c r="W211" s="124"/>
      <c r="X211" s="124"/>
      <c r="Y211" s="124"/>
      <c r="Z211" s="124"/>
    </row>
    <row r="212">
      <c r="A212" s="183"/>
      <c r="B212" s="184"/>
      <c r="C212" s="106"/>
      <c r="D212" s="106"/>
      <c r="E212" s="185"/>
      <c r="F212" s="124"/>
      <c r="G212" s="124"/>
      <c r="H212" s="124"/>
      <c r="I212" s="124"/>
      <c r="J212" s="124"/>
      <c r="K212" s="124"/>
      <c r="L212" s="124"/>
      <c r="M212" s="124"/>
      <c r="N212" s="124"/>
      <c r="O212" s="124"/>
      <c r="P212" s="124"/>
      <c r="Q212" s="106"/>
      <c r="R212" s="124"/>
      <c r="S212" s="194"/>
      <c r="T212" s="124"/>
      <c r="U212" s="124"/>
      <c r="V212" s="124"/>
      <c r="W212" s="124"/>
      <c r="X212" s="124"/>
      <c r="Y212" s="124"/>
      <c r="Z212" s="124"/>
    </row>
    <row r="213">
      <c r="A213" s="183"/>
      <c r="B213" s="184"/>
      <c r="C213" s="106"/>
      <c r="D213" s="106"/>
      <c r="E213" s="185"/>
      <c r="F213" s="124"/>
      <c r="G213" s="124"/>
      <c r="H213" s="124"/>
      <c r="I213" s="124"/>
      <c r="J213" s="124"/>
      <c r="K213" s="124"/>
      <c r="L213" s="124"/>
      <c r="M213" s="124"/>
      <c r="N213" s="124"/>
      <c r="O213" s="124"/>
      <c r="P213" s="124"/>
      <c r="Q213" s="106"/>
      <c r="R213" s="124"/>
      <c r="S213" s="194"/>
      <c r="T213" s="124"/>
      <c r="U213" s="124"/>
      <c r="V213" s="124"/>
      <c r="W213" s="124"/>
      <c r="X213" s="124"/>
      <c r="Y213" s="124"/>
      <c r="Z213" s="124"/>
    </row>
    <row r="214">
      <c r="A214" s="183"/>
      <c r="B214" s="184"/>
      <c r="C214" s="106"/>
      <c r="D214" s="106"/>
      <c r="E214" s="185"/>
      <c r="F214" s="124"/>
      <c r="G214" s="124"/>
      <c r="H214" s="124"/>
      <c r="I214" s="124"/>
      <c r="J214" s="124"/>
      <c r="K214" s="124"/>
      <c r="L214" s="124"/>
      <c r="M214" s="124"/>
      <c r="N214" s="124"/>
      <c r="O214" s="124"/>
      <c r="P214" s="124"/>
      <c r="Q214" s="106"/>
      <c r="R214" s="124"/>
      <c r="S214" s="194"/>
      <c r="T214" s="124"/>
      <c r="U214" s="124"/>
      <c r="V214" s="124"/>
      <c r="W214" s="124"/>
      <c r="X214" s="124"/>
      <c r="Y214" s="124"/>
      <c r="Z214" s="124"/>
    </row>
    <row r="215">
      <c r="A215" s="183"/>
      <c r="B215" s="184"/>
      <c r="C215" s="106"/>
      <c r="D215" s="106"/>
      <c r="E215" s="185"/>
      <c r="F215" s="124"/>
      <c r="G215" s="124"/>
      <c r="H215" s="124"/>
      <c r="I215" s="124"/>
      <c r="J215" s="124"/>
      <c r="K215" s="124"/>
      <c r="L215" s="124"/>
      <c r="M215" s="124"/>
      <c r="N215" s="124"/>
      <c r="O215" s="124"/>
      <c r="P215" s="124"/>
      <c r="Q215" s="106"/>
      <c r="R215" s="124"/>
      <c r="S215" s="194"/>
      <c r="T215" s="124"/>
      <c r="U215" s="124"/>
      <c r="V215" s="124"/>
      <c r="W215" s="124"/>
      <c r="X215" s="124"/>
      <c r="Y215" s="124"/>
      <c r="Z215" s="124"/>
    </row>
    <row r="216">
      <c r="A216" s="183"/>
      <c r="B216" s="184"/>
      <c r="C216" s="106"/>
      <c r="D216" s="106"/>
      <c r="E216" s="185"/>
      <c r="F216" s="124"/>
      <c r="G216" s="124"/>
      <c r="H216" s="124"/>
      <c r="I216" s="124"/>
      <c r="J216" s="124"/>
      <c r="K216" s="124"/>
      <c r="L216" s="124"/>
      <c r="M216" s="124"/>
      <c r="N216" s="124"/>
      <c r="O216" s="124"/>
      <c r="P216" s="124"/>
      <c r="Q216" s="106"/>
      <c r="R216" s="124"/>
      <c r="S216" s="194"/>
      <c r="T216" s="124"/>
      <c r="U216" s="124"/>
      <c r="V216" s="124"/>
      <c r="W216" s="124"/>
      <c r="X216" s="124"/>
      <c r="Y216" s="124"/>
      <c r="Z216" s="124"/>
    </row>
    <row r="217">
      <c r="A217" s="183"/>
      <c r="B217" s="184"/>
      <c r="C217" s="106"/>
      <c r="D217" s="106"/>
      <c r="E217" s="185"/>
      <c r="F217" s="124"/>
      <c r="G217" s="124"/>
      <c r="H217" s="124"/>
      <c r="I217" s="124"/>
      <c r="J217" s="124"/>
      <c r="K217" s="124"/>
      <c r="L217" s="124"/>
      <c r="M217" s="124"/>
      <c r="N217" s="124"/>
      <c r="O217" s="124"/>
      <c r="P217" s="124"/>
      <c r="Q217" s="106"/>
      <c r="R217" s="124"/>
      <c r="S217" s="194"/>
      <c r="T217" s="124"/>
      <c r="U217" s="124"/>
      <c r="V217" s="124"/>
      <c r="W217" s="124"/>
      <c r="X217" s="124"/>
      <c r="Y217" s="124"/>
      <c r="Z217" s="124"/>
    </row>
    <row r="218">
      <c r="A218" s="183"/>
      <c r="B218" s="184"/>
      <c r="C218" s="106"/>
      <c r="D218" s="106"/>
      <c r="E218" s="185"/>
      <c r="F218" s="124"/>
      <c r="G218" s="124"/>
      <c r="H218" s="124"/>
      <c r="I218" s="124"/>
      <c r="J218" s="124"/>
      <c r="K218" s="124"/>
      <c r="L218" s="124"/>
      <c r="M218" s="124"/>
      <c r="N218" s="124"/>
      <c r="O218" s="124"/>
      <c r="P218" s="124"/>
      <c r="Q218" s="106"/>
      <c r="R218" s="124"/>
      <c r="S218" s="194"/>
      <c r="T218" s="124"/>
      <c r="U218" s="124"/>
      <c r="V218" s="124"/>
      <c r="W218" s="124"/>
      <c r="X218" s="124"/>
      <c r="Y218" s="124"/>
      <c r="Z218" s="124"/>
    </row>
    <row r="219">
      <c r="A219" s="183"/>
      <c r="B219" s="184"/>
      <c r="C219" s="106"/>
      <c r="D219" s="106"/>
      <c r="E219" s="185"/>
      <c r="F219" s="124"/>
      <c r="G219" s="124"/>
      <c r="H219" s="124"/>
      <c r="I219" s="124"/>
      <c r="J219" s="124"/>
      <c r="K219" s="124"/>
      <c r="L219" s="124"/>
      <c r="M219" s="124"/>
      <c r="N219" s="124"/>
      <c r="O219" s="124"/>
      <c r="P219" s="124"/>
      <c r="Q219" s="106"/>
      <c r="R219" s="124"/>
      <c r="S219" s="194"/>
      <c r="T219" s="124"/>
      <c r="U219" s="124"/>
      <c r="V219" s="124"/>
      <c r="W219" s="124"/>
      <c r="X219" s="124"/>
      <c r="Y219" s="124"/>
      <c r="Z219" s="124"/>
    </row>
    <row r="220">
      <c r="A220" s="183"/>
      <c r="B220" s="184"/>
      <c r="C220" s="106"/>
      <c r="D220" s="106"/>
      <c r="E220" s="185"/>
      <c r="F220" s="124"/>
      <c r="G220" s="124"/>
      <c r="H220" s="124"/>
      <c r="I220" s="124"/>
      <c r="J220" s="124"/>
      <c r="K220" s="124"/>
      <c r="L220" s="124"/>
      <c r="M220" s="124"/>
      <c r="N220" s="124"/>
      <c r="O220" s="124"/>
      <c r="P220" s="124"/>
      <c r="Q220" s="106"/>
      <c r="R220" s="124"/>
      <c r="S220" s="194"/>
      <c r="T220" s="124"/>
      <c r="U220" s="124"/>
      <c r="V220" s="124"/>
      <c r="W220" s="124"/>
      <c r="X220" s="124"/>
      <c r="Y220" s="124"/>
      <c r="Z220" s="124"/>
    </row>
    <row r="221">
      <c r="A221" s="183"/>
      <c r="B221" s="184"/>
      <c r="C221" s="106"/>
      <c r="D221" s="106"/>
      <c r="E221" s="185"/>
      <c r="F221" s="124"/>
      <c r="G221" s="124"/>
      <c r="H221" s="124"/>
      <c r="I221" s="124"/>
      <c r="J221" s="124"/>
      <c r="K221" s="124"/>
      <c r="L221" s="124"/>
      <c r="M221" s="124"/>
      <c r="N221" s="124"/>
      <c r="O221" s="124"/>
      <c r="P221" s="124"/>
      <c r="Q221" s="106"/>
      <c r="R221" s="124"/>
      <c r="S221" s="194"/>
      <c r="T221" s="124"/>
      <c r="U221" s="124"/>
      <c r="V221" s="124"/>
      <c r="W221" s="124"/>
      <c r="X221" s="124"/>
      <c r="Y221" s="124"/>
      <c r="Z221" s="124"/>
    </row>
    <row r="222">
      <c r="A222" s="183"/>
      <c r="B222" s="184"/>
      <c r="C222" s="106"/>
      <c r="D222" s="106"/>
      <c r="E222" s="185"/>
      <c r="F222" s="124"/>
      <c r="G222" s="124"/>
      <c r="H222" s="124"/>
      <c r="I222" s="124"/>
      <c r="J222" s="124"/>
      <c r="K222" s="124"/>
      <c r="L222" s="124"/>
      <c r="M222" s="124"/>
      <c r="N222" s="124"/>
      <c r="O222" s="124"/>
      <c r="P222" s="124"/>
      <c r="Q222" s="106"/>
      <c r="R222" s="124"/>
      <c r="S222" s="194"/>
      <c r="T222" s="124"/>
      <c r="U222" s="124"/>
      <c r="V222" s="124"/>
      <c r="W222" s="124"/>
      <c r="X222" s="124"/>
      <c r="Y222" s="124"/>
      <c r="Z222" s="124"/>
    </row>
    <row r="223">
      <c r="A223" s="183"/>
      <c r="B223" s="184"/>
      <c r="C223" s="106"/>
      <c r="D223" s="106"/>
      <c r="E223" s="185"/>
      <c r="F223" s="124"/>
      <c r="G223" s="124"/>
      <c r="H223" s="124"/>
      <c r="I223" s="124"/>
      <c r="J223" s="124"/>
      <c r="K223" s="124"/>
      <c r="L223" s="124"/>
      <c r="M223" s="124"/>
      <c r="N223" s="124"/>
      <c r="O223" s="124"/>
      <c r="P223" s="124"/>
      <c r="Q223" s="106"/>
      <c r="R223" s="124"/>
      <c r="S223" s="194"/>
      <c r="T223" s="124"/>
      <c r="U223" s="124"/>
      <c r="V223" s="124"/>
      <c r="W223" s="124"/>
      <c r="X223" s="124"/>
      <c r="Y223" s="124"/>
      <c r="Z223" s="124"/>
    </row>
    <row r="224">
      <c r="A224" s="183"/>
      <c r="B224" s="184"/>
      <c r="C224" s="106"/>
      <c r="D224" s="106"/>
      <c r="E224" s="185"/>
      <c r="F224" s="124"/>
      <c r="G224" s="124"/>
      <c r="H224" s="124"/>
      <c r="I224" s="124"/>
      <c r="J224" s="124"/>
      <c r="K224" s="124"/>
      <c r="L224" s="124"/>
      <c r="M224" s="124"/>
      <c r="N224" s="124"/>
      <c r="O224" s="124"/>
      <c r="P224" s="124"/>
      <c r="Q224" s="106"/>
      <c r="R224" s="124"/>
      <c r="S224" s="194"/>
      <c r="T224" s="124"/>
      <c r="U224" s="124"/>
      <c r="V224" s="124"/>
      <c r="W224" s="124"/>
      <c r="X224" s="124"/>
      <c r="Y224" s="124"/>
      <c r="Z224" s="124"/>
    </row>
    <row r="225">
      <c r="A225" s="183"/>
      <c r="B225" s="184"/>
      <c r="C225" s="106"/>
      <c r="D225" s="106"/>
      <c r="E225" s="185"/>
      <c r="F225" s="124"/>
      <c r="G225" s="124"/>
      <c r="H225" s="124"/>
      <c r="I225" s="124"/>
      <c r="J225" s="124"/>
      <c r="K225" s="124"/>
      <c r="L225" s="124"/>
      <c r="M225" s="124"/>
      <c r="N225" s="124"/>
      <c r="O225" s="124"/>
      <c r="P225" s="124"/>
      <c r="Q225" s="106"/>
      <c r="R225" s="124"/>
      <c r="S225" s="194"/>
      <c r="T225" s="124"/>
      <c r="U225" s="124"/>
      <c r="V225" s="124"/>
      <c r="W225" s="124"/>
      <c r="X225" s="124"/>
      <c r="Y225" s="124"/>
      <c r="Z225" s="124"/>
    </row>
    <row r="226">
      <c r="A226" s="183"/>
      <c r="B226" s="184"/>
      <c r="C226" s="106"/>
      <c r="D226" s="106"/>
      <c r="E226" s="185"/>
      <c r="F226" s="124"/>
      <c r="G226" s="124"/>
      <c r="H226" s="124"/>
      <c r="I226" s="124"/>
      <c r="J226" s="124"/>
      <c r="K226" s="124"/>
      <c r="L226" s="124"/>
      <c r="M226" s="124"/>
      <c r="N226" s="124"/>
      <c r="O226" s="124"/>
      <c r="P226" s="124"/>
      <c r="Q226" s="106"/>
      <c r="R226" s="124"/>
      <c r="S226" s="194"/>
      <c r="T226" s="124"/>
      <c r="U226" s="124"/>
      <c r="V226" s="124"/>
      <c r="W226" s="124"/>
      <c r="X226" s="124"/>
      <c r="Y226" s="124"/>
      <c r="Z226" s="124"/>
    </row>
    <row r="227">
      <c r="A227" s="183"/>
      <c r="B227" s="184"/>
      <c r="C227" s="106"/>
      <c r="D227" s="106"/>
      <c r="E227" s="185"/>
      <c r="F227" s="124"/>
      <c r="G227" s="124"/>
      <c r="H227" s="124"/>
      <c r="I227" s="124"/>
      <c r="J227" s="124"/>
      <c r="K227" s="124"/>
      <c r="L227" s="124"/>
      <c r="M227" s="124"/>
      <c r="N227" s="124"/>
      <c r="O227" s="124"/>
      <c r="P227" s="124"/>
      <c r="Q227" s="106"/>
      <c r="R227" s="124"/>
      <c r="S227" s="194"/>
      <c r="T227" s="124"/>
      <c r="U227" s="124"/>
      <c r="V227" s="124"/>
      <c r="W227" s="124"/>
      <c r="X227" s="124"/>
      <c r="Y227" s="124"/>
      <c r="Z227" s="124"/>
    </row>
    <row r="228">
      <c r="A228" s="183"/>
      <c r="B228" s="184"/>
      <c r="C228" s="106"/>
      <c r="D228" s="106"/>
      <c r="E228" s="185"/>
      <c r="F228" s="124"/>
      <c r="G228" s="124"/>
      <c r="H228" s="124"/>
      <c r="I228" s="124"/>
      <c r="J228" s="124"/>
      <c r="K228" s="124"/>
      <c r="L228" s="124"/>
      <c r="M228" s="124"/>
      <c r="N228" s="124"/>
      <c r="O228" s="124"/>
      <c r="P228" s="124"/>
      <c r="Q228" s="106"/>
      <c r="R228" s="124"/>
      <c r="S228" s="194"/>
      <c r="T228" s="124"/>
      <c r="U228" s="124"/>
      <c r="V228" s="124"/>
      <c r="W228" s="124"/>
      <c r="X228" s="124"/>
      <c r="Y228" s="124"/>
      <c r="Z228" s="124"/>
    </row>
    <row r="229">
      <c r="A229" s="183"/>
      <c r="B229" s="184"/>
      <c r="C229" s="106"/>
      <c r="D229" s="106"/>
      <c r="E229" s="185"/>
      <c r="F229" s="124"/>
      <c r="G229" s="124"/>
      <c r="H229" s="124"/>
      <c r="I229" s="124"/>
      <c r="J229" s="124"/>
      <c r="K229" s="124"/>
      <c r="L229" s="124"/>
      <c r="M229" s="124"/>
      <c r="N229" s="124"/>
      <c r="O229" s="124"/>
      <c r="P229" s="124"/>
      <c r="Q229" s="106"/>
      <c r="R229" s="124"/>
      <c r="S229" s="194"/>
      <c r="T229" s="124"/>
      <c r="U229" s="124"/>
      <c r="V229" s="124"/>
      <c r="W229" s="124"/>
      <c r="X229" s="124"/>
      <c r="Y229" s="124"/>
      <c r="Z229" s="124"/>
    </row>
    <row r="230">
      <c r="A230" s="183"/>
      <c r="B230" s="184"/>
      <c r="C230" s="106"/>
      <c r="D230" s="106"/>
      <c r="E230" s="185"/>
      <c r="F230" s="124"/>
      <c r="G230" s="124"/>
      <c r="H230" s="124"/>
      <c r="I230" s="124"/>
      <c r="J230" s="124"/>
      <c r="K230" s="124"/>
      <c r="L230" s="124"/>
      <c r="M230" s="124"/>
      <c r="N230" s="124"/>
      <c r="O230" s="124"/>
      <c r="P230" s="124"/>
      <c r="Q230" s="106"/>
      <c r="R230" s="124"/>
      <c r="S230" s="194"/>
      <c r="T230" s="124"/>
      <c r="U230" s="124"/>
      <c r="V230" s="124"/>
      <c r="W230" s="124"/>
      <c r="X230" s="124"/>
      <c r="Y230" s="124"/>
      <c r="Z230" s="124"/>
    </row>
    <row r="231">
      <c r="A231" s="183"/>
      <c r="B231" s="184"/>
      <c r="C231" s="106"/>
      <c r="D231" s="106"/>
      <c r="E231" s="185"/>
      <c r="F231" s="124"/>
      <c r="G231" s="124"/>
      <c r="H231" s="124"/>
      <c r="I231" s="124"/>
      <c r="J231" s="124"/>
      <c r="K231" s="124"/>
      <c r="L231" s="124"/>
      <c r="M231" s="124"/>
      <c r="N231" s="124"/>
      <c r="O231" s="124"/>
      <c r="P231" s="124"/>
      <c r="Q231" s="106"/>
      <c r="R231" s="124"/>
      <c r="S231" s="194"/>
      <c r="T231" s="124"/>
      <c r="U231" s="124"/>
      <c r="V231" s="124"/>
      <c r="W231" s="124"/>
      <c r="X231" s="124"/>
      <c r="Y231" s="124"/>
      <c r="Z231" s="124"/>
    </row>
    <row r="232">
      <c r="A232" s="183"/>
      <c r="B232" s="184"/>
      <c r="C232" s="106"/>
      <c r="D232" s="106"/>
      <c r="E232" s="185"/>
      <c r="F232" s="124"/>
      <c r="G232" s="124"/>
      <c r="H232" s="124"/>
      <c r="I232" s="124"/>
      <c r="J232" s="124"/>
      <c r="K232" s="124"/>
      <c r="L232" s="124"/>
      <c r="M232" s="124"/>
      <c r="N232" s="124"/>
      <c r="O232" s="124"/>
      <c r="P232" s="124"/>
      <c r="Q232" s="106"/>
      <c r="R232" s="124"/>
      <c r="S232" s="194"/>
      <c r="T232" s="124"/>
      <c r="U232" s="124"/>
      <c r="V232" s="124"/>
      <c r="W232" s="124"/>
      <c r="X232" s="124"/>
      <c r="Y232" s="124"/>
      <c r="Z232" s="124"/>
    </row>
    <row r="233">
      <c r="A233" s="183"/>
      <c r="B233" s="184"/>
      <c r="C233" s="106"/>
      <c r="D233" s="106"/>
      <c r="E233" s="185"/>
      <c r="F233" s="124"/>
      <c r="G233" s="124"/>
      <c r="H233" s="124"/>
      <c r="I233" s="124"/>
      <c r="J233" s="124"/>
      <c r="K233" s="124"/>
      <c r="L233" s="124"/>
      <c r="M233" s="124"/>
      <c r="N233" s="124"/>
      <c r="O233" s="124"/>
      <c r="P233" s="124"/>
      <c r="Q233" s="106"/>
      <c r="R233" s="124"/>
      <c r="S233" s="194"/>
      <c r="T233" s="124"/>
      <c r="U233" s="124"/>
      <c r="V233" s="124"/>
      <c r="W233" s="124"/>
      <c r="X233" s="124"/>
      <c r="Y233" s="124"/>
      <c r="Z233" s="124"/>
    </row>
    <row r="234">
      <c r="A234" s="183"/>
      <c r="B234" s="184"/>
      <c r="C234" s="106"/>
      <c r="D234" s="106"/>
      <c r="E234" s="185"/>
      <c r="F234" s="124"/>
      <c r="G234" s="124"/>
      <c r="H234" s="124"/>
      <c r="I234" s="124"/>
      <c r="J234" s="124"/>
      <c r="K234" s="124"/>
      <c r="L234" s="124"/>
      <c r="M234" s="124"/>
      <c r="N234" s="124"/>
      <c r="O234" s="124"/>
      <c r="P234" s="124"/>
      <c r="Q234" s="106"/>
      <c r="R234" s="124"/>
      <c r="S234" s="194"/>
      <c r="T234" s="124"/>
      <c r="U234" s="124"/>
      <c r="V234" s="124"/>
      <c r="W234" s="124"/>
      <c r="X234" s="124"/>
      <c r="Y234" s="124"/>
      <c r="Z234" s="124"/>
    </row>
    <row r="235">
      <c r="A235" s="183"/>
      <c r="B235" s="184"/>
      <c r="C235" s="106"/>
      <c r="D235" s="106"/>
      <c r="E235" s="185"/>
      <c r="F235" s="124"/>
      <c r="G235" s="124"/>
      <c r="H235" s="124"/>
      <c r="I235" s="124"/>
      <c r="J235" s="124"/>
      <c r="K235" s="124"/>
      <c r="L235" s="124"/>
      <c r="M235" s="124"/>
      <c r="N235" s="124"/>
      <c r="O235" s="124"/>
      <c r="P235" s="124"/>
      <c r="Q235" s="106"/>
      <c r="R235" s="124"/>
      <c r="S235" s="194"/>
      <c r="T235" s="124"/>
      <c r="U235" s="124"/>
      <c r="V235" s="124"/>
      <c r="W235" s="124"/>
      <c r="X235" s="124"/>
      <c r="Y235" s="124"/>
      <c r="Z235" s="124"/>
    </row>
    <row r="236">
      <c r="A236" s="183"/>
      <c r="B236" s="184"/>
      <c r="C236" s="106"/>
      <c r="D236" s="106"/>
      <c r="E236" s="185"/>
      <c r="F236" s="124"/>
      <c r="G236" s="124"/>
      <c r="H236" s="124"/>
      <c r="I236" s="124"/>
      <c r="J236" s="124"/>
      <c r="K236" s="124"/>
      <c r="L236" s="124"/>
      <c r="M236" s="124"/>
      <c r="N236" s="124"/>
      <c r="O236" s="124"/>
      <c r="P236" s="124"/>
      <c r="Q236" s="106"/>
      <c r="R236" s="124"/>
      <c r="S236" s="194"/>
      <c r="T236" s="124"/>
      <c r="U236" s="124"/>
      <c r="V236" s="124"/>
      <c r="W236" s="124"/>
      <c r="X236" s="124"/>
      <c r="Y236" s="124"/>
      <c r="Z236" s="124"/>
    </row>
    <row r="237">
      <c r="A237" s="183"/>
      <c r="B237" s="184"/>
      <c r="C237" s="106"/>
      <c r="D237" s="106"/>
      <c r="E237" s="185"/>
      <c r="F237" s="124"/>
      <c r="G237" s="124"/>
      <c r="H237" s="124"/>
      <c r="I237" s="124"/>
      <c r="J237" s="124"/>
      <c r="K237" s="124"/>
      <c r="L237" s="124"/>
      <c r="M237" s="124"/>
      <c r="N237" s="124"/>
      <c r="O237" s="124"/>
      <c r="P237" s="124"/>
      <c r="Q237" s="106"/>
      <c r="R237" s="124"/>
      <c r="S237" s="194"/>
      <c r="T237" s="124"/>
      <c r="U237" s="124"/>
      <c r="V237" s="124"/>
      <c r="W237" s="124"/>
      <c r="X237" s="124"/>
      <c r="Y237" s="124"/>
      <c r="Z237" s="124"/>
    </row>
    <row r="238">
      <c r="A238" s="183"/>
      <c r="B238" s="184"/>
      <c r="C238" s="106"/>
      <c r="D238" s="106"/>
      <c r="E238" s="185"/>
      <c r="F238" s="124"/>
      <c r="G238" s="124"/>
      <c r="H238" s="124"/>
      <c r="I238" s="124"/>
      <c r="J238" s="124"/>
      <c r="K238" s="124"/>
      <c r="L238" s="124"/>
      <c r="M238" s="124"/>
      <c r="N238" s="124"/>
      <c r="O238" s="124"/>
      <c r="P238" s="124"/>
      <c r="Q238" s="106"/>
      <c r="R238" s="124"/>
      <c r="S238" s="194"/>
      <c r="T238" s="124"/>
      <c r="U238" s="124"/>
      <c r="V238" s="124"/>
      <c r="W238" s="124"/>
      <c r="X238" s="124"/>
      <c r="Y238" s="124"/>
      <c r="Z238" s="124"/>
    </row>
    <row r="239">
      <c r="A239" s="183"/>
      <c r="B239" s="184"/>
      <c r="C239" s="106"/>
      <c r="D239" s="106"/>
      <c r="E239" s="185"/>
      <c r="F239" s="124"/>
      <c r="G239" s="124"/>
      <c r="H239" s="124"/>
      <c r="I239" s="124"/>
      <c r="J239" s="124"/>
      <c r="K239" s="124"/>
      <c r="L239" s="124"/>
      <c r="M239" s="124"/>
      <c r="N239" s="124"/>
      <c r="O239" s="124"/>
      <c r="P239" s="124"/>
      <c r="Q239" s="106"/>
      <c r="R239" s="124"/>
      <c r="S239" s="194"/>
      <c r="T239" s="124"/>
      <c r="U239" s="124"/>
      <c r="V239" s="124"/>
      <c r="W239" s="124"/>
      <c r="X239" s="124"/>
      <c r="Y239" s="124"/>
      <c r="Z239" s="124"/>
    </row>
    <row r="240">
      <c r="A240" s="183"/>
      <c r="B240" s="184"/>
      <c r="C240" s="106"/>
      <c r="D240" s="106"/>
      <c r="E240" s="185"/>
      <c r="F240" s="124"/>
      <c r="G240" s="124"/>
      <c r="H240" s="124"/>
      <c r="I240" s="124"/>
      <c r="J240" s="124"/>
      <c r="K240" s="124"/>
      <c r="L240" s="124"/>
      <c r="M240" s="124"/>
      <c r="N240" s="124"/>
      <c r="O240" s="124"/>
      <c r="P240" s="124"/>
      <c r="Q240" s="106"/>
      <c r="R240" s="124"/>
      <c r="S240" s="194"/>
      <c r="T240" s="124"/>
      <c r="U240" s="124"/>
      <c r="V240" s="124"/>
      <c r="W240" s="124"/>
      <c r="X240" s="124"/>
      <c r="Y240" s="124"/>
      <c r="Z240" s="124"/>
    </row>
    <row r="241">
      <c r="A241" s="183"/>
      <c r="B241" s="184"/>
      <c r="C241" s="106"/>
      <c r="D241" s="106"/>
      <c r="E241" s="185"/>
      <c r="F241" s="124"/>
      <c r="G241" s="124"/>
      <c r="H241" s="124"/>
      <c r="I241" s="124"/>
      <c r="J241" s="124"/>
      <c r="K241" s="124"/>
      <c r="L241" s="124"/>
      <c r="M241" s="124"/>
      <c r="N241" s="124"/>
      <c r="O241" s="124"/>
      <c r="P241" s="124"/>
      <c r="Q241" s="106"/>
      <c r="R241" s="124"/>
      <c r="S241" s="194"/>
      <c r="T241" s="124"/>
      <c r="U241" s="124"/>
      <c r="V241" s="124"/>
      <c r="W241" s="124"/>
      <c r="X241" s="124"/>
      <c r="Y241" s="124"/>
      <c r="Z241" s="124"/>
    </row>
    <row r="242">
      <c r="A242" s="183"/>
      <c r="B242" s="184"/>
      <c r="C242" s="106"/>
      <c r="D242" s="106"/>
      <c r="E242" s="185"/>
      <c r="F242" s="124"/>
      <c r="G242" s="124"/>
      <c r="H242" s="124"/>
      <c r="I242" s="124"/>
      <c r="J242" s="124"/>
      <c r="K242" s="124"/>
      <c r="L242" s="124"/>
      <c r="M242" s="124"/>
      <c r="N242" s="124"/>
      <c r="O242" s="124"/>
      <c r="P242" s="124"/>
      <c r="Q242" s="106"/>
      <c r="R242" s="124"/>
      <c r="S242" s="194"/>
      <c r="T242" s="124"/>
      <c r="U242" s="124"/>
      <c r="V242" s="124"/>
      <c r="W242" s="124"/>
      <c r="X242" s="124"/>
      <c r="Y242" s="124"/>
      <c r="Z242" s="124"/>
    </row>
    <row r="243">
      <c r="A243" s="183"/>
      <c r="B243" s="184"/>
      <c r="C243" s="106"/>
      <c r="D243" s="106"/>
      <c r="E243" s="185"/>
      <c r="F243" s="124"/>
      <c r="G243" s="124"/>
      <c r="H243" s="124"/>
      <c r="I243" s="124"/>
      <c r="J243" s="124"/>
      <c r="K243" s="124"/>
      <c r="L243" s="124"/>
      <c r="M243" s="124"/>
      <c r="N243" s="124"/>
      <c r="O243" s="124"/>
      <c r="P243" s="124"/>
      <c r="Q243" s="106"/>
      <c r="R243" s="124"/>
      <c r="S243" s="194"/>
      <c r="T243" s="124"/>
      <c r="U243" s="124"/>
      <c r="V243" s="124"/>
      <c r="W243" s="124"/>
      <c r="X243" s="124"/>
      <c r="Y243" s="124"/>
      <c r="Z243" s="124"/>
    </row>
    <row r="244">
      <c r="A244" s="183"/>
      <c r="B244" s="184"/>
      <c r="C244" s="106"/>
      <c r="D244" s="106"/>
      <c r="E244" s="185"/>
      <c r="F244" s="124"/>
      <c r="G244" s="124"/>
      <c r="H244" s="124"/>
      <c r="I244" s="124"/>
      <c r="J244" s="124"/>
      <c r="K244" s="124"/>
      <c r="L244" s="124"/>
      <c r="M244" s="124"/>
      <c r="N244" s="124"/>
      <c r="O244" s="124"/>
      <c r="P244" s="124"/>
      <c r="Q244" s="106"/>
      <c r="R244" s="124"/>
      <c r="S244" s="194"/>
      <c r="T244" s="124"/>
      <c r="U244" s="124"/>
      <c r="V244" s="124"/>
      <c r="W244" s="124"/>
      <c r="X244" s="124"/>
      <c r="Y244" s="124"/>
      <c r="Z244" s="124"/>
    </row>
    <row r="245">
      <c r="A245" s="183"/>
      <c r="B245" s="184"/>
      <c r="C245" s="106"/>
      <c r="D245" s="106"/>
      <c r="E245" s="185"/>
      <c r="F245" s="124"/>
      <c r="G245" s="124"/>
      <c r="H245" s="124"/>
      <c r="I245" s="124"/>
      <c r="J245" s="124"/>
      <c r="K245" s="124"/>
      <c r="L245" s="124"/>
      <c r="M245" s="124"/>
      <c r="N245" s="124"/>
      <c r="O245" s="124"/>
      <c r="P245" s="124"/>
      <c r="Q245" s="106"/>
      <c r="R245" s="124"/>
      <c r="S245" s="194"/>
      <c r="T245" s="124"/>
      <c r="U245" s="124"/>
      <c r="V245" s="124"/>
      <c r="W245" s="124"/>
      <c r="X245" s="124"/>
      <c r="Y245" s="124"/>
      <c r="Z245" s="124"/>
    </row>
    <row r="246">
      <c r="A246" s="183"/>
      <c r="B246" s="184"/>
      <c r="C246" s="106"/>
      <c r="D246" s="106"/>
      <c r="E246" s="185"/>
      <c r="F246" s="124"/>
      <c r="G246" s="124"/>
      <c r="H246" s="124"/>
      <c r="I246" s="124"/>
      <c r="J246" s="124"/>
      <c r="K246" s="124"/>
      <c r="L246" s="124"/>
      <c r="M246" s="124"/>
      <c r="N246" s="124"/>
      <c r="O246" s="124"/>
      <c r="P246" s="124"/>
      <c r="Q246" s="106"/>
      <c r="R246" s="124"/>
      <c r="S246" s="194"/>
      <c r="T246" s="124"/>
      <c r="U246" s="124"/>
      <c r="V246" s="124"/>
      <c r="W246" s="124"/>
      <c r="X246" s="124"/>
      <c r="Y246" s="124"/>
      <c r="Z246" s="124"/>
    </row>
    <row r="247">
      <c r="A247" s="183"/>
      <c r="B247" s="184"/>
      <c r="C247" s="106"/>
      <c r="D247" s="106"/>
      <c r="E247" s="185"/>
      <c r="F247" s="124"/>
      <c r="G247" s="124"/>
      <c r="H247" s="124"/>
      <c r="I247" s="124"/>
      <c r="J247" s="124"/>
      <c r="K247" s="124"/>
      <c r="L247" s="124"/>
      <c r="M247" s="124"/>
      <c r="N247" s="124"/>
      <c r="O247" s="124"/>
      <c r="P247" s="124"/>
      <c r="Q247" s="106"/>
      <c r="R247" s="124"/>
      <c r="S247" s="194"/>
      <c r="T247" s="124"/>
      <c r="U247" s="124"/>
      <c r="V247" s="124"/>
      <c r="W247" s="124"/>
      <c r="X247" s="124"/>
      <c r="Y247" s="124"/>
      <c r="Z247" s="124"/>
    </row>
    <row r="248">
      <c r="A248" s="183"/>
      <c r="B248" s="184"/>
      <c r="C248" s="106"/>
      <c r="D248" s="106"/>
      <c r="E248" s="185"/>
      <c r="F248" s="124"/>
      <c r="G248" s="124"/>
      <c r="H248" s="124"/>
      <c r="I248" s="124"/>
      <c r="J248" s="124"/>
      <c r="K248" s="124"/>
      <c r="L248" s="124"/>
      <c r="M248" s="124"/>
      <c r="N248" s="124"/>
      <c r="O248" s="124"/>
      <c r="P248" s="124"/>
      <c r="Q248" s="106"/>
      <c r="R248" s="124"/>
      <c r="S248" s="194"/>
      <c r="T248" s="124"/>
      <c r="U248" s="124"/>
      <c r="V248" s="124"/>
      <c r="W248" s="124"/>
      <c r="X248" s="124"/>
      <c r="Y248" s="124"/>
      <c r="Z248" s="124"/>
    </row>
    <row r="249">
      <c r="A249" s="183"/>
      <c r="B249" s="184"/>
      <c r="C249" s="106"/>
      <c r="D249" s="106"/>
      <c r="E249" s="185"/>
      <c r="F249" s="124"/>
      <c r="G249" s="124"/>
      <c r="H249" s="124"/>
      <c r="I249" s="124"/>
      <c r="J249" s="124"/>
      <c r="K249" s="124"/>
      <c r="L249" s="124"/>
      <c r="M249" s="124"/>
      <c r="N249" s="124"/>
      <c r="O249" s="124"/>
      <c r="P249" s="124"/>
      <c r="Q249" s="106"/>
      <c r="R249" s="124"/>
      <c r="S249" s="194"/>
      <c r="T249" s="124"/>
      <c r="U249" s="124"/>
      <c r="V249" s="124"/>
      <c r="W249" s="124"/>
      <c r="X249" s="124"/>
      <c r="Y249" s="124"/>
      <c r="Z249" s="124"/>
    </row>
    <row r="250">
      <c r="A250" s="183"/>
      <c r="B250" s="184"/>
      <c r="C250" s="106"/>
      <c r="D250" s="106"/>
      <c r="E250" s="185"/>
      <c r="F250" s="124"/>
      <c r="G250" s="124"/>
      <c r="H250" s="124"/>
      <c r="I250" s="124"/>
      <c r="J250" s="124"/>
      <c r="K250" s="124"/>
      <c r="L250" s="124"/>
      <c r="M250" s="124"/>
      <c r="N250" s="124"/>
      <c r="O250" s="124"/>
      <c r="P250" s="124"/>
      <c r="Q250" s="106"/>
      <c r="R250" s="124"/>
      <c r="S250" s="194"/>
      <c r="T250" s="124"/>
      <c r="U250" s="124"/>
      <c r="V250" s="124"/>
      <c r="W250" s="124"/>
      <c r="X250" s="124"/>
      <c r="Y250" s="124"/>
      <c r="Z250" s="124"/>
    </row>
    <row r="251">
      <c r="A251" s="183"/>
      <c r="B251" s="184"/>
      <c r="C251" s="106"/>
      <c r="D251" s="106"/>
      <c r="E251" s="185"/>
      <c r="F251" s="124"/>
      <c r="G251" s="124"/>
      <c r="H251" s="124"/>
      <c r="I251" s="124"/>
      <c r="J251" s="124"/>
      <c r="K251" s="124"/>
      <c r="L251" s="124"/>
      <c r="M251" s="124"/>
      <c r="N251" s="124"/>
      <c r="O251" s="124"/>
      <c r="P251" s="124"/>
      <c r="Q251" s="106"/>
      <c r="R251" s="124"/>
      <c r="S251" s="194"/>
      <c r="T251" s="124"/>
      <c r="U251" s="124"/>
      <c r="V251" s="124"/>
      <c r="W251" s="124"/>
      <c r="X251" s="124"/>
      <c r="Y251" s="124"/>
      <c r="Z251" s="124"/>
    </row>
    <row r="252">
      <c r="A252" s="183"/>
      <c r="B252" s="184"/>
      <c r="C252" s="106"/>
      <c r="D252" s="106"/>
      <c r="E252" s="185"/>
      <c r="F252" s="124"/>
      <c r="G252" s="124"/>
      <c r="H252" s="124"/>
      <c r="I252" s="124"/>
      <c r="J252" s="124"/>
      <c r="K252" s="124"/>
      <c r="L252" s="124"/>
      <c r="M252" s="124"/>
      <c r="N252" s="124"/>
      <c r="O252" s="124"/>
      <c r="P252" s="124"/>
      <c r="Q252" s="106"/>
      <c r="R252" s="124"/>
      <c r="S252" s="194"/>
      <c r="T252" s="124"/>
      <c r="U252" s="124"/>
      <c r="V252" s="124"/>
      <c r="W252" s="124"/>
      <c r="X252" s="124"/>
      <c r="Y252" s="124"/>
      <c r="Z252" s="124"/>
    </row>
    <row r="253">
      <c r="A253" s="183"/>
      <c r="B253" s="184"/>
      <c r="C253" s="106"/>
      <c r="D253" s="106"/>
      <c r="E253" s="185"/>
      <c r="F253" s="124"/>
      <c r="G253" s="124"/>
      <c r="H253" s="124"/>
      <c r="I253" s="124"/>
      <c r="J253" s="124"/>
      <c r="K253" s="124"/>
      <c r="L253" s="124"/>
      <c r="M253" s="124"/>
      <c r="N253" s="124"/>
      <c r="O253" s="124"/>
      <c r="P253" s="124"/>
      <c r="Q253" s="106"/>
      <c r="R253" s="124"/>
      <c r="S253" s="194"/>
      <c r="T253" s="124"/>
      <c r="U253" s="124"/>
      <c r="V253" s="124"/>
      <c r="W253" s="124"/>
      <c r="X253" s="124"/>
      <c r="Y253" s="124"/>
      <c r="Z253" s="124"/>
    </row>
    <row r="254">
      <c r="A254" s="183"/>
      <c r="B254" s="184"/>
      <c r="C254" s="106"/>
      <c r="D254" s="106"/>
      <c r="E254" s="185"/>
      <c r="F254" s="124"/>
      <c r="G254" s="124"/>
      <c r="H254" s="124"/>
      <c r="I254" s="124"/>
      <c r="J254" s="124"/>
      <c r="K254" s="124"/>
      <c r="L254" s="124"/>
      <c r="M254" s="124"/>
      <c r="N254" s="124"/>
      <c r="O254" s="124"/>
      <c r="P254" s="124"/>
      <c r="Q254" s="106"/>
      <c r="R254" s="124"/>
      <c r="S254" s="194"/>
      <c r="T254" s="124"/>
      <c r="U254" s="124"/>
      <c r="V254" s="124"/>
      <c r="W254" s="124"/>
      <c r="X254" s="124"/>
      <c r="Y254" s="124"/>
      <c r="Z254" s="124"/>
    </row>
    <row r="255">
      <c r="A255" s="183"/>
      <c r="B255" s="184"/>
      <c r="C255" s="106"/>
      <c r="D255" s="106"/>
      <c r="E255" s="185"/>
      <c r="F255" s="124"/>
      <c r="G255" s="124"/>
      <c r="H255" s="124"/>
      <c r="I255" s="124"/>
      <c r="J255" s="124"/>
      <c r="K255" s="124"/>
      <c r="L255" s="124"/>
      <c r="M255" s="124"/>
      <c r="N255" s="124"/>
      <c r="O255" s="124"/>
      <c r="P255" s="124"/>
      <c r="Q255" s="106"/>
      <c r="R255" s="124"/>
      <c r="S255" s="194"/>
      <c r="T255" s="124"/>
      <c r="U255" s="124"/>
      <c r="V255" s="124"/>
      <c r="W255" s="124"/>
      <c r="X255" s="124"/>
      <c r="Y255" s="124"/>
      <c r="Z255" s="124"/>
    </row>
    <row r="256">
      <c r="A256" s="183"/>
      <c r="B256" s="184"/>
      <c r="C256" s="106"/>
      <c r="D256" s="106"/>
      <c r="E256" s="185"/>
      <c r="F256" s="124"/>
      <c r="G256" s="124"/>
      <c r="H256" s="124"/>
      <c r="I256" s="124"/>
      <c r="J256" s="124"/>
      <c r="K256" s="124"/>
      <c r="L256" s="124"/>
      <c r="M256" s="124"/>
      <c r="N256" s="124"/>
      <c r="O256" s="124"/>
      <c r="P256" s="124"/>
      <c r="Q256" s="106"/>
      <c r="R256" s="124"/>
      <c r="S256" s="194"/>
      <c r="T256" s="124"/>
      <c r="U256" s="124"/>
      <c r="V256" s="124"/>
      <c r="W256" s="124"/>
      <c r="X256" s="124"/>
      <c r="Y256" s="124"/>
      <c r="Z256" s="124"/>
    </row>
    <row r="257">
      <c r="A257" s="183"/>
      <c r="B257" s="184"/>
      <c r="C257" s="106"/>
      <c r="D257" s="106"/>
      <c r="E257" s="185"/>
      <c r="F257" s="124"/>
      <c r="G257" s="124"/>
      <c r="H257" s="124"/>
      <c r="I257" s="124"/>
      <c r="J257" s="124"/>
      <c r="K257" s="124"/>
      <c r="L257" s="124"/>
      <c r="M257" s="124"/>
      <c r="N257" s="124"/>
      <c r="O257" s="124"/>
      <c r="P257" s="124"/>
      <c r="Q257" s="106"/>
      <c r="R257" s="124"/>
      <c r="S257" s="194"/>
      <c r="T257" s="124"/>
      <c r="U257" s="124"/>
      <c r="V257" s="124"/>
      <c r="W257" s="124"/>
      <c r="X257" s="124"/>
      <c r="Y257" s="124"/>
      <c r="Z257" s="124"/>
    </row>
    <row r="258">
      <c r="A258" s="183"/>
      <c r="B258" s="184"/>
      <c r="C258" s="106"/>
      <c r="D258" s="106"/>
      <c r="E258" s="185"/>
      <c r="F258" s="124"/>
      <c r="G258" s="124"/>
      <c r="H258" s="124"/>
      <c r="I258" s="124"/>
      <c r="J258" s="124"/>
      <c r="K258" s="124"/>
      <c r="L258" s="124"/>
      <c r="M258" s="124"/>
      <c r="N258" s="124"/>
      <c r="O258" s="124"/>
      <c r="P258" s="124"/>
      <c r="Q258" s="106"/>
      <c r="R258" s="124"/>
      <c r="S258" s="194"/>
      <c r="T258" s="124"/>
      <c r="U258" s="124"/>
      <c r="V258" s="124"/>
      <c r="W258" s="124"/>
      <c r="X258" s="124"/>
      <c r="Y258" s="124"/>
      <c r="Z258" s="124"/>
    </row>
    <row r="259">
      <c r="A259" s="183"/>
      <c r="B259" s="184"/>
      <c r="C259" s="106"/>
      <c r="D259" s="106"/>
      <c r="E259" s="185"/>
      <c r="F259" s="124"/>
      <c r="G259" s="124"/>
      <c r="H259" s="124"/>
      <c r="I259" s="124"/>
      <c r="J259" s="124"/>
      <c r="K259" s="124"/>
      <c r="L259" s="124"/>
      <c r="M259" s="124"/>
      <c r="N259" s="124"/>
      <c r="O259" s="124"/>
      <c r="P259" s="124"/>
      <c r="Q259" s="106"/>
      <c r="R259" s="124"/>
      <c r="S259" s="194"/>
      <c r="T259" s="124"/>
      <c r="U259" s="124"/>
      <c r="V259" s="124"/>
      <c r="W259" s="124"/>
      <c r="X259" s="124"/>
      <c r="Y259" s="124"/>
      <c r="Z259" s="124"/>
    </row>
    <row r="260">
      <c r="A260" s="183"/>
      <c r="B260" s="184"/>
      <c r="C260" s="106"/>
      <c r="D260" s="106"/>
      <c r="E260" s="185"/>
      <c r="F260" s="124"/>
      <c r="G260" s="124"/>
      <c r="H260" s="124"/>
      <c r="I260" s="124"/>
      <c r="J260" s="124"/>
      <c r="K260" s="124"/>
      <c r="L260" s="124"/>
      <c r="M260" s="124"/>
      <c r="N260" s="124"/>
      <c r="O260" s="124"/>
      <c r="P260" s="124"/>
      <c r="Q260" s="106"/>
      <c r="R260" s="124"/>
      <c r="S260" s="194"/>
      <c r="T260" s="124"/>
      <c r="U260" s="124"/>
      <c r="V260" s="124"/>
      <c r="W260" s="124"/>
      <c r="X260" s="124"/>
      <c r="Y260" s="124"/>
      <c r="Z260" s="124"/>
    </row>
    <row r="261">
      <c r="A261" s="183"/>
      <c r="B261" s="184"/>
      <c r="C261" s="106"/>
      <c r="D261" s="106"/>
      <c r="E261" s="185"/>
      <c r="F261" s="124"/>
      <c r="G261" s="124"/>
      <c r="H261" s="124"/>
      <c r="I261" s="124"/>
      <c r="J261" s="124"/>
      <c r="K261" s="124"/>
      <c r="L261" s="124"/>
      <c r="M261" s="124"/>
      <c r="N261" s="124"/>
      <c r="O261" s="124"/>
      <c r="P261" s="124"/>
      <c r="Q261" s="106"/>
      <c r="R261" s="124"/>
      <c r="S261" s="194"/>
      <c r="T261" s="124"/>
      <c r="U261" s="124"/>
      <c r="V261" s="124"/>
      <c r="W261" s="124"/>
      <c r="X261" s="124"/>
      <c r="Y261" s="124"/>
      <c r="Z261" s="124"/>
    </row>
    <row r="262">
      <c r="A262" s="183"/>
      <c r="B262" s="184"/>
      <c r="C262" s="106"/>
      <c r="D262" s="106"/>
      <c r="E262" s="185"/>
      <c r="F262" s="124"/>
      <c r="G262" s="124"/>
      <c r="H262" s="124"/>
      <c r="I262" s="124"/>
      <c r="J262" s="124"/>
      <c r="K262" s="124"/>
      <c r="L262" s="124"/>
      <c r="M262" s="124"/>
      <c r="N262" s="124"/>
      <c r="O262" s="124"/>
      <c r="P262" s="124"/>
      <c r="Q262" s="106"/>
      <c r="R262" s="124"/>
      <c r="S262" s="194"/>
      <c r="T262" s="124"/>
      <c r="U262" s="124"/>
      <c r="V262" s="124"/>
      <c r="W262" s="124"/>
      <c r="X262" s="124"/>
      <c r="Y262" s="124"/>
      <c r="Z262" s="124"/>
    </row>
    <row r="263">
      <c r="A263" s="183"/>
      <c r="B263" s="184"/>
      <c r="C263" s="106"/>
      <c r="D263" s="106"/>
      <c r="E263" s="185"/>
      <c r="F263" s="124"/>
      <c r="G263" s="124"/>
      <c r="H263" s="124"/>
      <c r="I263" s="124"/>
      <c r="J263" s="124"/>
      <c r="K263" s="124"/>
      <c r="L263" s="124"/>
      <c r="M263" s="124"/>
      <c r="N263" s="124"/>
      <c r="O263" s="124"/>
      <c r="P263" s="124"/>
      <c r="Q263" s="106"/>
      <c r="R263" s="124"/>
      <c r="S263" s="194"/>
      <c r="T263" s="124"/>
      <c r="U263" s="124"/>
      <c r="V263" s="124"/>
      <c r="W263" s="124"/>
      <c r="X263" s="124"/>
      <c r="Y263" s="124"/>
      <c r="Z263" s="124"/>
    </row>
    <row r="264">
      <c r="A264" s="183"/>
      <c r="B264" s="184"/>
      <c r="C264" s="106"/>
      <c r="D264" s="106"/>
      <c r="E264" s="185"/>
      <c r="F264" s="124"/>
      <c r="G264" s="124"/>
      <c r="H264" s="124"/>
      <c r="I264" s="124"/>
      <c r="J264" s="124"/>
      <c r="K264" s="124"/>
      <c r="L264" s="124"/>
      <c r="M264" s="124"/>
      <c r="N264" s="124"/>
      <c r="O264" s="124"/>
      <c r="P264" s="124"/>
      <c r="Q264" s="106"/>
      <c r="R264" s="124"/>
      <c r="S264" s="194"/>
      <c r="T264" s="124"/>
      <c r="U264" s="124"/>
      <c r="V264" s="124"/>
      <c r="W264" s="124"/>
      <c r="X264" s="124"/>
      <c r="Y264" s="124"/>
      <c r="Z264" s="124"/>
    </row>
    <row r="265">
      <c r="A265" s="183"/>
      <c r="B265" s="184"/>
      <c r="C265" s="106"/>
      <c r="D265" s="106"/>
      <c r="E265" s="185"/>
      <c r="F265" s="124"/>
      <c r="G265" s="124"/>
      <c r="H265" s="124"/>
      <c r="I265" s="124"/>
      <c r="J265" s="124"/>
      <c r="K265" s="124"/>
      <c r="L265" s="124"/>
      <c r="M265" s="124"/>
      <c r="N265" s="124"/>
      <c r="O265" s="124"/>
      <c r="P265" s="124"/>
      <c r="Q265" s="106"/>
      <c r="R265" s="124"/>
      <c r="S265" s="194"/>
      <c r="T265" s="124"/>
      <c r="U265" s="124"/>
      <c r="V265" s="124"/>
      <c r="W265" s="124"/>
      <c r="X265" s="124"/>
      <c r="Y265" s="124"/>
      <c r="Z265" s="124"/>
    </row>
    <row r="266">
      <c r="A266" s="183"/>
      <c r="B266" s="184"/>
      <c r="C266" s="106"/>
      <c r="D266" s="106"/>
      <c r="E266" s="185"/>
      <c r="F266" s="124"/>
      <c r="G266" s="124"/>
      <c r="H266" s="124"/>
      <c r="I266" s="124"/>
      <c r="J266" s="124"/>
      <c r="K266" s="124"/>
      <c r="L266" s="124"/>
      <c r="M266" s="124"/>
      <c r="N266" s="124"/>
      <c r="O266" s="124"/>
      <c r="P266" s="124"/>
      <c r="Q266" s="106"/>
      <c r="R266" s="124"/>
      <c r="S266" s="194"/>
      <c r="T266" s="124"/>
      <c r="U266" s="124"/>
      <c r="V266" s="124"/>
      <c r="W266" s="124"/>
      <c r="X266" s="124"/>
      <c r="Y266" s="124"/>
      <c r="Z266" s="124"/>
    </row>
    <row r="267">
      <c r="A267" s="183"/>
      <c r="B267" s="184"/>
      <c r="C267" s="106"/>
      <c r="D267" s="106"/>
      <c r="E267" s="185"/>
      <c r="F267" s="124"/>
      <c r="G267" s="124"/>
      <c r="H267" s="124"/>
      <c r="I267" s="124"/>
      <c r="J267" s="124"/>
      <c r="K267" s="124"/>
      <c r="L267" s="124"/>
      <c r="M267" s="124"/>
      <c r="N267" s="124"/>
      <c r="O267" s="124"/>
      <c r="P267" s="124"/>
      <c r="Q267" s="106"/>
      <c r="R267" s="124"/>
      <c r="S267" s="194"/>
      <c r="T267" s="124"/>
      <c r="U267" s="124"/>
      <c r="V267" s="124"/>
      <c r="W267" s="124"/>
      <c r="X267" s="124"/>
      <c r="Y267" s="124"/>
      <c r="Z267" s="124"/>
    </row>
    <row r="268">
      <c r="A268" s="183"/>
      <c r="B268" s="184"/>
      <c r="C268" s="106"/>
      <c r="D268" s="106"/>
      <c r="E268" s="185"/>
      <c r="F268" s="124"/>
      <c r="G268" s="124"/>
      <c r="H268" s="124"/>
      <c r="I268" s="124"/>
      <c r="J268" s="124"/>
      <c r="K268" s="124"/>
      <c r="L268" s="124"/>
      <c r="M268" s="124"/>
      <c r="N268" s="124"/>
      <c r="O268" s="124"/>
      <c r="P268" s="124"/>
      <c r="Q268" s="106"/>
      <c r="R268" s="124"/>
      <c r="S268" s="194"/>
      <c r="T268" s="124"/>
      <c r="U268" s="124"/>
      <c r="V268" s="124"/>
      <c r="W268" s="124"/>
      <c r="X268" s="124"/>
      <c r="Y268" s="124"/>
      <c r="Z268" s="124"/>
    </row>
    <row r="269">
      <c r="A269" s="183"/>
      <c r="B269" s="184"/>
      <c r="C269" s="106"/>
      <c r="D269" s="106"/>
      <c r="E269" s="185"/>
      <c r="F269" s="124"/>
      <c r="G269" s="124"/>
      <c r="H269" s="124"/>
      <c r="I269" s="124"/>
      <c r="J269" s="124"/>
      <c r="K269" s="124"/>
      <c r="L269" s="124"/>
      <c r="M269" s="124"/>
      <c r="N269" s="124"/>
      <c r="O269" s="124"/>
      <c r="P269" s="124"/>
      <c r="Q269" s="106"/>
      <c r="R269" s="124"/>
      <c r="S269" s="194"/>
      <c r="T269" s="124"/>
      <c r="U269" s="124"/>
      <c r="V269" s="124"/>
      <c r="W269" s="124"/>
      <c r="X269" s="124"/>
      <c r="Y269" s="124"/>
      <c r="Z269" s="124"/>
    </row>
    <row r="270">
      <c r="A270" s="183"/>
      <c r="B270" s="184"/>
      <c r="C270" s="106"/>
      <c r="D270" s="106"/>
      <c r="E270" s="185"/>
      <c r="F270" s="124"/>
      <c r="G270" s="124"/>
      <c r="H270" s="124"/>
      <c r="I270" s="124"/>
      <c r="J270" s="124"/>
      <c r="K270" s="124"/>
      <c r="L270" s="124"/>
      <c r="M270" s="124"/>
      <c r="N270" s="124"/>
      <c r="O270" s="124"/>
      <c r="P270" s="124"/>
      <c r="Q270" s="106"/>
      <c r="R270" s="124"/>
      <c r="S270" s="194"/>
      <c r="T270" s="124"/>
      <c r="U270" s="124"/>
      <c r="V270" s="124"/>
      <c r="W270" s="124"/>
      <c r="X270" s="124"/>
      <c r="Y270" s="124"/>
      <c r="Z270" s="124"/>
    </row>
    <row r="271">
      <c r="A271" s="183"/>
      <c r="B271" s="184"/>
      <c r="C271" s="106"/>
      <c r="D271" s="106"/>
      <c r="E271" s="185"/>
      <c r="F271" s="124"/>
      <c r="G271" s="124"/>
      <c r="H271" s="124"/>
      <c r="I271" s="124"/>
      <c r="J271" s="124"/>
      <c r="K271" s="124"/>
      <c r="L271" s="124"/>
      <c r="M271" s="124"/>
      <c r="N271" s="124"/>
      <c r="O271" s="124"/>
      <c r="P271" s="124"/>
      <c r="Q271" s="106"/>
      <c r="R271" s="124"/>
      <c r="S271" s="194"/>
      <c r="T271" s="124"/>
      <c r="U271" s="124"/>
      <c r="V271" s="124"/>
      <c r="W271" s="124"/>
      <c r="X271" s="124"/>
      <c r="Y271" s="124"/>
      <c r="Z271" s="124"/>
    </row>
    <row r="272">
      <c r="A272" s="183"/>
      <c r="B272" s="184"/>
      <c r="C272" s="106"/>
      <c r="D272" s="106"/>
      <c r="E272" s="185"/>
      <c r="F272" s="124"/>
      <c r="G272" s="124"/>
      <c r="H272" s="124"/>
      <c r="I272" s="124"/>
      <c r="J272" s="124"/>
      <c r="K272" s="124"/>
      <c r="L272" s="124"/>
      <c r="M272" s="124"/>
      <c r="N272" s="124"/>
      <c r="O272" s="124"/>
      <c r="P272" s="124"/>
      <c r="Q272" s="106"/>
      <c r="R272" s="124"/>
      <c r="S272" s="194"/>
      <c r="T272" s="124"/>
      <c r="U272" s="124"/>
      <c r="V272" s="124"/>
      <c r="W272" s="124"/>
      <c r="X272" s="124"/>
      <c r="Y272" s="124"/>
      <c r="Z272" s="124"/>
    </row>
    <row r="273">
      <c r="A273" s="183"/>
      <c r="B273" s="184"/>
      <c r="C273" s="106"/>
      <c r="D273" s="106"/>
      <c r="E273" s="185"/>
      <c r="F273" s="124"/>
      <c r="G273" s="124"/>
      <c r="H273" s="124"/>
      <c r="I273" s="124"/>
      <c r="J273" s="124"/>
      <c r="K273" s="124"/>
      <c r="L273" s="124"/>
      <c r="M273" s="124"/>
      <c r="N273" s="124"/>
      <c r="O273" s="124"/>
      <c r="P273" s="124"/>
      <c r="Q273" s="106"/>
      <c r="R273" s="124"/>
      <c r="S273" s="194"/>
      <c r="T273" s="124"/>
      <c r="U273" s="124"/>
      <c r="V273" s="124"/>
      <c r="W273" s="124"/>
      <c r="X273" s="124"/>
      <c r="Y273" s="124"/>
      <c r="Z273" s="124"/>
    </row>
    <row r="274">
      <c r="A274" s="183"/>
      <c r="B274" s="184"/>
      <c r="C274" s="106"/>
      <c r="D274" s="106"/>
      <c r="E274" s="185"/>
      <c r="F274" s="124"/>
      <c r="G274" s="124"/>
      <c r="H274" s="124"/>
      <c r="I274" s="124"/>
      <c r="J274" s="124"/>
      <c r="K274" s="124"/>
      <c r="L274" s="124"/>
      <c r="M274" s="124"/>
      <c r="N274" s="124"/>
      <c r="O274" s="124"/>
      <c r="P274" s="124"/>
      <c r="Q274" s="106"/>
      <c r="R274" s="124"/>
      <c r="S274" s="194"/>
      <c r="T274" s="124"/>
      <c r="U274" s="124"/>
      <c r="V274" s="124"/>
      <c r="W274" s="124"/>
      <c r="X274" s="124"/>
      <c r="Y274" s="124"/>
      <c r="Z274" s="124"/>
    </row>
    <row r="275">
      <c r="A275" s="183"/>
      <c r="B275" s="184"/>
      <c r="C275" s="106"/>
      <c r="D275" s="106"/>
      <c r="E275" s="185"/>
      <c r="F275" s="124"/>
      <c r="G275" s="124"/>
      <c r="H275" s="124"/>
      <c r="I275" s="124"/>
      <c r="J275" s="124"/>
      <c r="K275" s="124"/>
      <c r="L275" s="124"/>
      <c r="M275" s="124"/>
      <c r="N275" s="124"/>
      <c r="O275" s="124"/>
      <c r="P275" s="124"/>
      <c r="Q275" s="106"/>
      <c r="R275" s="124"/>
      <c r="S275" s="194"/>
      <c r="T275" s="124"/>
      <c r="U275" s="124"/>
      <c r="V275" s="124"/>
      <c r="W275" s="124"/>
      <c r="X275" s="124"/>
      <c r="Y275" s="124"/>
      <c r="Z275" s="124"/>
    </row>
    <row r="276">
      <c r="A276" s="183"/>
      <c r="B276" s="184"/>
      <c r="C276" s="106"/>
      <c r="D276" s="106"/>
      <c r="E276" s="185"/>
      <c r="F276" s="124"/>
      <c r="G276" s="124"/>
      <c r="H276" s="124"/>
      <c r="I276" s="124"/>
      <c r="J276" s="124"/>
      <c r="K276" s="124"/>
      <c r="L276" s="124"/>
      <c r="M276" s="124"/>
      <c r="N276" s="124"/>
      <c r="O276" s="124"/>
      <c r="P276" s="124"/>
      <c r="Q276" s="106"/>
      <c r="R276" s="124"/>
      <c r="S276" s="194"/>
      <c r="T276" s="124"/>
      <c r="U276" s="124"/>
      <c r="V276" s="124"/>
      <c r="W276" s="124"/>
      <c r="X276" s="124"/>
      <c r="Y276" s="124"/>
      <c r="Z276" s="124"/>
    </row>
    <row r="277">
      <c r="A277" s="183"/>
      <c r="B277" s="184"/>
      <c r="C277" s="106"/>
      <c r="D277" s="106"/>
      <c r="E277" s="185"/>
      <c r="F277" s="124"/>
      <c r="G277" s="124"/>
      <c r="H277" s="124"/>
      <c r="I277" s="124"/>
      <c r="J277" s="124"/>
      <c r="K277" s="124"/>
      <c r="L277" s="124"/>
      <c r="M277" s="124"/>
      <c r="N277" s="124"/>
      <c r="O277" s="124"/>
      <c r="P277" s="124"/>
      <c r="Q277" s="106"/>
      <c r="R277" s="124"/>
      <c r="S277" s="194"/>
      <c r="T277" s="124"/>
      <c r="U277" s="124"/>
      <c r="V277" s="124"/>
      <c r="W277" s="124"/>
      <c r="X277" s="124"/>
      <c r="Y277" s="124"/>
      <c r="Z277" s="124"/>
    </row>
    <row r="278">
      <c r="A278" s="183"/>
      <c r="B278" s="184"/>
      <c r="C278" s="106"/>
      <c r="D278" s="106"/>
      <c r="E278" s="185"/>
      <c r="F278" s="124"/>
      <c r="G278" s="124"/>
      <c r="H278" s="124"/>
      <c r="I278" s="124"/>
      <c r="J278" s="124"/>
      <c r="K278" s="124"/>
      <c r="L278" s="124"/>
      <c r="M278" s="124"/>
      <c r="N278" s="124"/>
      <c r="O278" s="124"/>
      <c r="P278" s="124"/>
      <c r="Q278" s="106"/>
      <c r="R278" s="124"/>
      <c r="S278" s="194"/>
      <c r="T278" s="124"/>
      <c r="U278" s="124"/>
      <c r="V278" s="124"/>
      <c r="W278" s="124"/>
      <c r="X278" s="124"/>
      <c r="Y278" s="124"/>
      <c r="Z278" s="124"/>
    </row>
    <row r="279">
      <c r="A279" s="183"/>
      <c r="B279" s="184"/>
      <c r="C279" s="106"/>
      <c r="D279" s="106"/>
      <c r="E279" s="185"/>
      <c r="F279" s="124"/>
      <c r="G279" s="124"/>
      <c r="H279" s="124"/>
      <c r="I279" s="124"/>
      <c r="J279" s="124"/>
      <c r="K279" s="124"/>
      <c r="L279" s="124"/>
      <c r="M279" s="124"/>
      <c r="N279" s="124"/>
      <c r="O279" s="124"/>
      <c r="P279" s="124"/>
      <c r="Q279" s="106"/>
      <c r="R279" s="124"/>
      <c r="S279" s="194"/>
      <c r="T279" s="124"/>
      <c r="U279" s="124"/>
      <c r="V279" s="124"/>
      <c r="W279" s="124"/>
      <c r="X279" s="124"/>
      <c r="Y279" s="124"/>
      <c r="Z279" s="124"/>
    </row>
    <row r="280">
      <c r="A280" s="183"/>
      <c r="B280" s="184"/>
      <c r="C280" s="106"/>
      <c r="D280" s="106"/>
      <c r="E280" s="185"/>
      <c r="F280" s="124"/>
      <c r="G280" s="124"/>
      <c r="H280" s="124"/>
      <c r="I280" s="124"/>
      <c r="J280" s="124"/>
      <c r="K280" s="124"/>
      <c r="L280" s="124"/>
      <c r="M280" s="124"/>
      <c r="N280" s="124"/>
      <c r="O280" s="124"/>
      <c r="P280" s="124"/>
      <c r="Q280" s="106"/>
      <c r="R280" s="124"/>
      <c r="S280" s="194"/>
      <c r="T280" s="124"/>
      <c r="U280" s="124"/>
      <c r="V280" s="124"/>
      <c r="W280" s="124"/>
      <c r="X280" s="124"/>
      <c r="Y280" s="124"/>
      <c r="Z280" s="124"/>
    </row>
    <row r="281">
      <c r="A281" s="183"/>
      <c r="B281" s="184"/>
      <c r="C281" s="106"/>
      <c r="D281" s="106"/>
      <c r="E281" s="185"/>
      <c r="F281" s="124"/>
      <c r="G281" s="124"/>
      <c r="H281" s="124"/>
      <c r="I281" s="124"/>
      <c r="J281" s="124"/>
      <c r="K281" s="124"/>
      <c r="L281" s="124"/>
      <c r="M281" s="124"/>
      <c r="N281" s="124"/>
      <c r="O281" s="124"/>
      <c r="P281" s="124"/>
      <c r="Q281" s="106"/>
      <c r="R281" s="124"/>
      <c r="S281" s="194"/>
      <c r="T281" s="124"/>
      <c r="U281" s="124"/>
      <c r="V281" s="124"/>
      <c r="W281" s="124"/>
      <c r="X281" s="124"/>
      <c r="Y281" s="124"/>
      <c r="Z281" s="124"/>
    </row>
    <row r="282">
      <c r="A282" s="183"/>
      <c r="B282" s="184"/>
      <c r="C282" s="106"/>
      <c r="D282" s="106"/>
      <c r="E282" s="185"/>
      <c r="F282" s="124"/>
      <c r="G282" s="124"/>
      <c r="H282" s="124"/>
      <c r="I282" s="124"/>
      <c r="J282" s="124"/>
      <c r="K282" s="124"/>
      <c r="L282" s="124"/>
      <c r="M282" s="124"/>
      <c r="N282" s="124"/>
      <c r="O282" s="124"/>
      <c r="P282" s="124"/>
      <c r="Q282" s="106"/>
      <c r="R282" s="124"/>
      <c r="S282" s="194"/>
      <c r="T282" s="124"/>
      <c r="U282" s="124"/>
      <c r="V282" s="124"/>
      <c r="W282" s="124"/>
      <c r="X282" s="124"/>
      <c r="Y282" s="124"/>
      <c r="Z282" s="124"/>
    </row>
    <row r="283">
      <c r="A283" s="183"/>
      <c r="B283" s="184"/>
      <c r="C283" s="106"/>
      <c r="D283" s="106"/>
      <c r="E283" s="185"/>
      <c r="F283" s="124"/>
      <c r="G283" s="124"/>
      <c r="H283" s="124"/>
      <c r="I283" s="124"/>
      <c r="J283" s="124"/>
      <c r="K283" s="124"/>
      <c r="L283" s="124"/>
      <c r="M283" s="124"/>
      <c r="N283" s="124"/>
      <c r="O283" s="124"/>
      <c r="P283" s="124"/>
      <c r="Q283" s="106"/>
      <c r="R283" s="124"/>
      <c r="S283" s="194"/>
      <c r="T283" s="124"/>
      <c r="U283" s="124"/>
      <c r="V283" s="124"/>
      <c r="W283" s="124"/>
      <c r="X283" s="124"/>
      <c r="Y283" s="124"/>
      <c r="Z283" s="124"/>
    </row>
    <row r="284">
      <c r="A284" s="183"/>
      <c r="B284" s="184"/>
      <c r="C284" s="106"/>
      <c r="D284" s="106"/>
      <c r="E284" s="185"/>
      <c r="F284" s="124"/>
      <c r="G284" s="124"/>
      <c r="H284" s="124"/>
      <c r="I284" s="124"/>
      <c r="J284" s="124"/>
      <c r="K284" s="124"/>
      <c r="L284" s="124"/>
      <c r="M284" s="124"/>
      <c r="N284" s="124"/>
      <c r="O284" s="124"/>
      <c r="P284" s="124"/>
      <c r="Q284" s="106"/>
      <c r="R284" s="124"/>
      <c r="S284" s="194"/>
      <c r="T284" s="124"/>
      <c r="U284" s="124"/>
      <c r="V284" s="124"/>
      <c r="W284" s="124"/>
      <c r="X284" s="124"/>
      <c r="Y284" s="124"/>
      <c r="Z284" s="124"/>
    </row>
    <row r="285">
      <c r="A285" s="183"/>
      <c r="B285" s="184"/>
      <c r="C285" s="106"/>
      <c r="D285" s="106"/>
      <c r="E285" s="185"/>
      <c r="F285" s="124"/>
      <c r="G285" s="124"/>
      <c r="H285" s="124"/>
      <c r="I285" s="124"/>
      <c r="J285" s="124"/>
      <c r="K285" s="124"/>
      <c r="L285" s="124"/>
      <c r="M285" s="124"/>
      <c r="N285" s="124"/>
      <c r="O285" s="124"/>
      <c r="P285" s="124"/>
      <c r="Q285" s="106"/>
      <c r="R285" s="124"/>
      <c r="S285" s="194"/>
      <c r="T285" s="124"/>
      <c r="U285" s="124"/>
      <c r="V285" s="124"/>
      <c r="W285" s="124"/>
      <c r="X285" s="124"/>
      <c r="Y285" s="124"/>
      <c r="Z285" s="124"/>
    </row>
    <row r="286">
      <c r="A286" s="183"/>
      <c r="B286" s="184"/>
      <c r="C286" s="106"/>
      <c r="D286" s="106"/>
      <c r="E286" s="185"/>
      <c r="F286" s="124"/>
      <c r="G286" s="124"/>
      <c r="H286" s="124"/>
      <c r="I286" s="124"/>
      <c r="J286" s="124"/>
      <c r="K286" s="124"/>
      <c r="L286" s="124"/>
      <c r="M286" s="124"/>
      <c r="N286" s="124"/>
      <c r="O286" s="124"/>
      <c r="P286" s="124"/>
      <c r="Q286" s="106"/>
      <c r="R286" s="124"/>
      <c r="S286" s="194"/>
      <c r="T286" s="124"/>
      <c r="U286" s="124"/>
      <c r="V286" s="124"/>
      <c r="W286" s="124"/>
      <c r="X286" s="124"/>
      <c r="Y286" s="124"/>
      <c r="Z286" s="124"/>
    </row>
    <row r="287">
      <c r="A287" s="183"/>
      <c r="B287" s="184"/>
      <c r="C287" s="106"/>
      <c r="D287" s="106"/>
      <c r="E287" s="185"/>
      <c r="F287" s="124"/>
      <c r="G287" s="124"/>
      <c r="H287" s="124"/>
      <c r="I287" s="124"/>
      <c r="J287" s="124"/>
      <c r="K287" s="124"/>
      <c r="L287" s="124"/>
      <c r="M287" s="124"/>
      <c r="N287" s="124"/>
      <c r="O287" s="124"/>
      <c r="P287" s="124"/>
      <c r="Q287" s="106"/>
      <c r="R287" s="124"/>
      <c r="S287" s="194"/>
      <c r="T287" s="124"/>
      <c r="U287" s="124"/>
      <c r="V287" s="124"/>
      <c r="W287" s="124"/>
      <c r="X287" s="124"/>
      <c r="Y287" s="124"/>
      <c r="Z287" s="124"/>
    </row>
    <row r="288">
      <c r="A288" s="183"/>
      <c r="B288" s="184"/>
      <c r="C288" s="106"/>
      <c r="D288" s="106"/>
      <c r="E288" s="185"/>
      <c r="F288" s="124"/>
      <c r="G288" s="124"/>
      <c r="H288" s="124"/>
      <c r="I288" s="124"/>
      <c r="J288" s="124"/>
      <c r="K288" s="124"/>
      <c r="L288" s="124"/>
      <c r="M288" s="124"/>
      <c r="N288" s="124"/>
      <c r="O288" s="124"/>
      <c r="P288" s="124"/>
      <c r="Q288" s="106"/>
      <c r="R288" s="124"/>
      <c r="S288" s="194"/>
      <c r="T288" s="124"/>
      <c r="U288" s="124"/>
      <c r="V288" s="124"/>
      <c r="W288" s="124"/>
      <c r="X288" s="124"/>
      <c r="Y288" s="124"/>
      <c r="Z288" s="124"/>
    </row>
    <row r="289">
      <c r="A289" s="183"/>
      <c r="B289" s="184"/>
      <c r="C289" s="106"/>
      <c r="D289" s="106"/>
      <c r="E289" s="185"/>
      <c r="F289" s="124"/>
      <c r="G289" s="124"/>
      <c r="H289" s="124"/>
      <c r="I289" s="124"/>
      <c r="J289" s="124"/>
      <c r="K289" s="124"/>
      <c r="L289" s="124"/>
      <c r="M289" s="124"/>
      <c r="N289" s="124"/>
      <c r="O289" s="124"/>
      <c r="P289" s="124"/>
      <c r="Q289" s="106"/>
      <c r="R289" s="124"/>
      <c r="S289" s="194"/>
      <c r="T289" s="124"/>
      <c r="U289" s="124"/>
      <c r="V289" s="124"/>
      <c r="W289" s="124"/>
      <c r="X289" s="124"/>
      <c r="Y289" s="124"/>
      <c r="Z289" s="124"/>
    </row>
    <row r="290">
      <c r="A290" s="183"/>
      <c r="B290" s="184"/>
      <c r="C290" s="106"/>
      <c r="D290" s="106"/>
      <c r="E290" s="185"/>
      <c r="F290" s="124"/>
      <c r="G290" s="124"/>
      <c r="H290" s="124"/>
      <c r="I290" s="124"/>
      <c r="J290" s="124"/>
      <c r="K290" s="124"/>
      <c r="L290" s="124"/>
      <c r="M290" s="124"/>
      <c r="N290" s="124"/>
      <c r="O290" s="124"/>
      <c r="P290" s="124"/>
      <c r="Q290" s="106"/>
      <c r="R290" s="124"/>
      <c r="S290" s="194"/>
      <c r="T290" s="124"/>
      <c r="U290" s="124"/>
      <c r="V290" s="124"/>
      <c r="W290" s="124"/>
      <c r="X290" s="124"/>
      <c r="Y290" s="124"/>
      <c r="Z290" s="124"/>
    </row>
    <row r="291">
      <c r="A291" s="183"/>
      <c r="B291" s="184"/>
      <c r="C291" s="106"/>
      <c r="D291" s="106"/>
      <c r="E291" s="185"/>
      <c r="F291" s="124"/>
      <c r="G291" s="124"/>
      <c r="H291" s="124"/>
      <c r="I291" s="124"/>
      <c r="J291" s="124"/>
      <c r="K291" s="124"/>
      <c r="L291" s="124"/>
      <c r="M291" s="124"/>
      <c r="N291" s="124"/>
      <c r="O291" s="124"/>
      <c r="P291" s="124"/>
      <c r="Q291" s="106"/>
      <c r="R291" s="124"/>
      <c r="S291" s="194"/>
      <c r="T291" s="124"/>
      <c r="U291" s="124"/>
      <c r="V291" s="124"/>
      <c r="W291" s="124"/>
      <c r="X291" s="124"/>
      <c r="Y291" s="124"/>
      <c r="Z291" s="124"/>
    </row>
    <row r="292">
      <c r="A292" s="183"/>
      <c r="B292" s="184"/>
      <c r="C292" s="106"/>
      <c r="D292" s="106"/>
      <c r="E292" s="185"/>
      <c r="F292" s="124"/>
      <c r="G292" s="124"/>
      <c r="H292" s="124"/>
      <c r="I292" s="124"/>
      <c r="J292" s="124"/>
      <c r="K292" s="124"/>
      <c r="L292" s="124"/>
      <c r="M292" s="124"/>
      <c r="N292" s="124"/>
      <c r="O292" s="124"/>
      <c r="P292" s="124"/>
      <c r="Q292" s="106"/>
      <c r="R292" s="124"/>
      <c r="S292" s="194"/>
      <c r="T292" s="124"/>
      <c r="U292" s="124"/>
      <c r="V292" s="124"/>
      <c r="W292" s="124"/>
      <c r="X292" s="124"/>
      <c r="Y292" s="124"/>
      <c r="Z292" s="124"/>
    </row>
    <row r="293">
      <c r="A293" s="183"/>
      <c r="B293" s="184"/>
      <c r="C293" s="106"/>
      <c r="D293" s="106"/>
      <c r="E293" s="185"/>
      <c r="F293" s="124"/>
      <c r="G293" s="124"/>
      <c r="H293" s="124"/>
      <c r="I293" s="124"/>
      <c r="J293" s="124"/>
      <c r="K293" s="124"/>
      <c r="L293" s="124"/>
      <c r="M293" s="124"/>
      <c r="N293" s="124"/>
      <c r="O293" s="124"/>
      <c r="P293" s="124"/>
      <c r="Q293" s="106"/>
      <c r="R293" s="124"/>
      <c r="S293" s="194"/>
      <c r="T293" s="124"/>
      <c r="U293" s="124"/>
      <c r="V293" s="124"/>
      <c r="W293" s="124"/>
      <c r="X293" s="124"/>
      <c r="Y293" s="124"/>
      <c r="Z293" s="124"/>
    </row>
    <row r="294">
      <c r="A294" s="183"/>
      <c r="B294" s="184"/>
      <c r="C294" s="106"/>
      <c r="D294" s="106"/>
      <c r="E294" s="185"/>
      <c r="F294" s="124"/>
      <c r="G294" s="124"/>
      <c r="H294" s="124"/>
      <c r="I294" s="124"/>
      <c r="J294" s="124"/>
      <c r="K294" s="124"/>
      <c r="L294" s="124"/>
      <c r="M294" s="124"/>
      <c r="N294" s="124"/>
      <c r="O294" s="124"/>
      <c r="P294" s="124"/>
      <c r="Q294" s="106"/>
      <c r="R294" s="124"/>
      <c r="S294" s="194"/>
      <c r="T294" s="124"/>
      <c r="U294" s="124"/>
      <c r="V294" s="124"/>
      <c r="W294" s="124"/>
      <c r="X294" s="124"/>
      <c r="Y294" s="124"/>
      <c r="Z294" s="124"/>
    </row>
    <row r="295">
      <c r="A295" s="183"/>
      <c r="B295" s="184"/>
      <c r="C295" s="106"/>
      <c r="D295" s="106"/>
      <c r="E295" s="185"/>
      <c r="F295" s="124"/>
      <c r="G295" s="124"/>
      <c r="H295" s="124"/>
      <c r="I295" s="124"/>
      <c r="J295" s="124"/>
      <c r="K295" s="124"/>
      <c r="L295" s="124"/>
      <c r="M295" s="124"/>
      <c r="N295" s="124"/>
      <c r="O295" s="124"/>
      <c r="P295" s="124"/>
      <c r="Q295" s="106"/>
      <c r="R295" s="124"/>
      <c r="S295" s="194"/>
      <c r="T295" s="124"/>
      <c r="U295" s="124"/>
      <c r="V295" s="124"/>
      <c r="W295" s="124"/>
      <c r="X295" s="124"/>
      <c r="Y295" s="124"/>
      <c r="Z295" s="124"/>
    </row>
    <row r="296">
      <c r="A296" s="183"/>
      <c r="B296" s="184"/>
      <c r="C296" s="106"/>
      <c r="D296" s="106"/>
      <c r="E296" s="185"/>
      <c r="F296" s="124"/>
      <c r="G296" s="124"/>
      <c r="H296" s="124"/>
      <c r="I296" s="124"/>
      <c r="J296" s="124"/>
      <c r="K296" s="124"/>
      <c r="L296" s="124"/>
      <c r="M296" s="124"/>
      <c r="N296" s="124"/>
      <c r="O296" s="124"/>
      <c r="P296" s="124"/>
      <c r="Q296" s="106"/>
      <c r="R296" s="124"/>
      <c r="S296" s="194"/>
      <c r="T296" s="124"/>
      <c r="U296" s="124"/>
      <c r="V296" s="124"/>
      <c r="W296" s="124"/>
      <c r="X296" s="124"/>
      <c r="Y296" s="124"/>
      <c r="Z296" s="124"/>
    </row>
    <row r="297">
      <c r="A297" s="183"/>
      <c r="B297" s="184"/>
      <c r="C297" s="106"/>
      <c r="D297" s="106"/>
      <c r="E297" s="185"/>
      <c r="F297" s="124"/>
      <c r="G297" s="124"/>
      <c r="H297" s="124"/>
      <c r="I297" s="124"/>
      <c r="J297" s="124"/>
      <c r="K297" s="124"/>
      <c r="L297" s="124"/>
      <c r="M297" s="124"/>
      <c r="N297" s="124"/>
      <c r="O297" s="124"/>
      <c r="P297" s="124"/>
      <c r="Q297" s="106"/>
      <c r="R297" s="124"/>
      <c r="S297" s="194"/>
      <c r="T297" s="124"/>
      <c r="U297" s="124"/>
      <c r="V297" s="124"/>
      <c r="W297" s="124"/>
      <c r="X297" s="124"/>
      <c r="Y297" s="124"/>
      <c r="Z297" s="124"/>
    </row>
    <row r="298">
      <c r="A298" s="183"/>
      <c r="B298" s="184"/>
      <c r="C298" s="106"/>
      <c r="D298" s="106"/>
      <c r="E298" s="185"/>
      <c r="F298" s="124"/>
      <c r="G298" s="124"/>
      <c r="H298" s="124"/>
      <c r="I298" s="124"/>
      <c r="J298" s="124"/>
      <c r="K298" s="124"/>
      <c r="L298" s="124"/>
      <c r="M298" s="124"/>
      <c r="N298" s="124"/>
      <c r="O298" s="124"/>
      <c r="P298" s="124"/>
      <c r="Q298" s="106"/>
      <c r="R298" s="124"/>
      <c r="S298" s="194"/>
      <c r="T298" s="124"/>
      <c r="U298" s="124"/>
      <c r="V298" s="124"/>
      <c r="W298" s="124"/>
      <c r="X298" s="124"/>
      <c r="Y298" s="124"/>
      <c r="Z298" s="124"/>
    </row>
    <row r="299">
      <c r="A299" s="183"/>
      <c r="B299" s="184"/>
      <c r="C299" s="106"/>
      <c r="D299" s="106"/>
      <c r="E299" s="185"/>
      <c r="F299" s="124"/>
      <c r="G299" s="124"/>
      <c r="H299" s="124"/>
      <c r="I299" s="124"/>
      <c r="J299" s="124"/>
      <c r="K299" s="124"/>
      <c r="L299" s="124"/>
      <c r="M299" s="124"/>
      <c r="N299" s="124"/>
      <c r="O299" s="124"/>
      <c r="P299" s="124"/>
      <c r="Q299" s="106"/>
      <c r="R299" s="124"/>
      <c r="S299" s="194"/>
      <c r="T299" s="124"/>
      <c r="U299" s="124"/>
      <c r="V299" s="124"/>
      <c r="W299" s="124"/>
      <c r="X299" s="124"/>
      <c r="Y299" s="124"/>
      <c r="Z299" s="124"/>
    </row>
    <row r="300">
      <c r="A300" s="183"/>
      <c r="B300" s="184"/>
      <c r="C300" s="106"/>
      <c r="D300" s="106"/>
      <c r="E300" s="185"/>
      <c r="F300" s="124"/>
      <c r="G300" s="124"/>
      <c r="H300" s="124"/>
      <c r="I300" s="124"/>
      <c r="J300" s="124"/>
      <c r="K300" s="124"/>
      <c r="L300" s="124"/>
      <c r="M300" s="124"/>
      <c r="N300" s="124"/>
      <c r="O300" s="124"/>
      <c r="P300" s="124"/>
      <c r="Q300" s="106"/>
      <c r="R300" s="124"/>
      <c r="S300" s="194"/>
      <c r="T300" s="124"/>
      <c r="U300" s="124"/>
      <c r="V300" s="124"/>
      <c r="W300" s="124"/>
      <c r="X300" s="124"/>
      <c r="Y300" s="124"/>
      <c r="Z300" s="124"/>
    </row>
    <row r="301">
      <c r="A301" s="183"/>
      <c r="B301" s="184"/>
      <c r="C301" s="106"/>
      <c r="D301" s="106"/>
      <c r="E301" s="185"/>
      <c r="F301" s="124"/>
      <c r="G301" s="124"/>
      <c r="H301" s="124"/>
      <c r="I301" s="124"/>
      <c r="J301" s="124"/>
      <c r="K301" s="124"/>
      <c r="L301" s="124"/>
      <c r="M301" s="124"/>
      <c r="N301" s="124"/>
      <c r="O301" s="124"/>
      <c r="P301" s="124"/>
      <c r="Q301" s="106"/>
      <c r="R301" s="124"/>
      <c r="S301" s="194"/>
      <c r="T301" s="124"/>
      <c r="U301" s="124"/>
      <c r="V301" s="124"/>
      <c r="W301" s="124"/>
      <c r="X301" s="124"/>
      <c r="Y301" s="124"/>
      <c r="Z301" s="124"/>
    </row>
    <row r="302">
      <c r="A302" s="183"/>
      <c r="B302" s="184"/>
      <c r="C302" s="106"/>
      <c r="D302" s="106"/>
      <c r="E302" s="185"/>
      <c r="F302" s="124"/>
      <c r="G302" s="124"/>
      <c r="H302" s="124"/>
      <c r="I302" s="124"/>
      <c r="J302" s="124"/>
      <c r="K302" s="124"/>
      <c r="L302" s="124"/>
      <c r="M302" s="124"/>
      <c r="N302" s="124"/>
      <c r="O302" s="124"/>
      <c r="P302" s="124"/>
      <c r="Q302" s="106"/>
      <c r="R302" s="124"/>
      <c r="S302" s="194"/>
      <c r="T302" s="124"/>
      <c r="U302" s="124"/>
      <c r="V302" s="124"/>
      <c r="W302" s="124"/>
      <c r="X302" s="124"/>
      <c r="Y302" s="124"/>
      <c r="Z302" s="124"/>
    </row>
    <row r="303">
      <c r="A303" s="183"/>
      <c r="B303" s="184"/>
      <c r="C303" s="106"/>
      <c r="D303" s="106"/>
      <c r="E303" s="185"/>
      <c r="F303" s="124"/>
      <c r="G303" s="124"/>
      <c r="H303" s="124"/>
      <c r="I303" s="124"/>
      <c r="J303" s="124"/>
      <c r="K303" s="124"/>
      <c r="L303" s="124"/>
      <c r="M303" s="124"/>
      <c r="N303" s="124"/>
      <c r="O303" s="124"/>
      <c r="P303" s="124"/>
      <c r="Q303" s="106"/>
      <c r="R303" s="124"/>
      <c r="S303" s="194"/>
      <c r="T303" s="124"/>
      <c r="U303" s="124"/>
      <c r="V303" s="124"/>
      <c r="W303" s="124"/>
      <c r="X303" s="124"/>
      <c r="Y303" s="124"/>
      <c r="Z303" s="124"/>
    </row>
    <row r="304">
      <c r="A304" s="183"/>
      <c r="B304" s="184"/>
      <c r="C304" s="106"/>
      <c r="D304" s="106"/>
      <c r="E304" s="185"/>
      <c r="F304" s="124"/>
      <c r="G304" s="124"/>
      <c r="H304" s="124"/>
      <c r="I304" s="124"/>
      <c r="J304" s="124"/>
      <c r="K304" s="124"/>
      <c r="L304" s="124"/>
      <c r="M304" s="124"/>
      <c r="N304" s="124"/>
      <c r="O304" s="124"/>
      <c r="P304" s="124"/>
      <c r="Q304" s="106"/>
      <c r="R304" s="124"/>
      <c r="S304" s="194"/>
      <c r="T304" s="124"/>
      <c r="U304" s="124"/>
      <c r="V304" s="124"/>
      <c r="W304" s="124"/>
      <c r="X304" s="124"/>
      <c r="Y304" s="124"/>
      <c r="Z304" s="124"/>
    </row>
    <row r="305">
      <c r="A305" s="183"/>
      <c r="B305" s="184"/>
      <c r="C305" s="106"/>
      <c r="D305" s="106"/>
      <c r="E305" s="185"/>
      <c r="F305" s="124"/>
      <c r="G305" s="124"/>
      <c r="H305" s="124"/>
      <c r="I305" s="124"/>
      <c r="J305" s="124"/>
      <c r="K305" s="124"/>
      <c r="L305" s="124"/>
      <c r="M305" s="124"/>
      <c r="N305" s="124"/>
      <c r="O305" s="124"/>
      <c r="P305" s="124"/>
      <c r="Q305" s="106"/>
      <c r="R305" s="124"/>
      <c r="S305" s="194"/>
      <c r="T305" s="124"/>
      <c r="U305" s="124"/>
      <c r="V305" s="124"/>
      <c r="W305" s="124"/>
      <c r="X305" s="124"/>
      <c r="Y305" s="124"/>
      <c r="Z305" s="124"/>
    </row>
    <row r="306">
      <c r="A306" s="183"/>
      <c r="B306" s="184"/>
      <c r="C306" s="106"/>
      <c r="D306" s="106"/>
      <c r="E306" s="185"/>
      <c r="F306" s="124"/>
      <c r="G306" s="124"/>
      <c r="H306" s="124"/>
      <c r="I306" s="124"/>
      <c r="J306" s="124"/>
      <c r="K306" s="124"/>
      <c r="L306" s="124"/>
      <c r="M306" s="124"/>
      <c r="N306" s="124"/>
      <c r="O306" s="124"/>
      <c r="P306" s="124"/>
      <c r="Q306" s="106"/>
      <c r="R306" s="124"/>
      <c r="S306" s="194"/>
      <c r="T306" s="124"/>
      <c r="U306" s="124"/>
      <c r="V306" s="124"/>
      <c r="W306" s="124"/>
      <c r="X306" s="124"/>
      <c r="Y306" s="124"/>
      <c r="Z306" s="124"/>
    </row>
    <row r="307">
      <c r="A307" s="183"/>
      <c r="B307" s="184"/>
      <c r="C307" s="106"/>
      <c r="D307" s="106"/>
      <c r="E307" s="185"/>
      <c r="F307" s="124"/>
      <c r="G307" s="124"/>
      <c r="H307" s="124"/>
      <c r="I307" s="124"/>
      <c r="J307" s="124"/>
      <c r="K307" s="124"/>
      <c r="L307" s="124"/>
      <c r="M307" s="124"/>
      <c r="N307" s="124"/>
      <c r="O307" s="124"/>
      <c r="P307" s="124"/>
      <c r="Q307" s="106"/>
      <c r="R307" s="124"/>
      <c r="S307" s="194"/>
      <c r="T307" s="124"/>
      <c r="U307" s="124"/>
      <c r="V307" s="124"/>
      <c r="W307" s="124"/>
      <c r="X307" s="124"/>
      <c r="Y307" s="124"/>
      <c r="Z307" s="124"/>
    </row>
    <row r="308">
      <c r="A308" s="183"/>
      <c r="B308" s="184"/>
      <c r="C308" s="106"/>
      <c r="D308" s="106"/>
      <c r="E308" s="185"/>
      <c r="F308" s="124"/>
      <c r="G308" s="124"/>
      <c r="H308" s="124"/>
      <c r="I308" s="124"/>
      <c r="J308" s="124"/>
      <c r="K308" s="124"/>
      <c r="L308" s="124"/>
      <c r="M308" s="124"/>
      <c r="N308" s="124"/>
      <c r="O308" s="124"/>
      <c r="P308" s="124"/>
      <c r="Q308" s="106"/>
      <c r="R308" s="124"/>
      <c r="S308" s="194"/>
      <c r="T308" s="124"/>
      <c r="U308" s="124"/>
      <c r="V308" s="124"/>
      <c r="W308" s="124"/>
      <c r="X308" s="124"/>
      <c r="Y308" s="124"/>
      <c r="Z308" s="124"/>
    </row>
    <row r="309">
      <c r="A309" s="183"/>
      <c r="B309" s="184"/>
      <c r="C309" s="106"/>
      <c r="D309" s="106"/>
      <c r="E309" s="185"/>
      <c r="F309" s="124"/>
      <c r="G309" s="124"/>
      <c r="H309" s="124"/>
      <c r="I309" s="124"/>
      <c r="J309" s="124"/>
      <c r="K309" s="124"/>
      <c r="L309" s="124"/>
      <c r="M309" s="124"/>
      <c r="N309" s="124"/>
      <c r="O309" s="124"/>
      <c r="P309" s="124"/>
      <c r="Q309" s="106"/>
      <c r="R309" s="124"/>
      <c r="S309" s="194"/>
      <c r="T309" s="124"/>
      <c r="U309" s="124"/>
      <c r="V309" s="124"/>
      <c r="W309" s="124"/>
      <c r="X309" s="124"/>
      <c r="Y309" s="124"/>
      <c r="Z309" s="124"/>
    </row>
    <row r="310">
      <c r="A310" s="183"/>
      <c r="B310" s="184"/>
      <c r="C310" s="106"/>
      <c r="D310" s="106"/>
      <c r="E310" s="185"/>
      <c r="F310" s="124"/>
      <c r="G310" s="124"/>
      <c r="H310" s="124"/>
      <c r="I310" s="124"/>
      <c r="J310" s="124"/>
      <c r="K310" s="124"/>
      <c r="L310" s="124"/>
      <c r="M310" s="124"/>
      <c r="N310" s="124"/>
      <c r="O310" s="124"/>
      <c r="P310" s="124"/>
      <c r="Q310" s="106"/>
      <c r="R310" s="124"/>
      <c r="S310" s="194"/>
      <c r="T310" s="124"/>
      <c r="U310" s="124"/>
      <c r="V310" s="124"/>
      <c r="W310" s="124"/>
      <c r="X310" s="124"/>
      <c r="Y310" s="124"/>
      <c r="Z310" s="124"/>
    </row>
    <row r="311">
      <c r="A311" s="183"/>
      <c r="B311" s="184"/>
      <c r="C311" s="106"/>
      <c r="D311" s="106"/>
      <c r="E311" s="185"/>
      <c r="F311" s="124"/>
      <c r="G311" s="124"/>
      <c r="H311" s="124"/>
      <c r="I311" s="124"/>
      <c r="J311" s="124"/>
      <c r="K311" s="124"/>
      <c r="L311" s="124"/>
      <c r="M311" s="124"/>
      <c r="N311" s="124"/>
      <c r="O311" s="124"/>
      <c r="P311" s="124"/>
      <c r="Q311" s="106"/>
      <c r="R311" s="124"/>
      <c r="S311" s="194"/>
      <c r="T311" s="124"/>
      <c r="U311" s="124"/>
      <c r="V311" s="124"/>
      <c r="W311" s="124"/>
      <c r="X311" s="124"/>
      <c r="Y311" s="124"/>
      <c r="Z311" s="124"/>
    </row>
    <row r="312">
      <c r="A312" s="183"/>
      <c r="B312" s="184"/>
      <c r="C312" s="106"/>
      <c r="D312" s="106"/>
      <c r="E312" s="185"/>
      <c r="F312" s="124"/>
      <c r="G312" s="124"/>
      <c r="H312" s="124"/>
      <c r="I312" s="124"/>
      <c r="J312" s="124"/>
      <c r="K312" s="124"/>
      <c r="L312" s="124"/>
      <c r="M312" s="124"/>
      <c r="N312" s="124"/>
      <c r="O312" s="124"/>
      <c r="P312" s="124"/>
      <c r="Q312" s="106"/>
      <c r="R312" s="124"/>
      <c r="S312" s="194"/>
      <c r="T312" s="124"/>
      <c r="U312" s="124"/>
      <c r="V312" s="124"/>
      <c r="W312" s="124"/>
      <c r="X312" s="124"/>
      <c r="Y312" s="124"/>
      <c r="Z312" s="124"/>
    </row>
    <row r="313">
      <c r="A313" s="183"/>
      <c r="B313" s="184"/>
      <c r="C313" s="106"/>
      <c r="D313" s="106"/>
      <c r="E313" s="185"/>
      <c r="F313" s="124"/>
      <c r="G313" s="124"/>
      <c r="H313" s="124"/>
      <c r="I313" s="124"/>
      <c r="J313" s="124"/>
      <c r="K313" s="124"/>
      <c r="L313" s="124"/>
      <c r="M313" s="124"/>
      <c r="N313" s="124"/>
      <c r="O313" s="124"/>
      <c r="P313" s="124"/>
      <c r="Q313" s="106"/>
      <c r="R313" s="124"/>
      <c r="S313" s="194"/>
      <c r="T313" s="124"/>
      <c r="U313" s="124"/>
      <c r="V313" s="124"/>
      <c r="W313" s="124"/>
      <c r="X313" s="124"/>
      <c r="Y313" s="124"/>
      <c r="Z313" s="124"/>
    </row>
    <row r="314">
      <c r="A314" s="183"/>
      <c r="B314" s="184"/>
      <c r="C314" s="106"/>
      <c r="D314" s="106"/>
      <c r="E314" s="185"/>
      <c r="F314" s="124"/>
      <c r="G314" s="124"/>
      <c r="H314" s="124"/>
      <c r="I314" s="124"/>
      <c r="J314" s="124"/>
      <c r="K314" s="124"/>
      <c r="L314" s="124"/>
      <c r="M314" s="124"/>
      <c r="N314" s="124"/>
      <c r="O314" s="124"/>
      <c r="P314" s="124"/>
      <c r="Q314" s="106"/>
      <c r="R314" s="124"/>
      <c r="S314" s="194"/>
      <c r="T314" s="124"/>
      <c r="U314" s="124"/>
      <c r="V314" s="124"/>
      <c r="W314" s="124"/>
      <c r="X314" s="124"/>
      <c r="Y314" s="124"/>
      <c r="Z314" s="124"/>
    </row>
    <row r="315">
      <c r="A315" s="183"/>
      <c r="B315" s="184"/>
      <c r="C315" s="106"/>
      <c r="D315" s="106"/>
      <c r="E315" s="185"/>
      <c r="F315" s="124"/>
      <c r="G315" s="124"/>
      <c r="H315" s="124"/>
      <c r="I315" s="124"/>
      <c r="J315" s="124"/>
      <c r="K315" s="124"/>
      <c r="L315" s="124"/>
      <c r="M315" s="124"/>
      <c r="N315" s="124"/>
      <c r="O315" s="124"/>
      <c r="P315" s="124"/>
      <c r="Q315" s="106"/>
      <c r="R315" s="124"/>
      <c r="S315" s="194"/>
      <c r="T315" s="124"/>
      <c r="U315" s="124"/>
      <c r="V315" s="124"/>
      <c r="W315" s="124"/>
      <c r="X315" s="124"/>
      <c r="Y315" s="124"/>
      <c r="Z315" s="124"/>
    </row>
    <row r="316">
      <c r="A316" s="183"/>
      <c r="B316" s="184"/>
      <c r="C316" s="106"/>
      <c r="D316" s="106"/>
      <c r="E316" s="185"/>
      <c r="F316" s="124"/>
      <c r="G316" s="124"/>
      <c r="H316" s="124"/>
      <c r="I316" s="124"/>
      <c r="J316" s="124"/>
      <c r="K316" s="124"/>
      <c r="L316" s="124"/>
      <c r="M316" s="124"/>
      <c r="N316" s="124"/>
      <c r="O316" s="124"/>
      <c r="P316" s="124"/>
      <c r="Q316" s="106"/>
      <c r="R316" s="124"/>
      <c r="S316" s="194"/>
      <c r="T316" s="124"/>
      <c r="U316" s="124"/>
      <c r="V316" s="124"/>
      <c r="W316" s="124"/>
      <c r="X316" s="124"/>
      <c r="Y316" s="124"/>
      <c r="Z316" s="124"/>
    </row>
    <row r="317">
      <c r="A317" s="183"/>
      <c r="B317" s="184"/>
      <c r="C317" s="106"/>
      <c r="D317" s="106"/>
      <c r="E317" s="185"/>
      <c r="F317" s="124"/>
      <c r="G317" s="124"/>
      <c r="H317" s="124"/>
      <c r="I317" s="124"/>
      <c r="J317" s="124"/>
      <c r="K317" s="124"/>
      <c r="L317" s="124"/>
      <c r="M317" s="124"/>
      <c r="N317" s="124"/>
      <c r="O317" s="124"/>
      <c r="P317" s="124"/>
      <c r="Q317" s="106"/>
      <c r="R317" s="124"/>
      <c r="S317" s="194"/>
      <c r="T317" s="124"/>
      <c r="U317" s="124"/>
      <c r="V317" s="124"/>
      <c r="W317" s="124"/>
      <c r="X317" s="124"/>
      <c r="Y317" s="124"/>
      <c r="Z317" s="124"/>
    </row>
    <row r="318">
      <c r="A318" s="183"/>
      <c r="B318" s="184"/>
      <c r="C318" s="106"/>
      <c r="D318" s="106"/>
      <c r="E318" s="185"/>
      <c r="F318" s="124"/>
      <c r="G318" s="124"/>
      <c r="H318" s="124"/>
      <c r="I318" s="124"/>
      <c r="J318" s="124"/>
      <c r="K318" s="124"/>
      <c r="L318" s="124"/>
      <c r="M318" s="124"/>
      <c r="N318" s="124"/>
      <c r="O318" s="124"/>
      <c r="P318" s="124"/>
      <c r="Q318" s="106"/>
      <c r="R318" s="124"/>
      <c r="S318" s="194"/>
      <c r="T318" s="124"/>
      <c r="U318" s="124"/>
      <c r="V318" s="124"/>
      <c r="W318" s="124"/>
      <c r="X318" s="124"/>
      <c r="Y318" s="124"/>
      <c r="Z318" s="124"/>
    </row>
    <row r="319">
      <c r="A319" s="183"/>
      <c r="B319" s="184"/>
      <c r="C319" s="106"/>
      <c r="D319" s="106"/>
      <c r="E319" s="185"/>
      <c r="F319" s="124"/>
      <c r="G319" s="124"/>
      <c r="H319" s="124"/>
      <c r="I319" s="124"/>
      <c r="J319" s="124"/>
      <c r="K319" s="124"/>
      <c r="L319" s="124"/>
      <c r="M319" s="124"/>
      <c r="N319" s="124"/>
      <c r="O319" s="124"/>
      <c r="P319" s="124"/>
      <c r="Q319" s="106"/>
      <c r="R319" s="124"/>
      <c r="S319" s="194"/>
      <c r="T319" s="124"/>
      <c r="U319" s="124"/>
      <c r="V319" s="124"/>
      <c r="W319" s="124"/>
      <c r="X319" s="124"/>
      <c r="Y319" s="124"/>
      <c r="Z319" s="124"/>
    </row>
    <row r="320">
      <c r="A320" s="183"/>
      <c r="B320" s="184"/>
      <c r="C320" s="106"/>
      <c r="D320" s="106"/>
      <c r="E320" s="185"/>
      <c r="F320" s="124"/>
      <c r="G320" s="124"/>
      <c r="H320" s="124"/>
      <c r="I320" s="124"/>
      <c r="J320" s="124"/>
      <c r="K320" s="124"/>
      <c r="L320" s="124"/>
      <c r="M320" s="124"/>
      <c r="N320" s="124"/>
      <c r="O320" s="124"/>
      <c r="P320" s="124"/>
      <c r="Q320" s="106"/>
      <c r="R320" s="124"/>
      <c r="S320" s="194"/>
      <c r="T320" s="124"/>
      <c r="U320" s="124"/>
      <c r="V320" s="124"/>
      <c r="W320" s="124"/>
      <c r="X320" s="124"/>
      <c r="Y320" s="124"/>
      <c r="Z320" s="124"/>
    </row>
    <row r="321">
      <c r="A321" s="183"/>
      <c r="B321" s="184"/>
      <c r="C321" s="106"/>
      <c r="D321" s="106"/>
      <c r="E321" s="185"/>
      <c r="F321" s="124"/>
      <c r="G321" s="124"/>
      <c r="H321" s="124"/>
      <c r="I321" s="124"/>
      <c r="J321" s="124"/>
      <c r="K321" s="124"/>
      <c r="L321" s="124"/>
      <c r="M321" s="124"/>
      <c r="N321" s="124"/>
      <c r="O321" s="124"/>
      <c r="P321" s="124"/>
      <c r="Q321" s="106"/>
      <c r="R321" s="124"/>
      <c r="S321" s="194"/>
      <c r="T321" s="124"/>
      <c r="U321" s="124"/>
      <c r="V321" s="124"/>
      <c r="W321" s="124"/>
      <c r="X321" s="124"/>
      <c r="Y321" s="124"/>
      <c r="Z321" s="124"/>
    </row>
    <row r="322">
      <c r="A322" s="183"/>
      <c r="B322" s="184"/>
      <c r="C322" s="106"/>
      <c r="D322" s="106"/>
      <c r="E322" s="185"/>
      <c r="F322" s="124"/>
      <c r="G322" s="124"/>
      <c r="H322" s="124"/>
      <c r="I322" s="124"/>
      <c r="J322" s="124"/>
      <c r="K322" s="124"/>
      <c r="L322" s="124"/>
      <c r="M322" s="124"/>
      <c r="N322" s="124"/>
      <c r="O322" s="124"/>
      <c r="P322" s="124"/>
      <c r="Q322" s="106"/>
      <c r="R322" s="124"/>
      <c r="S322" s="194"/>
      <c r="T322" s="124"/>
      <c r="U322" s="124"/>
      <c r="V322" s="124"/>
      <c r="W322" s="124"/>
      <c r="X322" s="124"/>
      <c r="Y322" s="124"/>
      <c r="Z322" s="124"/>
    </row>
    <row r="323">
      <c r="A323" s="183"/>
      <c r="B323" s="184"/>
      <c r="C323" s="106"/>
      <c r="D323" s="106"/>
      <c r="E323" s="185"/>
      <c r="F323" s="124"/>
      <c r="G323" s="124"/>
      <c r="H323" s="124"/>
      <c r="I323" s="124"/>
      <c r="J323" s="124"/>
      <c r="K323" s="124"/>
      <c r="L323" s="124"/>
      <c r="M323" s="124"/>
      <c r="N323" s="124"/>
      <c r="O323" s="124"/>
      <c r="P323" s="124"/>
      <c r="Q323" s="106"/>
      <c r="R323" s="124"/>
      <c r="S323" s="194"/>
      <c r="T323" s="124"/>
      <c r="U323" s="124"/>
      <c r="V323" s="124"/>
      <c r="W323" s="124"/>
      <c r="X323" s="124"/>
      <c r="Y323" s="124"/>
      <c r="Z323" s="124"/>
    </row>
    <row r="324">
      <c r="A324" s="183"/>
      <c r="B324" s="184"/>
      <c r="C324" s="106"/>
      <c r="D324" s="106"/>
      <c r="E324" s="185"/>
      <c r="F324" s="124"/>
      <c r="G324" s="124"/>
      <c r="H324" s="124"/>
      <c r="I324" s="124"/>
      <c r="J324" s="124"/>
      <c r="K324" s="124"/>
      <c r="L324" s="124"/>
      <c r="M324" s="124"/>
      <c r="N324" s="124"/>
      <c r="O324" s="124"/>
      <c r="P324" s="124"/>
      <c r="Q324" s="106"/>
      <c r="R324" s="124"/>
      <c r="S324" s="194"/>
      <c r="T324" s="124"/>
      <c r="U324" s="124"/>
      <c r="V324" s="124"/>
      <c r="W324" s="124"/>
      <c r="X324" s="124"/>
      <c r="Y324" s="124"/>
      <c r="Z324" s="124"/>
    </row>
    <row r="325">
      <c r="A325" s="183"/>
      <c r="B325" s="184"/>
      <c r="C325" s="106"/>
      <c r="D325" s="106"/>
      <c r="E325" s="185"/>
      <c r="F325" s="124"/>
      <c r="G325" s="124"/>
      <c r="H325" s="124"/>
      <c r="I325" s="124"/>
      <c r="J325" s="124"/>
      <c r="K325" s="124"/>
      <c r="L325" s="124"/>
      <c r="M325" s="124"/>
      <c r="N325" s="124"/>
      <c r="O325" s="124"/>
      <c r="P325" s="124"/>
      <c r="Q325" s="106"/>
      <c r="R325" s="124"/>
      <c r="S325" s="194"/>
      <c r="T325" s="124"/>
      <c r="U325" s="124"/>
      <c r="V325" s="124"/>
      <c r="W325" s="124"/>
      <c r="X325" s="124"/>
      <c r="Y325" s="124"/>
      <c r="Z325" s="124"/>
    </row>
    <row r="326">
      <c r="A326" s="183"/>
      <c r="B326" s="184"/>
      <c r="C326" s="106"/>
      <c r="D326" s="106"/>
      <c r="E326" s="185"/>
      <c r="F326" s="124"/>
      <c r="G326" s="124"/>
      <c r="H326" s="124"/>
      <c r="I326" s="124"/>
      <c r="J326" s="124"/>
      <c r="K326" s="124"/>
      <c r="L326" s="124"/>
      <c r="M326" s="124"/>
      <c r="N326" s="124"/>
      <c r="O326" s="124"/>
      <c r="P326" s="124"/>
      <c r="Q326" s="106"/>
      <c r="R326" s="124"/>
      <c r="S326" s="194"/>
      <c r="T326" s="124"/>
      <c r="U326" s="124"/>
      <c r="V326" s="124"/>
      <c r="W326" s="124"/>
      <c r="X326" s="124"/>
      <c r="Y326" s="124"/>
      <c r="Z326" s="124"/>
    </row>
    <row r="327">
      <c r="A327" s="183"/>
      <c r="B327" s="184"/>
      <c r="C327" s="106"/>
      <c r="D327" s="106"/>
      <c r="E327" s="185"/>
      <c r="F327" s="124"/>
      <c r="G327" s="124"/>
      <c r="H327" s="124"/>
      <c r="I327" s="124"/>
      <c r="J327" s="124"/>
      <c r="K327" s="124"/>
      <c r="L327" s="124"/>
      <c r="M327" s="124"/>
      <c r="N327" s="124"/>
      <c r="O327" s="124"/>
      <c r="P327" s="124"/>
      <c r="Q327" s="106"/>
      <c r="R327" s="124"/>
      <c r="S327" s="194"/>
      <c r="T327" s="124"/>
      <c r="U327" s="124"/>
      <c r="V327" s="124"/>
      <c r="W327" s="124"/>
      <c r="X327" s="124"/>
      <c r="Y327" s="124"/>
      <c r="Z327" s="124"/>
    </row>
    <row r="328">
      <c r="A328" s="183"/>
      <c r="B328" s="184"/>
      <c r="C328" s="106"/>
      <c r="D328" s="106"/>
      <c r="E328" s="185"/>
      <c r="F328" s="124"/>
      <c r="G328" s="124"/>
      <c r="H328" s="124"/>
      <c r="I328" s="124"/>
      <c r="J328" s="124"/>
      <c r="K328" s="124"/>
      <c r="L328" s="124"/>
      <c r="M328" s="124"/>
      <c r="N328" s="124"/>
      <c r="O328" s="124"/>
      <c r="P328" s="124"/>
      <c r="Q328" s="106"/>
      <c r="R328" s="124"/>
      <c r="S328" s="194"/>
      <c r="T328" s="124"/>
      <c r="U328" s="124"/>
      <c r="V328" s="124"/>
      <c r="W328" s="124"/>
      <c r="X328" s="124"/>
      <c r="Y328" s="124"/>
      <c r="Z328" s="124"/>
    </row>
    <row r="329">
      <c r="A329" s="183"/>
      <c r="B329" s="184"/>
      <c r="C329" s="106"/>
      <c r="D329" s="106"/>
      <c r="E329" s="185"/>
      <c r="F329" s="124"/>
      <c r="G329" s="124"/>
      <c r="H329" s="124"/>
      <c r="I329" s="124"/>
      <c r="J329" s="124"/>
      <c r="K329" s="124"/>
      <c r="L329" s="124"/>
      <c r="M329" s="124"/>
      <c r="N329" s="124"/>
      <c r="O329" s="124"/>
      <c r="P329" s="124"/>
      <c r="Q329" s="106"/>
      <c r="R329" s="124"/>
      <c r="S329" s="194"/>
      <c r="T329" s="124"/>
      <c r="U329" s="124"/>
      <c r="V329" s="124"/>
      <c r="W329" s="124"/>
      <c r="X329" s="124"/>
      <c r="Y329" s="124"/>
      <c r="Z329" s="124"/>
    </row>
    <row r="330">
      <c r="A330" s="183"/>
      <c r="B330" s="184"/>
      <c r="C330" s="106"/>
      <c r="D330" s="106"/>
      <c r="E330" s="185"/>
      <c r="F330" s="124"/>
      <c r="G330" s="124"/>
      <c r="H330" s="124"/>
      <c r="I330" s="124"/>
      <c r="J330" s="124"/>
      <c r="K330" s="124"/>
      <c r="L330" s="124"/>
      <c r="M330" s="124"/>
      <c r="N330" s="124"/>
      <c r="O330" s="124"/>
      <c r="P330" s="124"/>
      <c r="Q330" s="106"/>
      <c r="R330" s="124"/>
      <c r="S330" s="194"/>
      <c r="T330" s="124"/>
      <c r="U330" s="124"/>
      <c r="V330" s="124"/>
      <c r="W330" s="124"/>
      <c r="X330" s="124"/>
      <c r="Y330" s="124"/>
      <c r="Z330" s="124"/>
    </row>
    <row r="331">
      <c r="A331" s="183"/>
      <c r="B331" s="184"/>
      <c r="C331" s="106"/>
      <c r="D331" s="106"/>
      <c r="E331" s="185"/>
      <c r="F331" s="124"/>
      <c r="G331" s="124"/>
      <c r="H331" s="124"/>
      <c r="I331" s="124"/>
      <c r="J331" s="124"/>
      <c r="K331" s="124"/>
      <c r="L331" s="124"/>
      <c r="M331" s="124"/>
      <c r="N331" s="124"/>
      <c r="O331" s="124"/>
      <c r="P331" s="124"/>
      <c r="Q331" s="106"/>
      <c r="R331" s="124"/>
      <c r="S331" s="194"/>
      <c r="T331" s="124"/>
      <c r="U331" s="124"/>
      <c r="V331" s="124"/>
      <c r="W331" s="124"/>
      <c r="X331" s="124"/>
      <c r="Y331" s="124"/>
      <c r="Z331" s="124"/>
    </row>
    <row r="332">
      <c r="A332" s="183"/>
      <c r="B332" s="184"/>
      <c r="C332" s="106"/>
      <c r="D332" s="106"/>
      <c r="E332" s="185"/>
      <c r="F332" s="124"/>
      <c r="G332" s="124"/>
      <c r="H332" s="124"/>
      <c r="I332" s="124"/>
      <c r="J332" s="124"/>
      <c r="K332" s="124"/>
      <c r="L332" s="124"/>
      <c r="M332" s="124"/>
      <c r="N332" s="124"/>
      <c r="O332" s="124"/>
      <c r="P332" s="124"/>
      <c r="Q332" s="106"/>
      <c r="R332" s="124"/>
      <c r="S332" s="194"/>
      <c r="T332" s="124"/>
      <c r="U332" s="124"/>
      <c r="V332" s="124"/>
      <c r="W332" s="124"/>
      <c r="X332" s="124"/>
      <c r="Y332" s="124"/>
      <c r="Z332" s="124"/>
    </row>
    <row r="333">
      <c r="A333" s="183"/>
      <c r="B333" s="184"/>
      <c r="C333" s="106"/>
      <c r="D333" s="106"/>
      <c r="E333" s="185"/>
      <c r="F333" s="124"/>
      <c r="G333" s="124"/>
      <c r="H333" s="124"/>
      <c r="I333" s="124"/>
      <c r="J333" s="124"/>
      <c r="K333" s="124"/>
      <c r="L333" s="124"/>
      <c r="M333" s="124"/>
      <c r="N333" s="124"/>
      <c r="O333" s="124"/>
      <c r="P333" s="124"/>
      <c r="Q333" s="106"/>
      <c r="R333" s="124"/>
      <c r="S333" s="194"/>
      <c r="T333" s="124"/>
      <c r="U333" s="124"/>
      <c r="V333" s="124"/>
      <c r="W333" s="124"/>
      <c r="X333" s="124"/>
      <c r="Y333" s="124"/>
      <c r="Z333" s="124"/>
    </row>
    <row r="334">
      <c r="A334" s="183"/>
      <c r="B334" s="184"/>
      <c r="C334" s="106"/>
      <c r="D334" s="106"/>
      <c r="E334" s="185"/>
      <c r="F334" s="124"/>
      <c r="G334" s="124"/>
      <c r="H334" s="124"/>
      <c r="I334" s="124"/>
      <c r="J334" s="124"/>
      <c r="K334" s="124"/>
      <c r="L334" s="124"/>
      <c r="M334" s="124"/>
      <c r="N334" s="124"/>
      <c r="O334" s="124"/>
      <c r="P334" s="124"/>
      <c r="Q334" s="106"/>
      <c r="R334" s="124"/>
      <c r="S334" s="194"/>
      <c r="T334" s="124"/>
      <c r="U334" s="124"/>
      <c r="V334" s="124"/>
      <c r="W334" s="124"/>
      <c r="X334" s="124"/>
      <c r="Y334" s="124"/>
      <c r="Z334" s="124"/>
    </row>
    <row r="335">
      <c r="A335" s="183"/>
      <c r="B335" s="184"/>
      <c r="C335" s="106"/>
      <c r="D335" s="106"/>
      <c r="E335" s="185"/>
      <c r="F335" s="124"/>
      <c r="G335" s="124"/>
      <c r="H335" s="124"/>
      <c r="I335" s="124"/>
      <c r="J335" s="124"/>
      <c r="K335" s="124"/>
      <c r="L335" s="124"/>
      <c r="M335" s="124"/>
      <c r="N335" s="124"/>
      <c r="O335" s="124"/>
      <c r="P335" s="124"/>
      <c r="Q335" s="106"/>
      <c r="R335" s="124"/>
      <c r="S335" s="194"/>
      <c r="T335" s="124"/>
      <c r="U335" s="124"/>
      <c r="V335" s="124"/>
      <c r="W335" s="124"/>
      <c r="X335" s="124"/>
      <c r="Y335" s="124"/>
      <c r="Z335" s="124"/>
    </row>
    <row r="336">
      <c r="A336" s="183"/>
      <c r="B336" s="184"/>
      <c r="C336" s="106"/>
      <c r="D336" s="106"/>
      <c r="E336" s="185"/>
      <c r="F336" s="124"/>
      <c r="G336" s="124"/>
      <c r="H336" s="124"/>
      <c r="I336" s="124"/>
      <c r="J336" s="124"/>
      <c r="K336" s="124"/>
      <c r="L336" s="124"/>
      <c r="M336" s="124"/>
      <c r="N336" s="124"/>
      <c r="O336" s="124"/>
      <c r="P336" s="124"/>
      <c r="Q336" s="106"/>
      <c r="R336" s="124"/>
      <c r="S336" s="194"/>
      <c r="T336" s="124"/>
      <c r="U336" s="124"/>
      <c r="V336" s="124"/>
      <c r="W336" s="124"/>
      <c r="X336" s="124"/>
      <c r="Y336" s="124"/>
      <c r="Z336" s="124"/>
    </row>
    <row r="337">
      <c r="A337" s="183"/>
      <c r="B337" s="184"/>
      <c r="C337" s="106"/>
      <c r="D337" s="106"/>
      <c r="E337" s="185"/>
      <c r="F337" s="124"/>
      <c r="G337" s="124"/>
      <c r="H337" s="124"/>
      <c r="I337" s="124"/>
      <c r="J337" s="124"/>
      <c r="K337" s="124"/>
      <c r="L337" s="124"/>
      <c r="M337" s="124"/>
      <c r="N337" s="124"/>
      <c r="O337" s="124"/>
      <c r="P337" s="124"/>
      <c r="Q337" s="106"/>
      <c r="R337" s="124"/>
      <c r="S337" s="194"/>
      <c r="T337" s="124"/>
      <c r="U337" s="124"/>
      <c r="V337" s="124"/>
      <c r="W337" s="124"/>
      <c r="X337" s="124"/>
      <c r="Y337" s="124"/>
      <c r="Z337" s="124"/>
    </row>
    <row r="338">
      <c r="A338" s="183"/>
      <c r="B338" s="184"/>
      <c r="C338" s="106"/>
      <c r="D338" s="106"/>
      <c r="E338" s="185"/>
      <c r="F338" s="124"/>
      <c r="G338" s="124"/>
      <c r="H338" s="124"/>
      <c r="I338" s="124"/>
      <c r="J338" s="124"/>
      <c r="K338" s="124"/>
      <c r="L338" s="124"/>
      <c r="M338" s="124"/>
      <c r="N338" s="124"/>
      <c r="O338" s="124"/>
      <c r="P338" s="124"/>
      <c r="Q338" s="106"/>
      <c r="R338" s="124"/>
      <c r="S338" s="194"/>
      <c r="T338" s="124"/>
      <c r="U338" s="124"/>
      <c r="V338" s="124"/>
      <c r="W338" s="124"/>
      <c r="X338" s="124"/>
      <c r="Y338" s="124"/>
      <c r="Z338" s="124"/>
    </row>
    <row r="339">
      <c r="A339" s="183"/>
      <c r="B339" s="184"/>
      <c r="C339" s="106"/>
      <c r="D339" s="106"/>
      <c r="E339" s="185"/>
      <c r="F339" s="124"/>
      <c r="G339" s="124"/>
      <c r="H339" s="124"/>
      <c r="I339" s="124"/>
      <c r="J339" s="124"/>
      <c r="K339" s="124"/>
      <c r="L339" s="124"/>
      <c r="M339" s="124"/>
      <c r="N339" s="124"/>
      <c r="O339" s="124"/>
      <c r="P339" s="124"/>
      <c r="Q339" s="106"/>
      <c r="R339" s="124"/>
      <c r="S339" s="194"/>
      <c r="T339" s="124"/>
      <c r="U339" s="124"/>
      <c r="V339" s="124"/>
      <c r="W339" s="124"/>
      <c r="X339" s="124"/>
      <c r="Y339" s="124"/>
      <c r="Z339" s="124"/>
    </row>
    <row r="340">
      <c r="A340" s="183"/>
      <c r="B340" s="184"/>
      <c r="C340" s="106"/>
      <c r="D340" s="106"/>
      <c r="E340" s="185"/>
      <c r="F340" s="124"/>
      <c r="G340" s="124"/>
      <c r="H340" s="124"/>
      <c r="I340" s="124"/>
      <c r="J340" s="124"/>
      <c r="K340" s="124"/>
      <c r="L340" s="124"/>
      <c r="M340" s="124"/>
      <c r="N340" s="124"/>
      <c r="O340" s="124"/>
      <c r="P340" s="124"/>
      <c r="Q340" s="106"/>
      <c r="R340" s="124"/>
      <c r="S340" s="194"/>
      <c r="T340" s="124"/>
      <c r="U340" s="124"/>
      <c r="V340" s="124"/>
      <c r="W340" s="124"/>
      <c r="X340" s="124"/>
      <c r="Y340" s="124"/>
      <c r="Z340" s="124"/>
    </row>
    <row r="341">
      <c r="A341" s="183"/>
      <c r="B341" s="184"/>
      <c r="C341" s="106"/>
      <c r="D341" s="106"/>
      <c r="E341" s="185"/>
      <c r="F341" s="124"/>
      <c r="G341" s="124"/>
      <c r="H341" s="124"/>
      <c r="I341" s="124"/>
      <c r="J341" s="124"/>
      <c r="K341" s="124"/>
      <c r="L341" s="124"/>
      <c r="M341" s="124"/>
      <c r="N341" s="124"/>
      <c r="O341" s="124"/>
      <c r="P341" s="124"/>
      <c r="Q341" s="106"/>
      <c r="R341" s="124"/>
      <c r="S341" s="194"/>
      <c r="T341" s="124"/>
      <c r="U341" s="124"/>
      <c r="V341" s="124"/>
      <c r="W341" s="124"/>
      <c r="X341" s="124"/>
      <c r="Y341" s="124"/>
      <c r="Z341" s="124"/>
    </row>
    <row r="342">
      <c r="A342" s="183"/>
      <c r="B342" s="184"/>
      <c r="C342" s="106"/>
      <c r="D342" s="106"/>
      <c r="E342" s="185"/>
      <c r="F342" s="124"/>
      <c r="G342" s="124"/>
      <c r="H342" s="124"/>
      <c r="I342" s="124"/>
      <c r="J342" s="124"/>
      <c r="K342" s="124"/>
      <c r="L342" s="124"/>
      <c r="M342" s="124"/>
      <c r="N342" s="124"/>
      <c r="O342" s="124"/>
      <c r="P342" s="124"/>
      <c r="Q342" s="106"/>
      <c r="R342" s="124"/>
      <c r="S342" s="194"/>
      <c r="T342" s="124"/>
      <c r="U342" s="124"/>
      <c r="V342" s="124"/>
      <c r="W342" s="124"/>
      <c r="X342" s="124"/>
      <c r="Y342" s="124"/>
      <c r="Z342" s="124"/>
    </row>
    <row r="343">
      <c r="A343" s="183"/>
      <c r="B343" s="184"/>
      <c r="C343" s="106"/>
      <c r="D343" s="106"/>
      <c r="E343" s="185"/>
      <c r="F343" s="124"/>
      <c r="G343" s="124"/>
      <c r="H343" s="124"/>
      <c r="I343" s="124"/>
      <c r="J343" s="124"/>
      <c r="K343" s="124"/>
      <c r="L343" s="124"/>
      <c r="M343" s="124"/>
      <c r="N343" s="124"/>
      <c r="O343" s="124"/>
      <c r="P343" s="124"/>
      <c r="Q343" s="106"/>
      <c r="R343" s="124"/>
      <c r="S343" s="194"/>
      <c r="T343" s="124"/>
      <c r="U343" s="124"/>
      <c r="V343" s="124"/>
      <c r="W343" s="124"/>
      <c r="X343" s="124"/>
      <c r="Y343" s="124"/>
      <c r="Z343" s="124"/>
    </row>
    <row r="344">
      <c r="A344" s="183"/>
      <c r="B344" s="184"/>
      <c r="C344" s="106"/>
      <c r="D344" s="106"/>
      <c r="E344" s="185"/>
      <c r="F344" s="124"/>
      <c r="G344" s="124"/>
      <c r="H344" s="124"/>
      <c r="I344" s="124"/>
      <c r="J344" s="124"/>
      <c r="K344" s="124"/>
      <c r="L344" s="124"/>
      <c r="M344" s="124"/>
      <c r="N344" s="124"/>
      <c r="O344" s="124"/>
      <c r="P344" s="124"/>
      <c r="Q344" s="106"/>
      <c r="R344" s="124"/>
      <c r="S344" s="194"/>
      <c r="T344" s="124"/>
      <c r="U344" s="124"/>
      <c r="V344" s="124"/>
      <c r="W344" s="124"/>
      <c r="X344" s="124"/>
      <c r="Y344" s="124"/>
      <c r="Z344" s="124"/>
    </row>
    <row r="345">
      <c r="A345" s="183"/>
      <c r="B345" s="184"/>
      <c r="C345" s="106"/>
      <c r="D345" s="106"/>
      <c r="E345" s="185"/>
      <c r="F345" s="124"/>
      <c r="G345" s="124"/>
      <c r="H345" s="124"/>
      <c r="I345" s="124"/>
      <c r="J345" s="124"/>
      <c r="K345" s="124"/>
      <c r="L345" s="124"/>
      <c r="M345" s="124"/>
      <c r="N345" s="124"/>
      <c r="O345" s="124"/>
      <c r="P345" s="124"/>
      <c r="Q345" s="106"/>
      <c r="R345" s="124"/>
      <c r="S345" s="194"/>
      <c r="T345" s="124"/>
      <c r="U345" s="124"/>
      <c r="V345" s="124"/>
      <c r="W345" s="124"/>
      <c r="X345" s="124"/>
      <c r="Y345" s="124"/>
      <c r="Z345" s="124"/>
    </row>
    <row r="346">
      <c r="A346" s="183"/>
      <c r="B346" s="184"/>
      <c r="C346" s="106"/>
      <c r="D346" s="106"/>
      <c r="E346" s="185"/>
      <c r="F346" s="124"/>
      <c r="G346" s="124"/>
      <c r="H346" s="124"/>
      <c r="I346" s="124"/>
      <c r="J346" s="124"/>
      <c r="K346" s="124"/>
      <c r="L346" s="124"/>
      <c r="M346" s="124"/>
      <c r="N346" s="124"/>
      <c r="O346" s="124"/>
      <c r="P346" s="124"/>
      <c r="Q346" s="106"/>
      <c r="R346" s="124"/>
      <c r="S346" s="194"/>
      <c r="T346" s="124"/>
      <c r="U346" s="124"/>
      <c r="V346" s="124"/>
      <c r="W346" s="124"/>
      <c r="X346" s="124"/>
      <c r="Y346" s="124"/>
      <c r="Z346" s="124"/>
    </row>
    <row r="347">
      <c r="A347" s="183"/>
      <c r="B347" s="184"/>
      <c r="C347" s="106"/>
      <c r="D347" s="106"/>
      <c r="E347" s="185"/>
      <c r="F347" s="124"/>
      <c r="G347" s="124"/>
      <c r="H347" s="124"/>
      <c r="I347" s="124"/>
      <c r="J347" s="124"/>
      <c r="K347" s="124"/>
      <c r="L347" s="124"/>
      <c r="M347" s="124"/>
      <c r="N347" s="124"/>
      <c r="O347" s="124"/>
      <c r="P347" s="124"/>
      <c r="Q347" s="106"/>
      <c r="R347" s="124"/>
      <c r="S347" s="194"/>
      <c r="T347" s="124"/>
      <c r="U347" s="124"/>
      <c r="V347" s="124"/>
      <c r="W347" s="124"/>
      <c r="X347" s="124"/>
      <c r="Y347" s="124"/>
      <c r="Z347" s="124"/>
    </row>
    <row r="348">
      <c r="A348" s="183"/>
      <c r="B348" s="184"/>
      <c r="C348" s="106"/>
      <c r="D348" s="106"/>
      <c r="E348" s="185"/>
      <c r="F348" s="124"/>
      <c r="G348" s="124"/>
      <c r="H348" s="124"/>
      <c r="I348" s="124"/>
      <c r="J348" s="124"/>
      <c r="K348" s="124"/>
      <c r="L348" s="124"/>
      <c r="M348" s="124"/>
      <c r="N348" s="124"/>
      <c r="O348" s="124"/>
      <c r="P348" s="124"/>
      <c r="Q348" s="106"/>
      <c r="R348" s="124"/>
      <c r="S348" s="194"/>
      <c r="T348" s="124"/>
      <c r="U348" s="124"/>
      <c r="V348" s="124"/>
      <c r="W348" s="124"/>
      <c r="X348" s="124"/>
      <c r="Y348" s="124"/>
      <c r="Z348" s="124"/>
    </row>
    <row r="349">
      <c r="A349" s="183"/>
      <c r="B349" s="184"/>
      <c r="C349" s="106"/>
      <c r="D349" s="106"/>
      <c r="E349" s="185"/>
      <c r="F349" s="124"/>
      <c r="G349" s="124"/>
      <c r="H349" s="124"/>
      <c r="I349" s="124"/>
      <c r="J349" s="124"/>
      <c r="K349" s="124"/>
      <c r="L349" s="124"/>
      <c r="M349" s="124"/>
      <c r="N349" s="124"/>
      <c r="O349" s="124"/>
      <c r="P349" s="124"/>
      <c r="Q349" s="106"/>
      <c r="R349" s="124"/>
      <c r="S349" s="194"/>
      <c r="T349" s="124"/>
      <c r="U349" s="124"/>
      <c r="V349" s="124"/>
      <c r="W349" s="124"/>
      <c r="X349" s="124"/>
      <c r="Y349" s="124"/>
      <c r="Z349" s="124"/>
    </row>
    <row r="350">
      <c r="A350" s="183"/>
      <c r="B350" s="184"/>
      <c r="C350" s="106"/>
      <c r="D350" s="106"/>
      <c r="E350" s="185"/>
      <c r="F350" s="124"/>
      <c r="G350" s="124"/>
      <c r="H350" s="124"/>
      <c r="I350" s="124"/>
      <c r="J350" s="124"/>
      <c r="K350" s="124"/>
      <c r="L350" s="124"/>
      <c r="M350" s="124"/>
      <c r="N350" s="124"/>
      <c r="O350" s="124"/>
      <c r="P350" s="124"/>
      <c r="Q350" s="106"/>
      <c r="R350" s="124"/>
      <c r="S350" s="194"/>
      <c r="T350" s="124"/>
      <c r="U350" s="124"/>
      <c r="V350" s="124"/>
      <c r="W350" s="124"/>
      <c r="X350" s="124"/>
      <c r="Y350" s="124"/>
      <c r="Z350" s="124"/>
    </row>
    <row r="351">
      <c r="A351" s="183"/>
      <c r="B351" s="184"/>
      <c r="C351" s="106"/>
      <c r="D351" s="106"/>
      <c r="E351" s="185"/>
      <c r="F351" s="124"/>
      <c r="G351" s="124"/>
      <c r="H351" s="124"/>
      <c r="I351" s="124"/>
      <c r="J351" s="124"/>
      <c r="K351" s="124"/>
      <c r="L351" s="124"/>
      <c r="M351" s="124"/>
      <c r="N351" s="124"/>
      <c r="O351" s="124"/>
      <c r="P351" s="124"/>
      <c r="Q351" s="106"/>
      <c r="R351" s="124"/>
      <c r="S351" s="194"/>
      <c r="T351" s="124"/>
      <c r="U351" s="124"/>
      <c r="V351" s="124"/>
      <c r="W351" s="124"/>
      <c r="X351" s="124"/>
      <c r="Y351" s="124"/>
      <c r="Z351" s="124"/>
    </row>
    <row r="352">
      <c r="A352" s="183"/>
      <c r="B352" s="184"/>
      <c r="C352" s="106"/>
      <c r="D352" s="106"/>
      <c r="E352" s="185"/>
      <c r="F352" s="124"/>
      <c r="G352" s="124"/>
      <c r="H352" s="124"/>
      <c r="I352" s="124"/>
      <c r="J352" s="124"/>
      <c r="K352" s="124"/>
      <c r="L352" s="124"/>
      <c r="M352" s="124"/>
      <c r="N352" s="124"/>
      <c r="O352" s="124"/>
      <c r="P352" s="124"/>
      <c r="Q352" s="106"/>
      <c r="R352" s="124"/>
      <c r="S352" s="194"/>
      <c r="T352" s="124"/>
      <c r="U352" s="124"/>
      <c r="V352" s="124"/>
      <c r="W352" s="124"/>
      <c r="X352" s="124"/>
      <c r="Y352" s="124"/>
      <c r="Z352" s="124"/>
    </row>
    <row r="353">
      <c r="A353" s="183"/>
      <c r="B353" s="184"/>
      <c r="C353" s="106"/>
      <c r="D353" s="106"/>
      <c r="E353" s="185"/>
      <c r="F353" s="124"/>
      <c r="G353" s="124"/>
      <c r="H353" s="124"/>
      <c r="I353" s="124"/>
      <c r="J353" s="124"/>
      <c r="K353" s="124"/>
      <c r="L353" s="124"/>
      <c r="M353" s="124"/>
      <c r="N353" s="124"/>
      <c r="O353" s="124"/>
      <c r="P353" s="124"/>
      <c r="Q353" s="106"/>
      <c r="R353" s="124"/>
      <c r="S353" s="194"/>
      <c r="T353" s="124"/>
      <c r="U353" s="124"/>
      <c r="V353" s="124"/>
      <c r="W353" s="124"/>
      <c r="X353" s="124"/>
      <c r="Y353" s="124"/>
      <c r="Z353" s="124"/>
    </row>
    <row r="354">
      <c r="A354" s="183"/>
      <c r="B354" s="184"/>
      <c r="C354" s="106"/>
      <c r="D354" s="106"/>
      <c r="E354" s="185"/>
      <c r="F354" s="124"/>
      <c r="G354" s="124"/>
      <c r="H354" s="124"/>
      <c r="I354" s="124"/>
      <c r="J354" s="124"/>
      <c r="K354" s="124"/>
      <c r="L354" s="124"/>
      <c r="M354" s="124"/>
      <c r="N354" s="124"/>
      <c r="O354" s="124"/>
      <c r="P354" s="124"/>
      <c r="Q354" s="106"/>
      <c r="R354" s="124"/>
      <c r="S354" s="194"/>
      <c r="T354" s="124"/>
      <c r="U354" s="124"/>
      <c r="V354" s="124"/>
      <c r="W354" s="124"/>
      <c r="X354" s="124"/>
      <c r="Y354" s="124"/>
      <c r="Z354" s="124"/>
    </row>
    <row r="355">
      <c r="A355" s="183"/>
      <c r="B355" s="184"/>
      <c r="C355" s="106"/>
      <c r="D355" s="106"/>
      <c r="E355" s="185"/>
      <c r="F355" s="124"/>
      <c r="G355" s="124"/>
      <c r="H355" s="124"/>
      <c r="I355" s="124"/>
      <c r="J355" s="124"/>
      <c r="K355" s="124"/>
      <c r="L355" s="124"/>
      <c r="M355" s="124"/>
      <c r="N355" s="124"/>
      <c r="O355" s="124"/>
      <c r="P355" s="124"/>
      <c r="Q355" s="106"/>
      <c r="R355" s="124"/>
      <c r="S355" s="194"/>
      <c r="T355" s="124"/>
      <c r="U355" s="124"/>
      <c r="V355" s="124"/>
      <c r="W355" s="124"/>
      <c r="X355" s="124"/>
      <c r="Y355" s="124"/>
      <c r="Z355" s="124"/>
    </row>
    <row r="356">
      <c r="A356" s="183"/>
      <c r="B356" s="184"/>
      <c r="C356" s="106"/>
      <c r="D356" s="106"/>
      <c r="E356" s="185"/>
      <c r="F356" s="124"/>
      <c r="G356" s="124"/>
      <c r="H356" s="124"/>
      <c r="I356" s="124"/>
      <c r="J356" s="124"/>
      <c r="K356" s="124"/>
      <c r="L356" s="124"/>
      <c r="M356" s="124"/>
      <c r="N356" s="124"/>
      <c r="O356" s="124"/>
      <c r="P356" s="124"/>
      <c r="Q356" s="106"/>
      <c r="R356" s="124"/>
      <c r="S356" s="194"/>
      <c r="T356" s="124"/>
      <c r="U356" s="124"/>
      <c r="V356" s="124"/>
      <c r="W356" s="124"/>
      <c r="X356" s="124"/>
      <c r="Y356" s="124"/>
      <c r="Z356" s="124"/>
    </row>
    <row r="357">
      <c r="A357" s="183"/>
      <c r="B357" s="184"/>
      <c r="C357" s="106"/>
      <c r="D357" s="106"/>
      <c r="E357" s="185"/>
      <c r="F357" s="124"/>
      <c r="G357" s="124"/>
      <c r="H357" s="124"/>
      <c r="I357" s="124"/>
      <c r="J357" s="124"/>
      <c r="K357" s="124"/>
      <c r="L357" s="124"/>
      <c r="M357" s="124"/>
      <c r="N357" s="124"/>
      <c r="O357" s="124"/>
      <c r="P357" s="124"/>
      <c r="Q357" s="106"/>
      <c r="R357" s="124"/>
      <c r="S357" s="194"/>
      <c r="T357" s="124"/>
      <c r="U357" s="124"/>
      <c r="V357" s="124"/>
      <c r="W357" s="124"/>
      <c r="X357" s="124"/>
      <c r="Y357" s="124"/>
      <c r="Z357" s="124"/>
    </row>
    <row r="358">
      <c r="A358" s="183"/>
      <c r="B358" s="184"/>
      <c r="C358" s="106"/>
      <c r="D358" s="106"/>
      <c r="E358" s="185"/>
      <c r="F358" s="124"/>
      <c r="G358" s="124"/>
      <c r="H358" s="124"/>
      <c r="I358" s="124"/>
      <c r="J358" s="124"/>
      <c r="K358" s="124"/>
      <c r="L358" s="124"/>
      <c r="M358" s="124"/>
      <c r="N358" s="124"/>
      <c r="O358" s="124"/>
      <c r="P358" s="124"/>
      <c r="Q358" s="106"/>
      <c r="R358" s="124"/>
      <c r="S358" s="194"/>
      <c r="T358" s="124"/>
      <c r="U358" s="124"/>
      <c r="V358" s="124"/>
      <c r="W358" s="124"/>
      <c r="X358" s="124"/>
      <c r="Y358" s="124"/>
      <c r="Z358" s="124"/>
    </row>
    <row r="359">
      <c r="A359" s="183"/>
      <c r="B359" s="184"/>
      <c r="C359" s="106"/>
      <c r="D359" s="106"/>
      <c r="E359" s="185"/>
      <c r="F359" s="124"/>
      <c r="G359" s="124"/>
      <c r="H359" s="124"/>
      <c r="I359" s="124"/>
      <c r="J359" s="124"/>
      <c r="K359" s="124"/>
      <c r="L359" s="124"/>
      <c r="M359" s="124"/>
      <c r="N359" s="124"/>
      <c r="O359" s="124"/>
      <c r="P359" s="124"/>
      <c r="Q359" s="106"/>
      <c r="R359" s="124"/>
      <c r="S359" s="194"/>
      <c r="T359" s="124"/>
      <c r="U359" s="124"/>
      <c r="V359" s="124"/>
      <c r="W359" s="124"/>
      <c r="X359" s="124"/>
      <c r="Y359" s="124"/>
      <c r="Z359" s="124"/>
    </row>
    <row r="360">
      <c r="A360" s="183"/>
      <c r="B360" s="184"/>
      <c r="C360" s="106"/>
      <c r="D360" s="106"/>
      <c r="E360" s="185"/>
      <c r="F360" s="124"/>
      <c r="G360" s="124"/>
      <c r="H360" s="124"/>
      <c r="I360" s="124"/>
      <c r="J360" s="124"/>
      <c r="K360" s="124"/>
      <c r="L360" s="124"/>
      <c r="M360" s="124"/>
      <c r="N360" s="124"/>
      <c r="O360" s="124"/>
      <c r="P360" s="124"/>
      <c r="Q360" s="106"/>
      <c r="R360" s="124"/>
      <c r="S360" s="194"/>
      <c r="T360" s="124"/>
      <c r="U360" s="124"/>
      <c r="V360" s="124"/>
      <c r="W360" s="124"/>
      <c r="X360" s="124"/>
      <c r="Y360" s="124"/>
      <c r="Z360" s="124"/>
    </row>
    <row r="361">
      <c r="A361" s="183"/>
      <c r="B361" s="184"/>
      <c r="C361" s="106"/>
      <c r="D361" s="106"/>
      <c r="E361" s="185"/>
      <c r="F361" s="124"/>
      <c r="G361" s="124"/>
      <c r="H361" s="124"/>
      <c r="I361" s="124"/>
      <c r="J361" s="124"/>
      <c r="K361" s="124"/>
      <c r="L361" s="124"/>
      <c r="M361" s="124"/>
      <c r="N361" s="124"/>
      <c r="O361" s="124"/>
      <c r="P361" s="124"/>
      <c r="Q361" s="106"/>
      <c r="R361" s="124"/>
      <c r="S361" s="194"/>
      <c r="T361" s="124"/>
      <c r="U361" s="124"/>
      <c r="V361" s="124"/>
      <c r="W361" s="124"/>
      <c r="X361" s="124"/>
      <c r="Y361" s="124"/>
      <c r="Z361" s="124"/>
    </row>
    <row r="362">
      <c r="A362" s="183"/>
      <c r="B362" s="184"/>
      <c r="C362" s="106"/>
      <c r="D362" s="106"/>
      <c r="E362" s="185"/>
      <c r="F362" s="124"/>
      <c r="G362" s="124"/>
      <c r="H362" s="124"/>
      <c r="I362" s="124"/>
      <c r="J362" s="124"/>
      <c r="K362" s="124"/>
      <c r="L362" s="124"/>
      <c r="M362" s="124"/>
      <c r="N362" s="124"/>
      <c r="O362" s="124"/>
      <c r="P362" s="124"/>
      <c r="Q362" s="106"/>
      <c r="R362" s="124"/>
      <c r="S362" s="194"/>
      <c r="T362" s="124"/>
      <c r="U362" s="124"/>
      <c r="V362" s="124"/>
      <c r="W362" s="124"/>
      <c r="X362" s="124"/>
      <c r="Y362" s="124"/>
      <c r="Z362" s="124"/>
    </row>
    <row r="363">
      <c r="A363" s="183"/>
      <c r="B363" s="184"/>
      <c r="C363" s="106"/>
      <c r="D363" s="106"/>
      <c r="E363" s="185"/>
      <c r="F363" s="124"/>
      <c r="G363" s="124"/>
      <c r="H363" s="124"/>
      <c r="I363" s="124"/>
      <c r="J363" s="124"/>
      <c r="K363" s="124"/>
      <c r="L363" s="124"/>
      <c r="M363" s="124"/>
      <c r="N363" s="124"/>
      <c r="O363" s="124"/>
      <c r="P363" s="124"/>
      <c r="Q363" s="106"/>
      <c r="R363" s="124"/>
      <c r="S363" s="194"/>
      <c r="T363" s="124"/>
      <c r="U363" s="124"/>
      <c r="V363" s="124"/>
      <c r="W363" s="124"/>
      <c r="X363" s="124"/>
      <c r="Y363" s="124"/>
      <c r="Z363" s="124"/>
    </row>
    <row r="364">
      <c r="A364" s="183"/>
      <c r="B364" s="184"/>
      <c r="C364" s="106"/>
      <c r="D364" s="106"/>
      <c r="E364" s="185"/>
      <c r="F364" s="124"/>
      <c r="G364" s="124"/>
      <c r="H364" s="124"/>
      <c r="I364" s="124"/>
      <c r="J364" s="124"/>
      <c r="K364" s="124"/>
      <c r="L364" s="124"/>
      <c r="M364" s="124"/>
      <c r="N364" s="124"/>
      <c r="O364" s="124"/>
      <c r="P364" s="124"/>
      <c r="Q364" s="106"/>
      <c r="R364" s="124"/>
      <c r="S364" s="194"/>
      <c r="T364" s="124"/>
      <c r="U364" s="124"/>
      <c r="V364" s="124"/>
      <c r="W364" s="124"/>
      <c r="X364" s="124"/>
      <c r="Y364" s="124"/>
      <c r="Z364" s="124"/>
    </row>
    <row r="365">
      <c r="A365" s="183"/>
      <c r="B365" s="184"/>
      <c r="C365" s="106"/>
      <c r="D365" s="106"/>
      <c r="E365" s="185"/>
      <c r="F365" s="124"/>
      <c r="G365" s="124"/>
      <c r="H365" s="124"/>
      <c r="I365" s="124"/>
      <c r="J365" s="124"/>
      <c r="K365" s="124"/>
      <c r="L365" s="124"/>
      <c r="M365" s="124"/>
      <c r="N365" s="124"/>
      <c r="O365" s="124"/>
      <c r="P365" s="124"/>
      <c r="Q365" s="106"/>
      <c r="R365" s="124"/>
      <c r="S365" s="194"/>
      <c r="T365" s="124"/>
      <c r="U365" s="124"/>
      <c r="V365" s="124"/>
      <c r="W365" s="124"/>
      <c r="X365" s="124"/>
      <c r="Y365" s="124"/>
      <c r="Z365" s="124"/>
    </row>
    <row r="366">
      <c r="A366" s="183"/>
      <c r="B366" s="184"/>
      <c r="C366" s="106"/>
      <c r="D366" s="106"/>
      <c r="E366" s="185"/>
      <c r="F366" s="124"/>
      <c r="G366" s="124"/>
      <c r="H366" s="124"/>
      <c r="I366" s="124"/>
      <c r="J366" s="124"/>
      <c r="K366" s="124"/>
      <c r="L366" s="124"/>
      <c r="M366" s="124"/>
      <c r="N366" s="124"/>
      <c r="O366" s="124"/>
      <c r="P366" s="124"/>
      <c r="Q366" s="106"/>
      <c r="R366" s="124"/>
      <c r="S366" s="194"/>
      <c r="T366" s="124"/>
      <c r="U366" s="124"/>
      <c r="V366" s="124"/>
      <c r="W366" s="124"/>
      <c r="X366" s="124"/>
      <c r="Y366" s="124"/>
      <c r="Z366" s="124"/>
    </row>
    <row r="367">
      <c r="A367" s="183"/>
      <c r="B367" s="184"/>
      <c r="C367" s="106"/>
      <c r="D367" s="106"/>
      <c r="E367" s="185"/>
      <c r="F367" s="124"/>
      <c r="G367" s="124"/>
      <c r="H367" s="124"/>
      <c r="I367" s="124"/>
      <c r="J367" s="124"/>
      <c r="K367" s="124"/>
      <c r="L367" s="124"/>
      <c r="M367" s="124"/>
      <c r="N367" s="124"/>
      <c r="O367" s="124"/>
      <c r="P367" s="124"/>
      <c r="Q367" s="106"/>
      <c r="R367" s="124"/>
      <c r="S367" s="194"/>
      <c r="T367" s="124"/>
      <c r="U367" s="124"/>
      <c r="V367" s="124"/>
      <c r="W367" s="124"/>
      <c r="X367" s="124"/>
      <c r="Y367" s="124"/>
      <c r="Z367" s="124"/>
    </row>
    <row r="368">
      <c r="A368" s="183"/>
      <c r="B368" s="184"/>
      <c r="C368" s="106"/>
      <c r="D368" s="106"/>
      <c r="E368" s="185"/>
      <c r="F368" s="124"/>
      <c r="G368" s="124"/>
      <c r="H368" s="124"/>
      <c r="I368" s="124"/>
      <c r="J368" s="124"/>
      <c r="K368" s="124"/>
      <c r="L368" s="124"/>
      <c r="M368" s="124"/>
      <c r="N368" s="124"/>
      <c r="O368" s="124"/>
      <c r="P368" s="124"/>
      <c r="Q368" s="106"/>
      <c r="R368" s="124"/>
      <c r="S368" s="194"/>
      <c r="T368" s="124"/>
      <c r="U368" s="124"/>
      <c r="V368" s="124"/>
      <c r="W368" s="124"/>
      <c r="X368" s="124"/>
      <c r="Y368" s="124"/>
      <c r="Z368" s="124"/>
    </row>
    <row r="369">
      <c r="A369" s="183"/>
      <c r="B369" s="184"/>
      <c r="C369" s="106"/>
      <c r="D369" s="106"/>
      <c r="E369" s="185"/>
      <c r="F369" s="124"/>
      <c r="G369" s="124"/>
      <c r="H369" s="124"/>
      <c r="I369" s="124"/>
      <c r="J369" s="124"/>
      <c r="K369" s="124"/>
      <c r="L369" s="124"/>
      <c r="M369" s="124"/>
      <c r="N369" s="124"/>
      <c r="O369" s="124"/>
      <c r="P369" s="124"/>
      <c r="Q369" s="106"/>
      <c r="R369" s="124"/>
      <c r="S369" s="194"/>
      <c r="T369" s="124"/>
      <c r="U369" s="124"/>
      <c r="V369" s="124"/>
      <c r="W369" s="124"/>
      <c r="X369" s="124"/>
      <c r="Y369" s="124"/>
      <c r="Z369" s="124"/>
    </row>
    <row r="370">
      <c r="A370" s="183"/>
      <c r="B370" s="184"/>
      <c r="C370" s="106"/>
      <c r="D370" s="106"/>
      <c r="E370" s="185"/>
      <c r="F370" s="124"/>
      <c r="G370" s="124"/>
      <c r="H370" s="124"/>
      <c r="I370" s="124"/>
      <c r="J370" s="124"/>
      <c r="K370" s="124"/>
      <c r="L370" s="124"/>
      <c r="M370" s="124"/>
      <c r="N370" s="124"/>
      <c r="O370" s="124"/>
      <c r="P370" s="124"/>
      <c r="Q370" s="106"/>
      <c r="R370" s="124"/>
      <c r="S370" s="194"/>
      <c r="T370" s="124"/>
      <c r="U370" s="124"/>
      <c r="V370" s="124"/>
      <c r="W370" s="124"/>
      <c r="X370" s="124"/>
      <c r="Y370" s="124"/>
      <c r="Z370" s="124"/>
    </row>
    <row r="371">
      <c r="A371" s="183"/>
      <c r="B371" s="184"/>
      <c r="C371" s="106"/>
      <c r="D371" s="106"/>
      <c r="E371" s="185"/>
      <c r="F371" s="124"/>
      <c r="G371" s="124"/>
      <c r="H371" s="124"/>
      <c r="I371" s="124"/>
      <c r="J371" s="124"/>
      <c r="K371" s="124"/>
      <c r="L371" s="124"/>
      <c r="M371" s="124"/>
      <c r="N371" s="124"/>
      <c r="O371" s="124"/>
      <c r="P371" s="124"/>
      <c r="Q371" s="106"/>
      <c r="R371" s="124"/>
      <c r="S371" s="194"/>
      <c r="T371" s="124"/>
      <c r="U371" s="124"/>
      <c r="V371" s="124"/>
      <c r="W371" s="124"/>
      <c r="X371" s="124"/>
      <c r="Y371" s="124"/>
      <c r="Z371" s="124"/>
    </row>
    <row r="372">
      <c r="A372" s="183"/>
      <c r="B372" s="184"/>
      <c r="C372" s="106"/>
      <c r="D372" s="106"/>
      <c r="E372" s="185"/>
      <c r="F372" s="124"/>
      <c r="G372" s="124"/>
      <c r="H372" s="124"/>
      <c r="I372" s="124"/>
      <c r="J372" s="124"/>
      <c r="K372" s="124"/>
      <c r="L372" s="124"/>
      <c r="M372" s="124"/>
      <c r="N372" s="124"/>
      <c r="O372" s="124"/>
      <c r="P372" s="124"/>
      <c r="Q372" s="106"/>
      <c r="R372" s="124"/>
      <c r="S372" s="194"/>
      <c r="T372" s="124"/>
      <c r="U372" s="124"/>
      <c r="V372" s="124"/>
      <c r="W372" s="124"/>
      <c r="X372" s="124"/>
      <c r="Y372" s="124"/>
      <c r="Z372" s="124"/>
    </row>
    <row r="373">
      <c r="A373" s="183"/>
      <c r="B373" s="184"/>
      <c r="C373" s="106"/>
      <c r="D373" s="106"/>
      <c r="E373" s="185"/>
      <c r="F373" s="124"/>
      <c r="G373" s="124"/>
      <c r="H373" s="124"/>
      <c r="I373" s="124"/>
      <c r="J373" s="124"/>
      <c r="K373" s="124"/>
      <c r="L373" s="124"/>
      <c r="M373" s="124"/>
      <c r="N373" s="124"/>
      <c r="O373" s="124"/>
      <c r="P373" s="124"/>
      <c r="Q373" s="106"/>
      <c r="R373" s="124"/>
      <c r="S373" s="194"/>
      <c r="T373" s="124"/>
      <c r="U373" s="124"/>
      <c r="V373" s="124"/>
      <c r="W373" s="124"/>
      <c r="X373" s="124"/>
      <c r="Y373" s="124"/>
      <c r="Z373" s="124"/>
    </row>
    <row r="374">
      <c r="A374" s="183"/>
      <c r="B374" s="184"/>
      <c r="C374" s="106"/>
      <c r="D374" s="106"/>
      <c r="E374" s="185"/>
      <c r="F374" s="124"/>
      <c r="G374" s="124"/>
      <c r="H374" s="124"/>
      <c r="I374" s="124"/>
      <c r="J374" s="124"/>
      <c r="K374" s="124"/>
      <c r="L374" s="124"/>
      <c r="M374" s="124"/>
      <c r="N374" s="124"/>
      <c r="O374" s="124"/>
      <c r="P374" s="124"/>
      <c r="Q374" s="106"/>
      <c r="R374" s="124"/>
      <c r="S374" s="194"/>
      <c r="T374" s="124"/>
      <c r="U374" s="124"/>
      <c r="V374" s="124"/>
      <c r="W374" s="124"/>
      <c r="X374" s="124"/>
      <c r="Y374" s="124"/>
      <c r="Z374" s="124"/>
    </row>
    <row r="375">
      <c r="A375" s="183"/>
      <c r="B375" s="184"/>
      <c r="C375" s="106"/>
      <c r="D375" s="106"/>
      <c r="E375" s="185"/>
      <c r="F375" s="124"/>
      <c r="G375" s="124"/>
      <c r="H375" s="124"/>
      <c r="I375" s="124"/>
      <c r="J375" s="124"/>
      <c r="K375" s="124"/>
      <c r="L375" s="124"/>
      <c r="M375" s="124"/>
      <c r="N375" s="124"/>
      <c r="O375" s="124"/>
      <c r="P375" s="124"/>
      <c r="Q375" s="106"/>
      <c r="R375" s="124"/>
      <c r="S375" s="194"/>
      <c r="T375" s="124"/>
      <c r="U375" s="124"/>
      <c r="V375" s="124"/>
      <c r="W375" s="124"/>
      <c r="X375" s="124"/>
      <c r="Y375" s="124"/>
      <c r="Z375" s="124"/>
    </row>
    <row r="376">
      <c r="A376" s="183"/>
      <c r="B376" s="184"/>
      <c r="C376" s="106"/>
      <c r="D376" s="106"/>
      <c r="E376" s="185"/>
      <c r="F376" s="124"/>
      <c r="G376" s="124"/>
      <c r="H376" s="124"/>
      <c r="I376" s="124"/>
      <c r="J376" s="124"/>
      <c r="K376" s="124"/>
      <c r="L376" s="124"/>
      <c r="M376" s="124"/>
      <c r="N376" s="124"/>
      <c r="O376" s="124"/>
      <c r="P376" s="124"/>
      <c r="Q376" s="106"/>
      <c r="R376" s="124"/>
      <c r="S376" s="194"/>
      <c r="T376" s="124"/>
      <c r="U376" s="124"/>
      <c r="V376" s="124"/>
      <c r="W376" s="124"/>
      <c r="X376" s="124"/>
      <c r="Y376" s="124"/>
      <c r="Z376" s="124"/>
    </row>
    <row r="377">
      <c r="A377" s="183"/>
      <c r="B377" s="184"/>
      <c r="C377" s="106"/>
      <c r="D377" s="106"/>
      <c r="E377" s="185"/>
      <c r="F377" s="124"/>
      <c r="G377" s="124"/>
      <c r="H377" s="124"/>
      <c r="I377" s="124"/>
      <c r="J377" s="124"/>
      <c r="K377" s="124"/>
      <c r="L377" s="124"/>
      <c r="M377" s="124"/>
      <c r="N377" s="124"/>
      <c r="O377" s="124"/>
      <c r="P377" s="124"/>
      <c r="Q377" s="106"/>
      <c r="R377" s="124"/>
      <c r="S377" s="194"/>
      <c r="T377" s="124"/>
      <c r="U377" s="124"/>
      <c r="V377" s="124"/>
      <c r="W377" s="124"/>
      <c r="X377" s="124"/>
      <c r="Y377" s="124"/>
      <c r="Z377" s="124"/>
    </row>
    <row r="378">
      <c r="A378" s="183"/>
      <c r="B378" s="184"/>
      <c r="C378" s="106"/>
      <c r="D378" s="106"/>
      <c r="E378" s="185"/>
      <c r="F378" s="124"/>
      <c r="G378" s="124"/>
      <c r="H378" s="124"/>
      <c r="I378" s="124"/>
      <c r="J378" s="124"/>
      <c r="K378" s="124"/>
      <c r="L378" s="124"/>
      <c r="M378" s="124"/>
      <c r="N378" s="124"/>
      <c r="O378" s="124"/>
      <c r="P378" s="124"/>
      <c r="Q378" s="106"/>
      <c r="R378" s="124"/>
      <c r="S378" s="194"/>
      <c r="T378" s="124"/>
      <c r="U378" s="124"/>
      <c r="V378" s="124"/>
      <c r="W378" s="124"/>
      <c r="X378" s="124"/>
      <c r="Y378" s="124"/>
      <c r="Z378" s="124"/>
    </row>
    <row r="379">
      <c r="A379" s="183"/>
      <c r="B379" s="184"/>
      <c r="C379" s="106"/>
      <c r="D379" s="106"/>
      <c r="E379" s="185"/>
      <c r="F379" s="124"/>
      <c r="G379" s="124"/>
      <c r="H379" s="124"/>
      <c r="I379" s="124"/>
      <c r="J379" s="124"/>
      <c r="K379" s="124"/>
      <c r="L379" s="124"/>
      <c r="M379" s="124"/>
      <c r="N379" s="124"/>
      <c r="O379" s="124"/>
      <c r="P379" s="124"/>
      <c r="Q379" s="106"/>
      <c r="R379" s="124"/>
      <c r="S379" s="194"/>
      <c r="T379" s="124"/>
      <c r="U379" s="124"/>
      <c r="V379" s="124"/>
      <c r="W379" s="124"/>
      <c r="X379" s="124"/>
      <c r="Y379" s="124"/>
      <c r="Z379" s="124"/>
    </row>
    <row r="380">
      <c r="A380" s="183"/>
      <c r="B380" s="184"/>
      <c r="C380" s="106"/>
      <c r="D380" s="106"/>
      <c r="E380" s="185"/>
      <c r="F380" s="124"/>
      <c r="G380" s="124"/>
      <c r="H380" s="124"/>
      <c r="I380" s="124"/>
      <c r="J380" s="124"/>
      <c r="K380" s="124"/>
      <c r="L380" s="124"/>
      <c r="M380" s="124"/>
      <c r="N380" s="124"/>
      <c r="O380" s="124"/>
      <c r="P380" s="124"/>
      <c r="Q380" s="106"/>
      <c r="R380" s="124"/>
      <c r="S380" s="194"/>
      <c r="T380" s="124"/>
      <c r="U380" s="124"/>
      <c r="V380" s="124"/>
      <c r="W380" s="124"/>
      <c r="X380" s="124"/>
      <c r="Y380" s="124"/>
      <c r="Z380" s="124"/>
    </row>
    <row r="381">
      <c r="A381" s="183"/>
      <c r="B381" s="184"/>
      <c r="C381" s="106"/>
      <c r="D381" s="106"/>
      <c r="E381" s="185"/>
      <c r="F381" s="124"/>
      <c r="G381" s="124"/>
      <c r="H381" s="124"/>
      <c r="I381" s="124"/>
      <c r="J381" s="124"/>
      <c r="K381" s="124"/>
      <c r="L381" s="124"/>
      <c r="M381" s="124"/>
      <c r="N381" s="124"/>
      <c r="O381" s="124"/>
      <c r="P381" s="124"/>
      <c r="Q381" s="106"/>
      <c r="R381" s="124"/>
      <c r="S381" s="194"/>
      <c r="T381" s="124"/>
      <c r="U381" s="124"/>
      <c r="V381" s="124"/>
      <c r="W381" s="124"/>
      <c r="X381" s="124"/>
      <c r="Y381" s="124"/>
      <c r="Z381" s="124"/>
    </row>
    <row r="382">
      <c r="A382" s="183"/>
      <c r="B382" s="184"/>
      <c r="C382" s="106"/>
      <c r="D382" s="106"/>
      <c r="E382" s="185"/>
      <c r="F382" s="124"/>
      <c r="G382" s="124"/>
      <c r="H382" s="124"/>
      <c r="I382" s="124"/>
      <c r="J382" s="124"/>
      <c r="K382" s="124"/>
      <c r="L382" s="124"/>
      <c r="M382" s="124"/>
      <c r="N382" s="124"/>
      <c r="O382" s="124"/>
      <c r="P382" s="124"/>
      <c r="Q382" s="106"/>
      <c r="R382" s="124"/>
      <c r="S382" s="194"/>
      <c r="T382" s="124"/>
      <c r="U382" s="124"/>
      <c r="V382" s="124"/>
      <c r="W382" s="124"/>
      <c r="X382" s="124"/>
      <c r="Y382" s="124"/>
      <c r="Z382" s="124"/>
    </row>
    <row r="383">
      <c r="A383" s="183"/>
      <c r="B383" s="184"/>
      <c r="C383" s="106"/>
      <c r="D383" s="106"/>
      <c r="E383" s="185"/>
      <c r="F383" s="124"/>
      <c r="G383" s="124"/>
      <c r="H383" s="124"/>
      <c r="I383" s="124"/>
      <c r="J383" s="124"/>
      <c r="K383" s="124"/>
      <c r="L383" s="124"/>
      <c r="M383" s="124"/>
      <c r="N383" s="124"/>
      <c r="O383" s="124"/>
      <c r="P383" s="124"/>
      <c r="Q383" s="106"/>
      <c r="R383" s="124"/>
      <c r="S383" s="194"/>
      <c r="T383" s="124"/>
      <c r="U383" s="124"/>
      <c r="V383" s="124"/>
      <c r="W383" s="124"/>
      <c r="X383" s="124"/>
      <c r="Y383" s="124"/>
      <c r="Z383" s="124"/>
    </row>
    <row r="384">
      <c r="A384" s="183"/>
      <c r="B384" s="184"/>
      <c r="C384" s="106"/>
      <c r="D384" s="106"/>
      <c r="E384" s="185"/>
      <c r="F384" s="124"/>
      <c r="G384" s="124"/>
      <c r="H384" s="124"/>
      <c r="I384" s="124"/>
      <c r="J384" s="124"/>
      <c r="K384" s="124"/>
      <c r="L384" s="124"/>
      <c r="M384" s="124"/>
      <c r="N384" s="124"/>
      <c r="O384" s="124"/>
      <c r="P384" s="124"/>
      <c r="Q384" s="106"/>
      <c r="R384" s="124"/>
      <c r="S384" s="194"/>
      <c r="T384" s="124"/>
      <c r="U384" s="124"/>
      <c r="V384" s="124"/>
      <c r="W384" s="124"/>
      <c r="X384" s="124"/>
      <c r="Y384" s="124"/>
      <c r="Z384" s="124"/>
    </row>
    <row r="385">
      <c r="A385" s="183"/>
      <c r="B385" s="184"/>
      <c r="C385" s="106"/>
      <c r="D385" s="106"/>
      <c r="E385" s="185"/>
      <c r="F385" s="124"/>
      <c r="G385" s="124"/>
      <c r="H385" s="124"/>
      <c r="I385" s="124"/>
      <c r="J385" s="124"/>
      <c r="K385" s="124"/>
      <c r="L385" s="124"/>
      <c r="M385" s="124"/>
      <c r="N385" s="124"/>
      <c r="O385" s="124"/>
      <c r="P385" s="124"/>
      <c r="Q385" s="106"/>
      <c r="R385" s="124"/>
      <c r="S385" s="194"/>
      <c r="T385" s="124"/>
      <c r="U385" s="124"/>
      <c r="V385" s="124"/>
      <c r="W385" s="124"/>
      <c r="X385" s="124"/>
      <c r="Y385" s="124"/>
      <c r="Z385" s="124"/>
    </row>
    <row r="386">
      <c r="A386" s="183"/>
      <c r="B386" s="184"/>
      <c r="C386" s="106"/>
      <c r="D386" s="106"/>
      <c r="E386" s="185"/>
      <c r="F386" s="124"/>
      <c r="G386" s="124"/>
      <c r="H386" s="124"/>
      <c r="I386" s="124"/>
      <c r="J386" s="124"/>
      <c r="K386" s="124"/>
      <c r="L386" s="124"/>
      <c r="M386" s="124"/>
      <c r="N386" s="124"/>
      <c r="O386" s="124"/>
      <c r="P386" s="124"/>
      <c r="Q386" s="106"/>
      <c r="R386" s="124"/>
      <c r="S386" s="194"/>
      <c r="T386" s="124"/>
      <c r="U386" s="124"/>
      <c r="V386" s="124"/>
      <c r="W386" s="124"/>
      <c r="X386" s="124"/>
      <c r="Y386" s="124"/>
      <c r="Z386" s="124"/>
    </row>
    <row r="387">
      <c r="A387" s="183"/>
      <c r="B387" s="184"/>
      <c r="C387" s="106"/>
      <c r="D387" s="106"/>
      <c r="E387" s="185"/>
      <c r="F387" s="124"/>
      <c r="G387" s="124"/>
      <c r="H387" s="124"/>
      <c r="I387" s="124"/>
      <c r="J387" s="124"/>
      <c r="K387" s="124"/>
      <c r="L387" s="124"/>
      <c r="M387" s="124"/>
      <c r="N387" s="124"/>
      <c r="O387" s="124"/>
      <c r="P387" s="124"/>
      <c r="Q387" s="106"/>
      <c r="R387" s="124"/>
      <c r="S387" s="194"/>
      <c r="T387" s="124"/>
      <c r="U387" s="124"/>
      <c r="V387" s="124"/>
      <c r="W387" s="124"/>
      <c r="X387" s="124"/>
      <c r="Y387" s="124"/>
      <c r="Z387" s="124"/>
    </row>
    <row r="388">
      <c r="A388" s="183"/>
      <c r="B388" s="184"/>
      <c r="C388" s="106"/>
      <c r="D388" s="106"/>
      <c r="E388" s="185"/>
      <c r="F388" s="124"/>
      <c r="G388" s="124"/>
      <c r="H388" s="124"/>
      <c r="I388" s="124"/>
      <c r="J388" s="124"/>
      <c r="K388" s="124"/>
      <c r="L388" s="124"/>
      <c r="M388" s="124"/>
      <c r="N388" s="124"/>
      <c r="O388" s="124"/>
      <c r="P388" s="124"/>
      <c r="Q388" s="106"/>
      <c r="R388" s="124"/>
      <c r="S388" s="194"/>
      <c r="T388" s="124"/>
      <c r="U388" s="124"/>
      <c r="V388" s="124"/>
      <c r="W388" s="124"/>
      <c r="X388" s="124"/>
      <c r="Y388" s="124"/>
      <c r="Z388" s="124"/>
    </row>
    <row r="389">
      <c r="A389" s="183"/>
      <c r="B389" s="184"/>
      <c r="C389" s="106"/>
      <c r="D389" s="106"/>
      <c r="E389" s="185"/>
      <c r="F389" s="124"/>
      <c r="G389" s="124"/>
      <c r="H389" s="124"/>
      <c r="I389" s="124"/>
      <c r="J389" s="124"/>
      <c r="K389" s="124"/>
      <c r="L389" s="124"/>
      <c r="M389" s="124"/>
      <c r="N389" s="124"/>
      <c r="O389" s="124"/>
      <c r="P389" s="124"/>
      <c r="Q389" s="106"/>
      <c r="R389" s="124"/>
      <c r="S389" s="194"/>
      <c r="T389" s="124"/>
      <c r="U389" s="124"/>
      <c r="V389" s="124"/>
      <c r="W389" s="124"/>
      <c r="X389" s="124"/>
      <c r="Y389" s="124"/>
      <c r="Z389" s="124"/>
    </row>
    <row r="390">
      <c r="A390" s="183"/>
      <c r="B390" s="184"/>
      <c r="C390" s="106"/>
      <c r="D390" s="106"/>
      <c r="E390" s="185"/>
      <c r="F390" s="124"/>
      <c r="G390" s="124"/>
      <c r="H390" s="124"/>
      <c r="I390" s="124"/>
      <c r="J390" s="124"/>
      <c r="K390" s="124"/>
      <c r="L390" s="124"/>
      <c r="M390" s="124"/>
      <c r="N390" s="124"/>
      <c r="O390" s="124"/>
      <c r="P390" s="124"/>
      <c r="Q390" s="106"/>
      <c r="R390" s="124"/>
      <c r="S390" s="194"/>
      <c r="T390" s="124"/>
      <c r="U390" s="124"/>
      <c r="V390" s="124"/>
      <c r="W390" s="124"/>
      <c r="X390" s="124"/>
      <c r="Y390" s="124"/>
      <c r="Z390" s="124"/>
    </row>
    <row r="391">
      <c r="A391" s="183"/>
      <c r="B391" s="184"/>
      <c r="C391" s="106"/>
      <c r="D391" s="106"/>
      <c r="E391" s="185"/>
      <c r="F391" s="124"/>
      <c r="G391" s="124"/>
      <c r="H391" s="124"/>
      <c r="I391" s="124"/>
      <c r="J391" s="124"/>
      <c r="K391" s="124"/>
      <c r="L391" s="124"/>
      <c r="M391" s="124"/>
      <c r="N391" s="124"/>
      <c r="O391" s="124"/>
      <c r="P391" s="124"/>
      <c r="Q391" s="106"/>
      <c r="R391" s="124"/>
      <c r="S391" s="194"/>
      <c r="T391" s="124"/>
      <c r="U391" s="124"/>
      <c r="V391" s="124"/>
      <c r="W391" s="124"/>
      <c r="X391" s="124"/>
      <c r="Y391" s="124"/>
      <c r="Z391" s="124"/>
    </row>
    <row r="392">
      <c r="A392" s="183"/>
      <c r="B392" s="184"/>
      <c r="C392" s="106"/>
      <c r="D392" s="106"/>
      <c r="E392" s="185"/>
      <c r="F392" s="124"/>
      <c r="G392" s="124"/>
      <c r="H392" s="124"/>
      <c r="I392" s="124"/>
      <c r="J392" s="124"/>
      <c r="K392" s="124"/>
      <c r="L392" s="124"/>
      <c r="M392" s="124"/>
      <c r="N392" s="124"/>
      <c r="O392" s="124"/>
      <c r="P392" s="124"/>
      <c r="Q392" s="106"/>
      <c r="R392" s="124"/>
      <c r="S392" s="194"/>
      <c r="T392" s="124"/>
      <c r="U392" s="124"/>
      <c r="V392" s="124"/>
      <c r="W392" s="124"/>
      <c r="X392" s="124"/>
      <c r="Y392" s="124"/>
      <c r="Z392" s="124"/>
    </row>
    <row r="393">
      <c r="A393" s="183"/>
      <c r="B393" s="184"/>
      <c r="C393" s="106"/>
      <c r="D393" s="106"/>
      <c r="E393" s="185"/>
      <c r="F393" s="124"/>
      <c r="G393" s="124"/>
      <c r="H393" s="124"/>
      <c r="I393" s="124"/>
      <c r="J393" s="124"/>
      <c r="K393" s="124"/>
      <c r="L393" s="124"/>
      <c r="M393" s="124"/>
      <c r="N393" s="124"/>
      <c r="O393" s="124"/>
      <c r="P393" s="124"/>
      <c r="Q393" s="106"/>
      <c r="R393" s="124"/>
      <c r="S393" s="194"/>
      <c r="T393" s="124"/>
      <c r="U393" s="124"/>
      <c r="V393" s="124"/>
      <c r="W393" s="124"/>
      <c r="X393" s="124"/>
      <c r="Y393" s="124"/>
      <c r="Z393" s="124"/>
    </row>
    <row r="394">
      <c r="A394" s="183"/>
      <c r="B394" s="184"/>
      <c r="C394" s="106"/>
      <c r="D394" s="106"/>
      <c r="E394" s="185"/>
      <c r="F394" s="124"/>
      <c r="G394" s="124"/>
      <c r="H394" s="124"/>
      <c r="I394" s="124"/>
      <c r="J394" s="124"/>
      <c r="K394" s="124"/>
      <c r="L394" s="124"/>
      <c r="M394" s="124"/>
      <c r="N394" s="124"/>
      <c r="O394" s="124"/>
      <c r="P394" s="124"/>
      <c r="Q394" s="106"/>
      <c r="R394" s="124"/>
      <c r="S394" s="194"/>
      <c r="T394" s="124"/>
      <c r="U394" s="124"/>
      <c r="V394" s="124"/>
      <c r="W394" s="124"/>
      <c r="X394" s="124"/>
      <c r="Y394" s="124"/>
      <c r="Z394" s="124"/>
    </row>
    <row r="395">
      <c r="A395" s="183"/>
      <c r="B395" s="184"/>
      <c r="C395" s="106"/>
      <c r="D395" s="106"/>
      <c r="E395" s="185"/>
      <c r="F395" s="124"/>
      <c r="G395" s="124"/>
      <c r="H395" s="124"/>
      <c r="I395" s="124"/>
      <c r="J395" s="124"/>
      <c r="K395" s="124"/>
      <c r="L395" s="124"/>
      <c r="M395" s="124"/>
      <c r="N395" s="124"/>
      <c r="O395" s="124"/>
      <c r="P395" s="124"/>
      <c r="Q395" s="106"/>
      <c r="R395" s="124"/>
      <c r="S395" s="194"/>
      <c r="T395" s="124"/>
      <c r="U395" s="124"/>
      <c r="V395" s="124"/>
      <c r="W395" s="124"/>
      <c r="X395" s="124"/>
      <c r="Y395" s="124"/>
      <c r="Z395" s="124"/>
    </row>
    <row r="396">
      <c r="A396" s="183"/>
      <c r="B396" s="184"/>
      <c r="C396" s="106"/>
      <c r="D396" s="106"/>
      <c r="E396" s="185"/>
      <c r="F396" s="124"/>
      <c r="G396" s="124"/>
      <c r="H396" s="124"/>
      <c r="I396" s="124"/>
      <c r="J396" s="124"/>
      <c r="K396" s="124"/>
      <c r="L396" s="124"/>
      <c r="M396" s="124"/>
      <c r="N396" s="124"/>
      <c r="O396" s="124"/>
      <c r="P396" s="124"/>
      <c r="Q396" s="106"/>
      <c r="R396" s="124"/>
      <c r="S396" s="194"/>
      <c r="T396" s="124"/>
      <c r="U396" s="124"/>
      <c r="V396" s="124"/>
      <c r="W396" s="124"/>
      <c r="X396" s="124"/>
      <c r="Y396" s="124"/>
      <c r="Z396" s="124"/>
    </row>
    <row r="397">
      <c r="A397" s="183"/>
      <c r="B397" s="184"/>
      <c r="C397" s="106"/>
      <c r="D397" s="106"/>
      <c r="E397" s="185"/>
      <c r="F397" s="124"/>
      <c r="G397" s="124"/>
      <c r="H397" s="124"/>
      <c r="I397" s="124"/>
      <c r="J397" s="124"/>
      <c r="K397" s="124"/>
      <c r="L397" s="124"/>
      <c r="M397" s="124"/>
      <c r="N397" s="124"/>
      <c r="O397" s="124"/>
      <c r="P397" s="124"/>
      <c r="Q397" s="106"/>
      <c r="R397" s="124"/>
      <c r="S397" s="194"/>
      <c r="T397" s="124"/>
      <c r="U397" s="124"/>
      <c r="V397" s="124"/>
      <c r="W397" s="124"/>
      <c r="X397" s="124"/>
      <c r="Y397" s="124"/>
      <c r="Z397" s="124"/>
    </row>
    <row r="398">
      <c r="A398" s="183"/>
      <c r="B398" s="184"/>
      <c r="C398" s="106"/>
      <c r="D398" s="106"/>
      <c r="E398" s="185"/>
      <c r="F398" s="124"/>
      <c r="G398" s="124"/>
      <c r="H398" s="124"/>
      <c r="I398" s="124"/>
      <c r="J398" s="124"/>
      <c r="K398" s="124"/>
      <c r="L398" s="124"/>
      <c r="M398" s="124"/>
      <c r="N398" s="124"/>
      <c r="O398" s="124"/>
      <c r="P398" s="124"/>
      <c r="Q398" s="106"/>
      <c r="R398" s="124"/>
      <c r="S398" s="194"/>
      <c r="T398" s="124"/>
      <c r="U398" s="124"/>
      <c r="V398" s="124"/>
      <c r="W398" s="124"/>
      <c r="X398" s="124"/>
      <c r="Y398" s="124"/>
      <c r="Z398" s="124"/>
    </row>
    <row r="399">
      <c r="A399" s="183"/>
      <c r="B399" s="184"/>
      <c r="C399" s="106"/>
      <c r="D399" s="106"/>
      <c r="E399" s="185"/>
      <c r="F399" s="124"/>
      <c r="G399" s="124"/>
      <c r="H399" s="124"/>
      <c r="I399" s="124"/>
      <c r="J399" s="124"/>
      <c r="K399" s="124"/>
      <c r="L399" s="124"/>
      <c r="M399" s="124"/>
      <c r="N399" s="124"/>
      <c r="O399" s="124"/>
      <c r="P399" s="124"/>
      <c r="Q399" s="106"/>
      <c r="R399" s="124"/>
      <c r="S399" s="194"/>
      <c r="T399" s="124"/>
      <c r="U399" s="124"/>
      <c r="V399" s="124"/>
      <c r="W399" s="124"/>
      <c r="X399" s="124"/>
      <c r="Y399" s="124"/>
      <c r="Z399" s="124"/>
    </row>
    <row r="400">
      <c r="A400" s="183"/>
      <c r="B400" s="184"/>
      <c r="C400" s="106"/>
      <c r="D400" s="106"/>
      <c r="E400" s="185"/>
      <c r="F400" s="124"/>
      <c r="G400" s="124"/>
      <c r="H400" s="124"/>
      <c r="I400" s="124"/>
      <c r="J400" s="124"/>
      <c r="K400" s="124"/>
      <c r="L400" s="124"/>
      <c r="M400" s="124"/>
      <c r="N400" s="124"/>
      <c r="O400" s="124"/>
      <c r="P400" s="124"/>
      <c r="Q400" s="106"/>
      <c r="R400" s="124"/>
      <c r="S400" s="194"/>
      <c r="T400" s="124"/>
      <c r="U400" s="124"/>
      <c r="V400" s="124"/>
      <c r="W400" s="124"/>
      <c r="X400" s="124"/>
      <c r="Y400" s="124"/>
      <c r="Z400" s="124"/>
    </row>
    <row r="401">
      <c r="A401" s="183"/>
      <c r="B401" s="184"/>
      <c r="C401" s="106"/>
      <c r="D401" s="106"/>
      <c r="E401" s="185"/>
      <c r="F401" s="124"/>
      <c r="G401" s="124"/>
      <c r="H401" s="124"/>
      <c r="I401" s="124"/>
      <c r="J401" s="124"/>
      <c r="K401" s="124"/>
      <c r="L401" s="124"/>
      <c r="M401" s="124"/>
      <c r="N401" s="124"/>
      <c r="O401" s="124"/>
      <c r="P401" s="124"/>
      <c r="Q401" s="106"/>
      <c r="R401" s="124"/>
      <c r="S401" s="194"/>
      <c r="T401" s="124"/>
      <c r="U401" s="124"/>
      <c r="V401" s="124"/>
      <c r="W401" s="124"/>
      <c r="X401" s="124"/>
      <c r="Y401" s="124"/>
      <c r="Z401" s="124"/>
    </row>
    <row r="402">
      <c r="A402" s="183"/>
      <c r="B402" s="184"/>
      <c r="C402" s="106"/>
      <c r="D402" s="106"/>
      <c r="E402" s="185"/>
      <c r="F402" s="124"/>
      <c r="G402" s="124"/>
      <c r="H402" s="124"/>
      <c r="I402" s="124"/>
      <c r="J402" s="124"/>
      <c r="K402" s="124"/>
      <c r="L402" s="124"/>
      <c r="M402" s="124"/>
      <c r="N402" s="124"/>
      <c r="O402" s="124"/>
      <c r="P402" s="124"/>
      <c r="Q402" s="106"/>
      <c r="R402" s="124"/>
      <c r="S402" s="194"/>
      <c r="T402" s="124"/>
      <c r="U402" s="124"/>
      <c r="V402" s="124"/>
      <c r="W402" s="124"/>
      <c r="X402" s="124"/>
      <c r="Y402" s="124"/>
      <c r="Z402" s="124"/>
    </row>
    <row r="403">
      <c r="A403" s="183"/>
      <c r="B403" s="184"/>
      <c r="C403" s="106"/>
      <c r="D403" s="106"/>
      <c r="E403" s="185"/>
      <c r="F403" s="124"/>
      <c r="G403" s="124"/>
      <c r="H403" s="124"/>
      <c r="I403" s="124"/>
      <c r="J403" s="124"/>
      <c r="K403" s="124"/>
      <c r="L403" s="124"/>
      <c r="M403" s="124"/>
      <c r="N403" s="124"/>
      <c r="O403" s="124"/>
      <c r="P403" s="124"/>
      <c r="Q403" s="106"/>
      <c r="R403" s="124"/>
      <c r="S403" s="194"/>
      <c r="T403" s="124"/>
      <c r="U403" s="124"/>
      <c r="V403" s="124"/>
      <c r="W403" s="124"/>
      <c r="X403" s="124"/>
      <c r="Y403" s="124"/>
      <c r="Z403" s="124"/>
    </row>
    <row r="404">
      <c r="A404" s="183"/>
      <c r="B404" s="184"/>
      <c r="C404" s="106"/>
      <c r="D404" s="106"/>
      <c r="E404" s="185"/>
      <c r="F404" s="124"/>
      <c r="G404" s="124"/>
      <c r="H404" s="124"/>
      <c r="I404" s="124"/>
      <c r="J404" s="124"/>
      <c r="K404" s="124"/>
      <c r="L404" s="124"/>
      <c r="M404" s="124"/>
      <c r="N404" s="124"/>
      <c r="O404" s="124"/>
      <c r="P404" s="124"/>
      <c r="Q404" s="106"/>
      <c r="R404" s="124"/>
      <c r="S404" s="194"/>
      <c r="T404" s="124"/>
      <c r="U404" s="124"/>
      <c r="V404" s="124"/>
      <c r="W404" s="124"/>
      <c r="X404" s="124"/>
      <c r="Y404" s="124"/>
      <c r="Z404" s="124"/>
    </row>
    <row r="405">
      <c r="A405" s="183"/>
      <c r="B405" s="184"/>
      <c r="C405" s="106"/>
      <c r="D405" s="106"/>
      <c r="E405" s="185"/>
      <c r="F405" s="124"/>
      <c r="G405" s="124"/>
      <c r="H405" s="124"/>
      <c r="I405" s="124"/>
      <c r="J405" s="124"/>
      <c r="K405" s="124"/>
      <c r="L405" s="124"/>
      <c r="M405" s="124"/>
      <c r="N405" s="124"/>
      <c r="O405" s="124"/>
      <c r="P405" s="124"/>
      <c r="Q405" s="106"/>
      <c r="R405" s="124"/>
      <c r="S405" s="194"/>
      <c r="T405" s="124"/>
      <c r="U405" s="124"/>
      <c r="V405" s="124"/>
      <c r="W405" s="124"/>
      <c r="X405" s="124"/>
      <c r="Y405" s="124"/>
      <c r="Z405" s="124"/>
    </row>
    <row r="406">
      <c r="A406" s="183"/>
      <c r="B406" s="184"/>
      <c r="C406" s="106"/>
      <c r="D406" s="106"/>
      <c r="E406" s="185"/>
      <c r="F406" s="124"/>
      <c r="G406" s="124"/>
      <c r="H406" s="124"/>
      <c r="I406" s="124"/>
      <c r="J406" s="124"/>
      <c r="K406" s="124"/>
      <c r="L406" s="124"/>
      <c r="M406" s="124"/>
      <c r="N406" s="124"/>
      <c r="O406" s="124"/>
      <c r="P406" s="124"/>
      <c r="Q406" s="106"/>
      <c r="R406" s="124"/>
      <c r="S406" s="194"/>
      <c r="T406" s="124"/>
      <c r="U406" s="124"/>
      <c r="V406" s="124"/>
      <c r="W406" s="124"/>
      <c r="X406" s="124"/>
      <c r="Y406" s="124"/>
      <c r="Z406" s="124"/>
    </row>
    <row r="407">
      <c r="A407" s="183"/>
      <c r="B407" s="184"/>
      <c r="C407" s="106"/>
      <c r="D407" s="106"/>
      <c r="E407" s="185"/>
      <c r="F407" s="124"/>
      <c r="G407" s="124"/>
      <c r="H407" s="124"/>
      <c r="I407" s="124"/>
      <c r="J407" s="124"/>
      <c r="K407" s="124"/>
      <c r="L407" s="124"/>
      <c r="M407" s="124"/>
      <c r="N407" s="124"/>
      <c r="O407" s="124"/>
      <c r="P407" s="124"/>
      <c r="Q407" s="106"/>
      <c r="R407" s="124"/>
      <c r="S407" s="194"/>
      <c r="T407" s="124"/>
      <c r="U407" s="124"/>
      <c r="V407" s="124"/>
      <c r="W407" s="124"/>
      <c r="X407" s="124"/>
      <c r="Y407" s="124"/>
      <c r="Z407" s="124"/>
    </row>
    <row r="408">
      <c r="A408" s="183"/>
      <c r="B408" s="184"/>
      <c r="C408" s="106"/>
      <c r="D408" s="106"/>
      <c r="E408" s="185"/>
      <c r="F408" s="124"/>
      <c r="G408" s="124"/>
      <c r="H408" s="124"/>
      <c r="I408" s="124"/>
      <c r="J408" s="124"/>
      <c r="K408" s="124"/>
      <c r="L408" s="124"/>
      <c r="M408" s="124"/>
      <c r="N408" s="124"/>
      <c r="O408" s="124"/>
      <c r="P408" s="124"/>
      <c r="Q408" s="106"/>
      <c r="R408" s="124"/>
      <c r="S408" s="194"/>
      <c r="T408" s="124"/>
      <c r="U408" s="124"/>
      <c r="V408" s="124"/>
      <c r="W408" s="124"/>
      <c r="X408" s="124"/>
      <c r="Y408" s="124"/>
      <c r="Z408" s="124"/>
    </row>
    <row r="409">
      <c r="A409" s="183"/>
      <c r="B409" s="184"/>
      <c r="C409" s="106"/>
      <c r="D409" s="106"/>
      <c r="E409" s="185"/>
      <c r="F409" s="124"/>
      <c r="G409" s="124"/>
      <c r="H409" s="124"/>
      <c r="I409" s="124"/>
      <c r="J409" s="124"/>
      <c r="K409" s="124"/>
      <c r="L409" s="124"/>
      <c r="M409" s="124"/>
      <c r="N409" s="124"/>
      <c r="O409" s="124"/>
      <c r="P409" s="124"/>
      <c r="Q409" s="106"/>
      <c r="R409" s="124"/>
      <c r="S409" s="194"/>
      <c r="T409" s="124"/>
      <c r="U409" s="124"/>
      <c r="V409" s="124"/>
      <c r="W409" s="124"/>
      <c r="X409" s="124"/>
      <c r="Y409" s="124"/>
      <c r="Z409" s="124"/>
    </row>
    <row r="410">
      <c r="A410" s="183"/>
      <c r="B410" s="184"/>
      <c r="C410" s="106"/>
      <c r="D410" s="106"/>
      <c r="E410" s="185"/>
      <c r="F410" s="124"/>
      <c r="G410" s="124"/>
      <c r="H410" s="124"/>
      <c r="I410" s="124"/>
      <c r="J410" s="124"/>
      <c r="K410" s="124"/>
      <c r="L410" s="124"/>
      <c r="M410" s="124"/>
      <c r="N410" s="124"/>
      <c r="O410" s="124"/>
      <c r="P410" s="124"/>
      <c r="Q410" s="106"/>
      <c r="R410" s="124"/>
      <c r="S410" s="194"/>
      <c r="T410" s="124"/>
      <c r="U410" s="124"/>
      <c r="V410" s="124"/>
      <c r="W410" s="124"/>
      <c r="X410" s="124"/>
      <c r="Y410" s="124"/>
      <c r="Z410" s="124"/>
    </row>
    <row r="411">
      <c r="A411" s="183"/>
      <c r="B411" s="184"/>
      <c r="C411" s="106"/>
      <c r="D411" s="106"/>
      <c r="E411" s="185"/>
      <c r="F411" s="124"/>
      <c r="G411" s="124"/>
      <c r="H411" s="124"/>
      <c r="I411" s="124"/>
      <c r="J411" s="124"/>
      <c r="K411" s="124"/>
      <c r="L411" s="124"/>
      <c r="M411" s="124"/>
      <c r="N411" s="124"/>
      <c r="O411" s="124"/>
      <c r="P411" s="124"/>
      <c r="Q411" s="106"/>
      <c r="R411" s="124"/>
      <c r="S411" s="194"/>
      <c r="T411" s="124"/>
      <c r="U411" s="124"/>
      <c r="V411" s="124"/>
      <c r="W411" s="124"/>
      <c r="X411" s="124"/>
      <c r="Y411" s="124"/>
      <c r="Z411" s="124"/>
    </row>
    <row r="412">
      <c r="A412" s="183"/>
      <c r="B412" s="184"/>
      <c r="C412" s="106"/>
      <c r="D412" s="106"/>
      <c r="E412" s="185"/>
      <c r="F412" s="124"/>
      <c r="G412" s="124"/>
      <c r="H412" s="124"/>
      <c r="I412" s="124"/>
      <c r="J412" s="124"/>
      <c r="K412" s="124"/>
      <c r="L412" s="124"/>
      <c r="M412" s="124"/>
      <c r="N412" s="124"/>
      <c r="O412" s="124"/>
      <c r="P412" s="124"/>
      <c r="Q412" s="106"/>
      <c r="R412" s="124"/>
      <c r="S412" s="194"/>
      <c r="T412" s="124"/>
      <c r="U412" s="124"/>
      <c r="V412" s="124"/>
      <c r="W412" s="124"/>
      <c r="X412" s="124"/>
      <c r="Y412" s="124"/>
      <c r="Z412" s="124"/>
    </row>
    <row r="413">
      <c r="A413" s="183"/>
      <c r="B413" s="184"/>
      <c r="C413" s="106"/>
      <c r="D413" s="106"/>
      <c r="E413" s="185"/>
      <c r="F413" s="124"/>
      <c r="G413" s="124"/>
      <c r="H413" s="124"/>
      <c r="I413" s="124"/>
      <c r="J413" s="124"/>
      <c r="K413" s="124"/>
      <c r="L413" s="124"/>
      <c r="M413" s="124"/>
      <c r="N413" s="124"/>
      <c r="O413" s="124"/>
      <c r="P413" s="124"/>
      <c r="Q413" s="106"/>
      <c r="R413" s="124"/>
      <c r="S413" s="194"/>
      <c r="T413" s="124"/>
      <c r="U413" s="124"/>
      <c r="V413" s="124"/>
      <c r="W413" s="124"/>
      <c r="X413" s="124"/>
      <c r="Y413" s="124"/>
      <c r="Z413" s="124"/>
    </row>
    <row r="414">
      <c r="A414" s="183"/>
      <c r="B414" s="184"/>
      <c r="C414" s="106"/>
      <c r="D414" s="106"/>
      <c r="E414" s="185"/>
      <c r="F414" s="124"/>
      <c r="G414" s="124"/>
      <c r="H414" s="124"/>
      <c r="I414" s="124"/>
      <c r="J414" s="124"/>
      <c r="K414" s="124"/>
      <c r="L414" s="124"/>
      <c r="M414" s="124"/>
      <c r="N414" s="124"/>
      <c r="O414" s="124"/>
      <c r="P414" s="124"/>
      <c r="Q414" s="106"/>
      <c r="R414" s="124"/>
      <c r="S414" s="194"/>
      <c r="T414" s="124"/>
      <c r="U414" s="124"/>
      <c r="V414" s="124"/>
      <c r="W414" s="124"/>
      <c r="X414" s="124"/>
      <c r="Y414" s="124"/>
      <c r="Z414" s="124"/>
    </row>
    <row r="415">
      <c r="A415" s="183"/>
      <c r="B415" s="184"/>
      <c r="C415" s="106"/>
      <c r="D415" s="106"/>
      <c r="E415" s="185"/>
      <c r="F415" s="124"/>
      <c r="G415" s="124"/>
      <c r="H415" s="124"/>
      <c r="I415" s="124"/>
      <c r="J415" s="124"/>
      <c r="K415" s="124"/>
      <c r="L415" s="124"/>
      <c r="M415" s="124"/>
      <c r="N415" s="124"/>
      <c r="O415" s="124"/>
      <c r="P415" s="124"/>
      <c r="Q415" s="106"/>
      <c r="R415" s="124"/>
      <c r="S415" s="194"/>
      <c r="T415" s="124"/>
      <c r="U415" s="124"/>
      <c r="V415" s="124"/>
      <c r="W415" s="124"/>
      <c r="X415" s="124"/>
      <c r="Y415" s="124"/>
      <c r="Z415" s="124"/>
    </row>
    <row r="416">
      <c r="A416" s="183"/>
      <c r="B416" s="184"/>
      <c r="C416" s="106"/>
      <c r="D416" s="106"/>
      <c r="E416" s="185"/>
      <c r="F416" s="124"/>
      <c r="G416" s="124"/>
      <c r="H416" s="124"/>
      <c r="I416" s="124"/>
      <c r="J416" s="124"/>
      <c r="K416" s="124"/>
      <c r="L416" s="124"/>
      <c r="M416" s="124"/>
      <c r="N416" s="124"/>
      <c r="O416" s="124"/>
      <c r="P416" s="124"/>
      <c r="Q416" s="106"/>
      <c r="R416" s="124"/>
      <c r="S416" s="194"/>
      <c r="T416" s="124"/>
      <c r="U416" s="124"/>
      <c r="V416" s="124"/>
      <c r="W416" s="124"/>
      <c r="X416" s="124"/>
      <c r="Y416" s="124"/>
      <c r="Z416" s="124"/>
    </row>
    <row r="417">
      <c r="A417" s="183"/>
      <c r="B417" s="184"/>
      <c r="C417" s="106"/>
      <c r="D417" s="106"/>
      <c r="E417" s="185"/>
      <c r="F417" s="124"/>
      <c r="G417" s="124"/>
      <c r="H417" s="124"/>
      <c r="I417" s="124"/>
      <c r="J417" s="124"/>
      <c r="K417" s="124"/>
      <c r="L417" s="124"/>
      <c r="M417" s="124"/>
      <c r="N417" s="124"/>
      <c r="O417" s="124"/>
      <c r="P417" s="124"/>
      <c r="Q417" s="106"/>
      <c r="R417" s="124"/>
      <c r="S417" s="194"/>
      <c r="T417" s="124"/>
      <c r="U417" s="124"/>
      <c r="V417" s="124"/>
      <c r="W417" s="124"/>
      <c r="X417" s="124"/>
      <c r="Y417" s="124"/>
      <c r="Z417" s="124"/>
    </row>
    <row r="418">
      <c r="A418" s="183"/>
      <c r="B418" s="184"/>
      <c r="C418" s="106"/>
      <c r="D418" s="106"/>
      <c r="E418" s="185"/>
      <c r="F418" s="124"/>
      <c r="G418" s="124"/>
      <c r="H418" s="124"/>
      <c r="I418" s="124"/>
      <c r="J418" s="124"/>
      <c r="K418" s="124"/>
      <c r="L418" s="124"/>
      <c r="M418" s="124"/>
      <c r="N418" s="124"/>
      <c r="O418" s="124"/>
      <c r="P418" s="124"/>
      <c r="Q418" s="106"/>
      <c r="R418" s="124"/>
      <c r="S418" s="194"/>
      <c r="T418" s="124"/>
      <c r="U418" s="124"/>
      <c r="V418" s="124"/>
      <c r="W418" s="124"/>
      <c r="X418" s="124"/>
      <c r="Y418" s="124"/>
      <c r="Z418" s="124"/>
    </row>
    <row r="419">
      <c r="A419" s="183"/>
      <c r="B419" s="184"/>
      <c r="C419" s="106"/>
      <c r="D419" s="106"/>
      <c r="E419" s="185"/>
      <c r="F419" s="124"/>
      <c r="G419" s="124"/>
      <c r="H419" s="124"/>
      <c r="I419" s="124"/>
      <c r="J419" s="124"/>
      <c r="K419" s="124"/>
      <c r="L419" s="124"/>
      <c r="M419" s="124"/>
      <c r="N419" s="124"/>
      <c r="O419" s="124"/>
      <c r="P419" s="124"/>
      <c r="Q419" s="106"/>
      <c r="R419" s="124"/>
      <c r="S419" s="194"/>
      <c r="T419" s="124"/>
      <c r="U419" s="124"/>
      <c r="V419" s="124"/>
      <c r="W419" s="124"/>
      <c r="X419" s="124"/>
      <c r="Y419" s="124"/>
      <c r="Z419" s="124"/>
    </row>
    <row r="420">
      <c r="A420" s="183"/>
      <c r="B420" s="184"/>
      <c r="C420" s="106"/>
      <c r="D420" s="106"/>
      <c r="E420" s="185"/>
      <c r="F420" s="124"/>
      <c r="G420" s="124"/>
      <c r="H420" s="124"/>
      <c r="I420" s="124"/>
      <c r="J420" s="124"/>
      <c r="K420" s="124"/>
      <c r="L420" s="124"/>
      <c r="M420" s="124"/>
      <c r="N420" s="124"/>
      <c r="O420" s="124"/>
      <c r="P420" s="124"/>
      <c r="Q420" s="106"/>
      <c r="R420" s="124"/>
      <c r="S420" s="194"/>
      <c r="T420" s="124"/>
      <c r="U420" s="124"/>
      <c r="V420" s="124"/>
      <c r="W420" s="124"/>
      <c r="X420" s="124"/>
      <c r="Y420" s="124"/>
      <c r="Z420" s="124"/>
    </row>
    <row r="421">
      <c r="A421" s="183"/>
      <c r="B421" s="184"/>
      <c r="C421" s="106"/>
      <c r="D421" s="106"/>
      <c r="E421" s="185"/>
      <c r="F421" s="124"/>
      <c r="G421" s="124"/>
      <c r="H421" s="124"/>
      <c r="I421" s="124"/>
      <c r="J421" s="124"/>
      <c r="K421" s="124"/>
      <c r="L421" s="124"/>
      <c r="M421" s="124"/>
      <c r="N421" s="124"/>
      <c r="O421" s="124"/>
      <c r="P421" s="124"/>
      <c r="Q421" s="106"/>
      <c r="R421" s="124"/>
      <c r="S421" s="194"/>
      <c r="T421" s="124"/>
      <c r="U421" s="124"/>
      <c r="V421" s="124"/>
      <c r="W421" s="124"/>
      <c r="X421" s="124"/>
      <c r="Y421" s="124"/>
      <c r="Z421" s="124"/>
    </row>
    <row r="422">
      <c r="A422" s="183"/>
      <c r="B422" s="184"/>
      <c r="C422" s="106"/>
      <c r="D422" s="106"/>
      <c r="E422" s="185"/>
      <c r="F422" s="124"/>
      <c r="G422" s="124"/>
      <c r="H422" s="124"/>
      <c r="I422" s="124"/>
      <c r="J422" s="124"/>
      <c r="K422" s="124"/>
      <c r="L422" s="124"/>
      <c r="M422" s="124"/>
      <c r="N422" s="124"/>
      <c r="O422" s="124"/>
      <c r="P422" s="124"/>
      <c r="Q422" s="106"/>
      <c r="R422" s="124"/>
      <c r="S422" s="194"/>
      <c r="T422" s="124"/>
      <c r="U422" s="124"/>
      <c r="V422" s="124"/>
      <c r="W422" s="124"/>
      <c r="X422" s="124"/>
      <c r="Y422" s="124"/>
      <c r="Z422" s="124"/>
    </row>
    <row r="423">
      <c r="A423" s="183"/>
      <c r="B423" s="184"/>
      <c r="C423" s="106"/>
      <c r="D423" s="106"/>
      <c r="E423" s="185"/>
      <c r="F423" s="124"/>
      <c r="G423" s="124"/>
      <c r="H423" s="124"/>
      <c r="I423" s="124"/>
      <c r="J423" s="124"/>
      <c r="K423" s="124"/>
      <c r="L423" s="124"/>
      <c r="M423" s="124"/>
      <c r="N423" s="124"/>
      <c r="O423" s="124"/>
      <c r="P423" s="124"/>
      <c r="Q423" s="106"/>
      <c r="R423" s="124"/>
      <c r="S423" s="194"/>
      <c r="T423" s="124"/>
      <c r="U423" s="124"/>
      <c r="V423" s="124"/>
      <c r="W423" s="124"/>
      <c r="X423" s="124"/>
      <c r="Y423" s="124"/>
      <c r="Z423" s="124"/>
    </row>
    <row r="424">
      <c r="A424" s="183"/>
      <c r="B424" s="184"/>
      <c r="C424" s="106"/>
      <c r="D424" s="106"/>
      <c r="E424" s="185"/>
      <c r="F424" s="124"/>
      <c r="G424" s="124"/>
      <c r="H424" s="124"/>
      <c r="I424" s="124"/>
      <c r="J424" s="124"/>
      <c r="K424" s="124"/>
      <c r="L424" s="124"/>
      <c r="M424" s="124"/>
      <c r="N424" s="124"/>
      <c r="O424" s="124"/>
      <c r="P424" s="124"/>
      <c r="Q424" s="106"/>
      <c r="R424" s="124"/>
      <c r="S424" s="194"/>
      <c r="T424" s="124"/>
      <c r="U424" s="124"/>
      <c r="V424" s="124"/>
      <c r="W424" s="124"/>
      <c r="X424" s="124"/>
      <c r="Y424" s="124"/>
      <c r="Z424" s="124"/>
    </row>
    <row r="425">
      <c r="A425" s="183"/>
      <c r="B425" s="184"/>
      <c r="C425" s="106"/>
      <c r="D425" s="106"/>
      <c r="E425" s="185"/>
      <c r="F425" s="124"/>
      <c r="G425" s="124"/>
      <c r="H425" s="124"/>
      <c r="I425" s="124"/>
      <c r="J425" s="124"/>
      <c r="K425" s="124"/>
      <c r="L425" s="124"/>
      <c r="M425" s="124"/>
      <c r="N425" s="124"/>
      <c r="O425" s="124"/>
      <c r="P425" s="124"/>
      <c r="Q425" s="106"/>
      <c r="R425" s="124"/>
      <c r="S425" s="194"/>
      <c r="T425" s="124"/>
      <c r="U425" s="124"/>
      <c r="V425" s="124"/>
      <c r="W425" s="124"/>
      <c r="X425" s="124"/>
      <c r="Y425" s="124"/>
      <c r="Z425" s="124"/>
    </row>
    <row r="426">
      <c r="A426" s="183"/>
      <c r="B426" s="184"/>
      <c r="C426" s="106"/>
      <c r="D426" s="106"/>
      <c r="E426" s="185"/>
      <c r="F426" s="124"/>
      <c r="G426" s="124"/>
      <c r="H426" s="124"/>
      <c r="I426" s="124"/>
      <c r="J426" s="124"/>
      <c r="K426" s="124"/>
      <c r="L426" s="124"/>
      <c r="M426" s="124"/>
      <c r="N426" s="124"/>
      <c r="O426" s="124"/>
      <c r="P426" s="124"/>
      <c r="Q426" s="106"/>
      <c r="R426" s="124"/>
      <c r="S426" s="194"/>
      <c r="T426" s="124"/>
      <c r="U426" s="124"/>
      <c r="V426" s="124"/>
      <c r="W426" s="124"/>
      <c r="X426" s="124"/>
      <c r="Y426" s="124"/>
      <c r="Z426" s="124"/>
    </row>
    <row r="427">
      <c r="A427" s="183"/>
      <c r="B427" s="184"/>
      <c r="C427" s="106"/>
      <c r="D427" s="106"/>
      <c r="E427" s="185"/>
      <c r="F427" s="124"/>
      <c r="G427" s="124"/>
      <c r="H427" s="124"/>
      <c r="I427" s="124"/>
      <c r="J427" s="124"/>
      <c r="K427" s="124"/>
      <c r="L427" s="124"/>
      <c r="M427" s="124"/>
      <c r="N427" s="124"/>
      <c r="O427" s="124"/>
      <c r="P427" s="124"/>
      <c r="Q427" s="106"/>
      <c r="R427" s="124"/>
      <c r="S427" s="194"/>
      <c r="T427" s="124"/>
      <c r="U427" s="124"/>
      <c r="V427" s="124"/>
      <c r="W427" s="124"/>
      <c r="X427" s="124"/>
      <c r="Y427" s="124"/>
      <c r="Z427" s="124"/>
    </row>
    <row r="428">
      <c r="A428" s="183"/>
      <c r="B428" s="184"/>
      <c r="C428" s="106"/>
      <c r="D428" s="106"/>
      <c r="E428" s="185"/>
      <c r="F428" s="124"/>
      <c r="G428" s="124"/>
      <c r="H428" s="124"/>
      <c r="I428" s="124"/>
      <c r="J428" s="124"/>
      <c r="K428" s="124"/>
      <c r="L428" s="124"/>
      <c r="M428" s="124"/>
      <c r="N428" s="124"/>
      <c r="O428" s="124"/>
      <c r="P428" s="124"/>
      <c r="Q428" s="106"/>
      <c r="R428" s="124"/>
      <c r="S428" s="194"/>
      <c r="T428" s="124"/>
      <c r="U428" s="124"/>
      <c r="V428" s="124"/>
      <c r="W428" s="124"/>
      <c r="X428" s="124"/>
      <c r="Y428" s="124"/>
      <c r="Z428" s="124"/>
    </row>
    <row r="429">
      <c r="A429" s="183"/>
      <c r="B429" s="184"/>
      <c r="C429" s="106"/>
      <c r="D429" s="106"/>
      <c r="E429" s="185"/>
      <c r="F429" s="124"/>
      <c r="G429" s="124"/>
      <c r="H429" s="124"/>
      <c r="I429" s="124"/>
      <c r="J429" s="124"/>
      <c r="K429" s="124"/>
      <c r="L429" s="124"/>
      <c r="M429" s="124"/>
      <c r="N429" s="124"/>
      <c r="O429" s="124"/>
      <c r="P429" s="124"/>
      <c r="Q429" s="106"/>
      <c r="R429" s="124"/>
      <c r="S429" s="194"/>
      <c r="T429" s="124"/>
      <c r="U429" s="124"/>
      <c r="V429" s="124"/>
      <c r="W429" s="124"/>
      <c r="X429" s="124"/>
      <c r="Y429" s="124"/>
      <c r="Z429" s="124"/>
    </row>
    <row r="430">
      <c r="A430" s="183"/>
      <c r="B430" s="184"/>
      <c r="C430" s="106"/>
      <c r="D430" s="106"/>
      <c r="E430" s="185"/>
      <c r="F430" s="124"/>
      <c r="G430" s="124"/>
      <c r="H430" s="124"/>
      <c r="I430" s="124"/>
      <c r="J430" s="124"/>
      <c r="K430" s="124"/>
      <c r="L430" s="124"/>
      <c r="M430" s="124"/>
      <c r="N430" s="124"/>
      <c r="O430" s="124"/>
      <c r="P430" s="124"/>
      <c r="Q430" s="106"/>
      <c r="R430" s="124"/>
      <c r="S430" s="194"/>
      <c r="T430" s="124"/>
      <c r="U430" s="124"/>
      <c r="V430" s="124"/>
      <c r="W430" s="124"/>
      <c r="X430" s="124"/>
      <c r="Y430" s="124"/>
      <c r="Z430" s="124"/>
    </row>
    <row r="431">
      <c r="A431" s="183"/>
      <c r="B431" s="184"/>
      <c r="C431" s="106"/>
      <c r="D431" s="106"/>
      <c r="E431" s="185"/>
      <c r="F431" s="124"/>
      <c r="G431" s="124"/>
      <c r="H431" s="124"/>
      <c r="I431" s="124"/>
      <c r="J431" s="124"/>
      <c r="K431" s="124"/>
      <c r="L431" s="124"/>
      <c r="M431" s="124"/>
      <c r="N431" s="124"/>
      <c r="O431" s="124"/>
      <c r="P431" s="124"/>
      <c r="Q431" s="106"/>
      <c r="R431" s="124"/>
      <c r="S431" s="194"/>
      <c r="T431" s="124"/>
      <c r="U431" s="124"/>
      <c r="V431" s="124"/>
      <c r="W431" s="124"/>
      <c r="X431" s="124"/>
      <c r="Y431" s="124"/>
      <c r="Z431" s="124"/>
    </row>
    <row r="432">
      <c r="A432" s="183"/>
      <c r="B432" s="184"/>
      <c r="C432" s="106"/>
      <c r="D432" s="106"/>
      <c r="E432" s="185"/>
      <c r="F432" s="124"/>
      <c r="G432" s="124"/>
      <c r="H432" s="124"/>
      <c r="I432" s="124"/>
      <c r="J432" s="124"/>
      <c r="K432" s="124"/>
      <c r="L432" s="124"/>
      <c r="M432" s="124"/>
      <c r="N432" s="124"/>
      <c r="O432" s="124"/>
      <c r="P432" s="124"/>
      <c r="Q432" s="106"/>
      <c r="R432" s="124"/>
      <c r="S432" s="194"/>
      <c r="T432" s="124"/>
      <c r="U432" s="124"/>
      <c r="V432" s="124"/>
      <c r="W432" s="124"/>
      <c r="X432" s="124"/>
      <c r="Y432" s="124"/>
      <c r="Z432" s="124"/>
    </row>
    <row r="433">
      <c r="A433" s="183"/>
      <c r="B433" s="184"/>
      <c r="C433" s="106"/>
      <c r="D433" s="106"/>
      <c r="E433" s="185"/>
      <c r="F433" s="124"/>
      <c r="G433" s="124"/>
      <c r="H433" s="124"/>
      <c r="I433" s="124"/>
      <c r="J433" s="124"/>
      <c r="K433" s="124"/>
      <c r="L433" s="124"/>
      <c r="M433" s="124"/>
      <c r="N433" s="124"/>
      <c r="O433" s="124"/>
      <c r="P433" s="124"/>
      <c r="Q433" s="106"/>
      <c r="R433" s="124"/>
      <c r="S433" s="194"/>
      <c r="T433" s="124"/>
      <c r="U433" s="124"/>
      <c r="V433" s="124"/>
      <c r="W433" s="124"/>
      <c r="X433" s="124"/>
      <c r="Y433" s="124"/>
      <c r="Z433" s="124"/>
    </row>
    <row r="434">
      <c r="A434" s="183"/>
      <c r="B434" s="184"/>
      <c r="C434" s="106"/>
      <c r="D434" s="106"/>
      <c r="E434" s="185"/>
      <c r="F434" s="124"/>
      <c r="G434" s="124"/>
      <c r="H434" s="124"/>
      <c r="I434" s="124"/>
      <c r="J434" s="124"/>
      <c r="K434" s="124"/>
      <c r="L434" s="124"/>
      <c r="M434" s="124"/>
      <c r="N434" s="124"/>
      <c r="O434" s="124"/>
      <c r="P434" s="124"/>
      <c r="Q434" s="106"/>
      <c r="R434" s="124"/>
      <c r="S434" s="194"/>
      <c r="T434" s="124"/>
      <c r="U434" s="124"/>
      <c r="V434" s="124"/>
      <c r="W434" s="124"/>
      <c r="X434" s="124"/>
      <c r="Y434" s="124"/>
      <c r="Z434" s="124"/>
    </row>
    <row r="435">
      <c r="A435" s="183"/>
      <c r="B435" s="184"/>
      <c r="C435" s="106"/>
      <c r="D435" s="106"/>
      <c r="E435" s="185"/>
      <c r="F435" s="124"/>
      <c r="G435" s="124"/>
      <c r="H435" s="124"/>
      <c r="I435" s="124"/>
      <c r="J435" s="124"/>
      <c r="K435" s="124"/>
      <c r="L435" s="124"/>
      <c r="M435" s="124"/>
      <c r="N435" s="124"/>
      <c r="O435" s="124"/>
      <c r="P435" s="124"/>
      <c r="Q435" s="106"/>
      <c r="R435" s="124"/>
      <c r="S435" s="194"/>
      <c r="T435" s="124"/>
      <c r="U435" s="124"/>
      <c r="V435" s="124"/>
      <c r="W435" s="124"/>
      <c r="X435" s="124"/>
      <c r="Y435" s="124"/>
      <c r="Z435" s="124"/>
    </row>
    <row r="436">
      <c r="A436" s="183"/>
      <c r="B436" s="184"/>
      <c r="C436" s="106"/>
      <c r="D436" s="106"/>
      <c r="E436" s="185"/>
      <c r="F436" s="124"/>
      <c r="G436" s="124"/>
      <c r="H436" s="124"/>
      <c r="I436" s="124"/>
      <c r="J436" s="124"/>
      <c r="K436" s="124"/>
      <c r="L436" s="124"/>
      <c r="M436" s="124"/>
      <c r="N436" s="124"/>
      <c r="O436" s="124"/>
      <c r="P436" s="124"/>
      <c r="Q436" s="106"/>
      <c r="R436" s="124"/>
      <c r="S436" s="194"/>
      <c r="T436" s="124"/>
      <c r="U436" s="124"/>
      <c r="V436" s="124"/>
      <c r="W436" s="124"/>
      <c r="X436" s="124"/>
      <c r="Y436" s="124"/>
      <c r="Z436" s="124"/>
    </row>
    <row r="437">
      <c r="A437" s="183"/>
      <c r="B437" s="184"/>
      <c r="C437" s="106"/>
      <c r="D437" s="106"/>
      <c r="E437" s="185"/>
      <c r="F437" s="124"/>
      <c r="G437" s="124"/>
      <c r="H437" s="124"/>
      <c r="I437" s="124"/>
      <c r="J437" s="124"/>
      <c r="K437" s="124"/>
      <c r="L437" s="124"/>
      <c r="M437" s="124"/>
      <c r="N437" s="124"/>
      <c r="O437" s="124"/>
      <c r="P437" s="124"/>
      <c r="Q437" s="106"/>
      <c r="R437" s="124"/>
      <c r="S437" s="194"/>
      <c r="T437" s="124"/>
      <c r="U437" s="124"/>
      <c r="V437" s="124"/>
      <c r="W437" s="124"/>
      <c r="X437" s="124"/>
      <c r="Y437" s="124"/>
      <c r="Z437" s="124"/>
    </row>
    <row r="438">
      <c r="A438" s="183"/>
      <c r="B438" s="184"/>
      <c r="C438" s="106"/>
      <c r="D438" s="106"/>
      <c r="E438" s="185"/>
      <c r="F438" s="124"/>
      <c r="G438" s="124"/>
      <c r="H438" s="124"/>
      <c r="I438" s="124"/>
      <c r="J438" s="124"/>
      <c r="K438" s="124"/>
      <c r="L438" s="124"/>
      <c r="M438" s="124"/>
      <c r="N438" s="124"/>
      <c r="O438" s="124"/>
      <c r="P438" s="124"/>
      <c r="Q438" s="106"/>
      <c r="R438" s="124"/>
      <c r="S438" s="194"/>
      <c r="T438" s="124"/>
      <c r="U438" s="124"/>
      <c r="V438" s="124"/>
      <c r="W438" s="124"/>
      <c r="X438" s="124"/>
      <c r="Y438" s="124"/>
      <c r="Z438" s="124"/>
    </row>
    <row r="439">
      <c r="A439" s="183"/>
      <c r="B439" s="184"/>
      <c r="C439" s="106"/>
      <c r="D439" s="106"/>
      <c r="E439" s="185"/>
      <c r="F439" s="124"/>
      <c r="G439" s="124"/>
      <c r="H439" s="124"/>
      <c r="I439" s="124"/>
      <c r="J439" s="124"/>
      <c r="K439" s="124"/>
      <c r="L439" s="124"/>
      <c r="M439" s="124"/>
      <c r="N439" s="124"/>
      <c r="O439" s="124"/>
      <c r="P439" s="124"/>
      <c r="Q439" s="106"/>
      <c r="R439" s="124"/>
      <c r="S439" s="194"/>
      <c r="T439" s="124"/>
      <c r="U439" s="124"/>
      <c r="V439" s="124"/>
      <c r="W439" s="124"/>
      <c r="X439" s="124"/>
      <c r="Y439" s="124"/>
      <c r="Z439" s="124"/>
    </row>
    <row r="440">
      <c r="A440" s="183"/>
      <c r="B440" s="184"/>
      <c r="C440" s="106"/>
      <c r="D440" s="106"/>
      <c r="E440" s="185"/>
      <c r="F440" s="124"/>
      <c r="G440" s="124"/>
      <c r="H440" s="124"/>
      <c r="I440" s="124"/>
      <c r="J440" s="124"/>
      <c r="K440" s="124"/>
      <c r="L440" s="124"/>
      <c r="M440" s="124"/>
      <c r="N440" s="124"/>
      <c r="O440" s="124"/>
      <c r="P440" s="124"/>
      <c r="Q440" s="106"/>
      <c r="R440" s="124"/>
      <c r="S440" s="194"/>
      <c r="T440" s="124"/>
      <c r="U440" s="124"/>
      <c r="V440" s="124"/>
      <c r="W440" s="124"/>
      <c r="X440" s="124"/>
      <c r="Y440" s="124"/>
      <c r="Z440" s="124"/>
    </row>
    <row r="441">
      <c r="A441" s="183"/>
      <c r="B441" s="184"/>
      <c r="C441" s="106"/>
      <c r="D441" s="106"/>
      <c r="E441" s="185"/>
      <c r="F441" s="124"/>
      <c r="G441" s="124"/>
      <c r="H441" s="124"/>
      <c r="I441" s="124"/>
      <c r="J441" s="124"/>
      <c r="K441" s="124"/>
      <c r="L441" s="124"/>
      <c r="M441" s="124"/>
      <c r="N441" s="124"/>
      <c r="O441" s="124"/>
      <c r="P441" s="124"/>
      <c r="Q441" s="106"/>
      <c r="R441" s="124"/>
      <c r="S441" s="194"/>
      <c r="T441" s="124"/>
      <c r="U441" s="124"/>
      <c r="V441" s="124"/>
      <c r="W441" s="124"/>
      <c r="X441" s="124"/>
      <c r="Y441" s="124"/>
      <c r="Z441" s="124"/>
    </row>
    <row r="442">
      <c r="A442" s="183"/>
      <c r="B442" s="184"/>
      <c r="C442" s="106"/>
      <c r="D442" s="106"/>
      <c r="E442" s="185"/>
      <c r="F442" s="124"/>
      <c r="G442" s="124"/>
      <c r="H442" s="124"/>
      <c r="I442" s="124"/>
      <c r="J442" s="124"/>
      <c r="K442" s="124"/>
      <c r="L442" s="124"/>
      <c r="M442" s="124"/>
      <c r="N442" s="124"/>
      <c r="O442" s="124"/>
      <c r="P442" s="124"/>
      <c r="Q442" s="106"/>
      <c r="R442" s="124"/>
      <c r="S442" s="194"/>
      <c r="T442" s="124"/>
      <c r="U442" s="124"/>
      <c r="V442" s="124"/>
      <c r="W442" s="124"/>
      <c r="X442" s="124"/>
      <c r="Y442" s="124"/>
      <c r="Z442" s="124"/>
    </row>
    <row r="443">
      <c r="A443" s="183"/>
      <c r="B443" s="184"/>
      <c r="C443" s="106"/>
      <c r="D443" s="106"/>
      <c r="E443" s="185"/>
      <c r="F443" s="124"/>
      <c r="G443" s="124"/>
      <c r="H443" s="124"/>
      <c r="I443" s="124"/>
      <c r="J443" s="124"/>
      <c r="K443" s="124"/>
      <c r="L443" s="124"/>
      <c r="M443" s="124"/>
      <c r="N443" s="124"/>
      <c r="O443" s="124"/>
      <c r="P443" s="124"/>
      <c r="Q443" s="106"/>
      <c r="R443" s="124"/>
      <c r="S443" s="194"/>
      <c r="T443" s="124"/>
      <c r="U443" s="124"/>
      <c r="V443" s="124"/>
      <c r="W443" s="124"/>
      <c r="X443" s="124"/>
      <c r="Y443" s="124"/>
      <c r="Z443" s="124"/>
    </row>
    <row r="444">
      <c r="A444" s="183"/>
      <c r="B444" s="184"/>
      <c r="C444" s="106"/>
      <c r="D444" s="106"/>
      <c r="E444" s="185"/>
      <c r="F444" s="124"/>
      <c r="G444" s="124"/>
      <c r="H444" s="124"/>
      <c r="I444" s="124"/>
      <c r="J444" s="124"/>
      <c r="K444" s="124"/>
      <c r="L444" s="124"/>
      <c r="M444" s="124"/>
      <c r="N444" s="124"/>
      <c r="O444" s="124"/>
      <c r="P444" s="124"/>
      <c r="Q444" s="106"/>
      <c r="R444" s="124"/>
      <c r="S444" s="194"/>
      <c r="T444" s="124"/>
      <c r="U444" s="124"/>
      <c r="V444" s="124"/>
      <c r="W444" s="124"/>
      <c r="X444" s="124"/>
      <c r="Y444" s="124"/>
      <c r="Z444" s="124"/>
    </row>
    <row r="445">
      <c r="A445" s="183"/>
      <c r="B445" s="184"/>
      <c r="C445" s="106"/>
      <c r="D445" s="106"/>
      <c r="E445" s="185"/>
      <c r="F445" s="124"/>
      <c r="G445" s="124"/>
      <c r="H445" s="124"/>
      <c r="I445" s="124"/>
      <c r="J445" s="124"/>
      <c r="K445" s="124"/>
      <c r="L445" s="124"/>
      <c r="M445" s="124"/>
      <c r="N445" s="124"/>
      <c r="O445" s="124"/>
      <c r="P445" s="124"/>
      <c r="Q445" s="106"/>
      <c r="R445" s="124"/>
      <c r="S445" s="194"/>
      <c r="T445" s="124"/>
      <c r="U445" s="124"/>
      <c r="V445" s="124"/>
      <c r="W445" s="124"/>
      <c r="X445" s="124"/>
      <c r="Y445" s="124"/>
      <c r="Z445" s="124"/>
    </row>
    <row r="446">
      <c r="A446" s="183"/>
      <c r="B446" s="184"/>
      <c r="C446" s="106"/>
      <c r="D446" s="106"/>
      <c r="E446" s="185"/>
      <c r="F446" s="124"/>
      <c r="G446" s="124"/>
      <c r="H446" s="124"/>
      <c r="I446" s="124"/>
      <c r="J446" s="124"/>
      <c r="K446" s="124"/>
      <c r="L446" s="124"/>
      <c r="M446" s="124"/>
      <c r="N446" s="124"/>
      <c r="O446" s="124"/>
      <c r="P446" s="124"/>
      <c r="Q446" s="106"/>
      <c r="R446" s="124"/>
      <c r="S446" s="194"/>
      <c r="T446" s="124"/>
      <c r="U446" s="124"/>
      <c r="V446" s="124"/>
      <c r="W446" s="124"/>
      <c r="X446" s="124"/>
      <c r="Y446" s="124"/>
      <c r="Z446" s="124"/>
    </row>
    <row r="447">
      <c r="A447" s="183"/>
      <c r="B447" s="184"/>
      <c r="C447" s="106"/>
      <c r="D447" s="106"/>
      <c r="E447" s="185"/>
      <c r="F447" s="124"/>
      <c r="G447" s="124"/>
      <c r="H447" s="124"/>
      <c r="I447" s="124"/>
      <c r="J447" s="124"/>
      <c r="K447" s="124"/>
      <c r="L447" s="124"/>
      <c r="M447" s="124"/>
      <c r="N447" s="124"/>
      <c r="O447" s="124"/>
      <c r="P447" s="124"/>
      <c r="Q447" s="106"/>
      <c r="R447" s="124"/>
      <c r="S447" s="194"/>
      <c r="T447" s="124"/>
      <c r="U447" s="124"/>
      <c r="V447" s="124"/>
      <c r="W447" s="124"/>
      <c r="X447" s="124"/>
      <c r="Y447" s="124"/>
      <c r="Z447" s="124"/>
    </row>
    <row r="448">
      <c r="A448" s="183"/>
      <c r="B448" s="184"/>
      <c r="C448" s="106"/>
      <c r="D448" s="106"/>
      <c r="E448" s="185"/>
      <c r="F448" s="124"/>
      <c r="G448" s="124"/>
      <c r="H448" s="124"/>
      <c r="I448" s="124"/>
      <c r="J448" s="124"/>
      <c r="K448" s="124"/>
      <c r="L448" s="124"/>
      <c r="M448" s="124"/>
      <c r="N448" s="124"/>
      <c r="O448" s="124"/>
      <c r="P448" s="124"/>
      <c r="Q448" s="106"/>
      <c r="R448" s="124"/>
      <c r="S448" s="194"/>
      <c r="T448" s="124"/>
      <c r="U448" s="124"/>
      <c r="V448" s="124"/>
      <c r="W448" s="124"/>
      <c r="X448" s="124"/>
      <c r="Y448" s="124"/>
      <c r="Z448" s="124"/>
    </row>
    <row r="449">
      <c r="A449" s="183"/>
      <c r="B449" s="184"/>
      <c r="C449" s="106"/>
      <c r="D449" s="106"/>
      <c r="E449" s="185"/>
      <c r="F449" s="124"/>
      <c r="G449" s="124"/>
      <c r="H449" s="124"/>
      <c r="I449" s="124"/>
      <c r="J449" s="124"/>
      <c r="K449" s="124"/>
      <c r="L449" s="124"/>
      <c r="M449" s="124"/>
      <c r="N449" s="124"/>
      <c r="O449" s="124"/>
      <c r="P449" s="124"/>
      <c r="Q449" s="106"/>
      <c r="R449" s="124"/>
      <c r="S449" s="194"/>
      <c r="T449" s="124"/>
      <c r="U449" s="124"/>
      <c r="V449" s="124"/>
      <c r="W449" s="124"/>
      <c r="X449" s="124"/>
      <c r="Y449" s="124"/>
      <c r="Z449" s="124"/>
    </row>
    <row r="450">
      <c r="A450" s="183"/>
      <c r="B450" s="184"/>
      <c r="C450" s="106"/>
      <c r="D450" s="106"/>
      <c r="E450" s="185"/>
      <c r="F450" s="124"/>
      <c r="G450" s="124"/>
      <c r="H450" s="124"/>
      <c r="I450" s="124"/>
      <c r="J450" s="124"/>
      <c r="K450" s="124"/>
      <c r="L450" s="124"/>
      <c r="M450" s="124"/>
      <c r="N450" s="124"/>
      <c r="O450" s="124"/>
      <c r="P450" s="124"/>
      <c r="Q450" s="106"/>
      <c r="R450" s="124"/>
      <c r="S450" s="194"/>
      <c r="T450" s="124"/>
      <c r="U450" s="124"/>
      <c r="V450" s="124"/>
      <c r="W450" s="124"/>
      <c r="X450" s="124"/>
      <c r="Y450" s="124"/>
      <c r="Z450" s="124"/>
    </row>
    <row r="451">
      <c r="A451" s="183"/>
      <c r="B451" s="184"/>
      <c r="C451" s="106"/>
      <c r="D451" s="106"/>
      <c r="E451" s="185"/>
      <c r="F451" s="124"/>
      <c r="G451" s="124"/>
      <c r="H451" s="124"/>
      <c r="I451" s="124"/>
      <c r="J451" s="124"/>
      <c r="K451" s="124"/>
      <c r="L451" s="124"/>
      <c r="M451" s="124"/>
      <c r="N451" s="124"/>
      <c r="O451" s="124"/>
      <c r="P451" s="124"/>
      <c r="Q451" s="106"/>
      <c r="R451" s="124"/>
      <c r="S451" s="194"/>
      <c r="T451" s="124"/>
      <c r="U451" s="124"/>
      <c r="V451" s="124"/>
      <c r="W451" s="124"/>
      <c r="X451" s="124"/>
      <c r="Y451" s="124"/>
      <c r="Z451" s="124"/>
    </row>
    <row r="452">
      <c r="A452" s="183"/>
      <c r="B452" s="184"/>
      <c r="C452" s="106"/>
      <c r="D452" s="106"/>
      <c r="E452" s="185"/>
      <c r="F452" s="124"/>
      <c r="G452" s="124"/>
      <c r="H452" s="124"/>
      <c r="I452" s="124"/>
      <c r="J452" s="124"/>
      <c r="K452" s="124"/>
      <c r="L452" s="124"/>
      <c r="M452" s="124"/>
      <c r="N452" s="124"/>
      <c r="O452" s="124"/>
      <c r="P452" s="124"/>
      <c r="Q452" s="106"/>
      <c r="R452" s="124"/>
      <c r="S452" s="194"/>
      <c r="T452" s="124"/>
      <c r="U452" s="124"/>
      <c r="V452" s="124"/>
      <c r="W452" s="124"/>
      <c r="X452" s="124"/>
      <c r="Y452" s="124"/>
      <c r="Z452" s="124"/>
    </row>
    <row r="453">
      <c r="A453" s="183"/>
      <c r="B453" s="184"/>
      <c r="C453" s="106"/>
      <c r="D453" s="106"/>
      <c r="E453" s="185"/>
      <c r="F453" s="124"/>
      <c r="G453" s="124"/>
      <c r="H453" s="124"/>
      <c r="I453" s="124"/>
      <c r="J453" s="124"/>
      <c r="K453" s="124"/>
      <c r="L453" s="124"/>
      <c r="M453" s="124"/>
      <c r="N453" s="124"/>
      <c r="O453" s="124"/>
      <c r="P453" s="124"/>
      <c r="Q453" s="106"/>
      <c r="R453" s="124"/>
      <c r="S453" s="194"/>
      <c r="T453" s="124"/>
      <c r="U453" s="124"/>
      <c r="V453" s="124"/>
      <c r="W453" s="124"/>
      <c r="X453" s="124"/>
      <c r="Y453" s="124"/>
      <c r="Z453" s="124"/>
    </row>
    <row r="454">
      <c r="A454" s="183"/>
      <c r="B454" s="184"/>
      <c r="C454" s="106"/>
      <c r="D454" s="106"/>
      <c r="E454" s="185"/>
      <c r="F454" s="124"/>
      <c r="G454" s="124"/>
      <c r="H454" s="124"/>
      <c r="I454" s="124"/>
      <c r="J454" s="124"/>
      <c r="K454" s="124"/>
      <c r="L454" s="124"/>
      <c r="M454" s="124"/>
      <c r="N454" s="124"/>
      <c r="O454" s="124"/>
      <c r="P454" s="124"/>
      <c r="Q454" s="106"/>
      <c r="R454" s="124"/>
      <c r="S454" s="194"/>
      <c r="T454" s="124"/>
      <c r="U454" s="124"/>
      <c r="V454" s="124"/>
      <c r="W454" s="124"/>
      <c r="X454" s="124"/>
      <c r="Y454" s="124"/>
      <c r="Z454" s="124"/>
    </row>
    <row r="455">
      <c r="A455" s="183"/>
      <c r="B455" s="184"/>
      <c r="C455" s="106"/>
      <c r="D455" s="106"/>
      <c r="E455" s="185"/>
      <c r="F455" s="124"/>
      <c r="G455" s="124"/>
      <c r="H455" s="124"/>
      <c r="I455" s="124"/>
      <c r="J455" s="124"/>
      <c r="K455" s="124"/>
      <c r="L455" s="124"/>
      <c r="M455" s="124"/>
      <c r="N455" s="124"/>
      <c r="O455" s="124"/>
      <c r="P455" s="124"/>
      <c r="Q455" s="106"/>
      <c r="R455" s="124"/>
      <c r="S455" s="194"/>
      <c r="T455" s="124"/>
      <c r="U455" s="124"/>
      <c r="V455" s="124"/>
      <c r="W455" s="124"/>
      <c r="X455" s="124"/>
      <c r="Y455" s="124"/>
      <c r="Z455" s="124"/>
    </row>
    <row r="456">
      <c r="A456" s="183"/>
      <c r="B456" s="184"/>
      <c r="C456" s="106"/>
      <c r="D456" s="106"/>
      <c r="E456" s="185"/>
      <c r="F456" s="124"/>
      <c r="G456" s="124"/>
      <c r="H456" s="124"/>
      <c r="I456" s="124"/>
      <c r="J456" s="124"/>
      <c r="K456" s="124"/>
      <c r="L456" s="124"/>
      <c r="M456" s="124"/>
      <c r="N456" s="124"/>
      <c r="O456" s="124"/>
      <c r="P456" s="124"/>
      <c r="Q456" s="106"/>
      <c r="R456" s="124"/>
      <c r="S456" s="194"/>
      <c r="T456" s="124"/>
      <c r="U456" s="124"/>
      <c r="V456" s="124"/>
      <c r="W456" s="124"/>
      <c r="X456" s="124"/>
      <c r="Y456" s="124"/>
      <c r="Z456" s="124"/>
    </row>
    <row r="457">
      <c r="A457" s="183"/>
      <c r="B457" s="184"/>
      <c r="C457" s="106"/>
      <c r="D457" s="106"/>
      <c r="E457" s="185"/>
      <c r="F457" s="124"/>
      <c r="G457" s="124"/>
      <c r="H457" s="124"/>
      <c r="I457" s="124"/>
      <c r="J457" s="124"/>
      <c r="K457" s="124"/>
      <c r="L457" s="124"/>
      <c r="M457" s="124"/>
      <c r="N457" s="124"/>
      <c r="O457" s="124"/>
      <c r="P457" s="124"/>
      <c r="Q457" s="106"/>
      <c r="R457" s="124"/>
      <c r="S457" s="194"/>
      <c r="T457" s="124"/>
      <c r="U457" s="124"/>
      <c r="V457" s="124"/>
      <c r="W457" s="124"/>
      <c r="X457" s="124"/>
      <c r="Y457" s="124"/>
      <c r="Z457" s="124"/>
    </row>
    <row r="458">
      <c r="A458" s="183"/>
      <c r="B458" s="184"/>
      <c r="C458" s="106"/>
      <c r="D458" s="106"/>
      <c r="E458" s="185"/>
      <c r="F458" s="124"/>
      <c r="G458" s="124"/>
      <c r="H458" s="124"/>
      <c r="I458" s="124"/>
      <c r="J458" s="124"/>
      <c r="K458" s="124"/>
      <c r="L458" s="124"/>
      <c r="M458" s="124"/>
      <c r="N458" s="124"/>
      <c r="O458" s="124"/>
      <c r="P458" s="124"/>
      <c r="Q458" s="106"/>
      <c r="R458" s="124"/>
      <c r="S458" s="194"/>
      <c r="T458" s="124"/>
      <c r="U458" s="124"/>
      <c r="V458" s="124"/>
      <c r="W458" s="124"/>
      <c r="X458" s="124"/>
      <c r="Y458" s="124"/>
      <c r="Z458" s="124"/>
    </row>
    <row r="459">
      <c r="A459" s="183"/>
      <c r="B459" s="184"/>
      <c r="C459" s="106"/>
      <c r="D459" s="106"/>
      <c r="E459" s="185"/>
      <c r="F459" s="124"/>
      <c r="G459" s="124"/>
      <c r="H459" s="124"/>
      <c r="I459" s="124"/>
      <c r="J459" s="124"/>
      <c r="K459" s="124"/>
      <c r="L459" s="124"/>
      <c r="M459" s="124"/>
      <c r="N459" s="124"/>
      <c r="O459" s="124"/>
      <c r="P459" s="124"/>
      <c r="Q459" s="106"/>
      <c r="R459" s="124"/>
      <c r="S459" s="194"/>
      <c r="T459" s="124"/>
      <c r="U459" s="124"/>
      <c r="V459" s="124"/>
      <c r="W459" s="124"/>
      <c r="X459" s="124"/>
      <c r="Y459" s="124"/>
      <c r="Z459" s="124"/>
    </row>
    <row r="460">
      <c r="A460" s="183"/>
      <c r="B460" s="184"/>
      <c r="C460" s="106"/>
      <c r="D460" s="106"/>
      <c r="E460" s="185"/>
      <c r="F460" s="124"/>
      <c r="G460" s="124"/>
      <c r="H460" s="124"/>
      <c r="I460" s="124"/>
      <c r="J460" s="124"/>
      <c r="K460" s="124"/>
      <c r="L460" s="124"/>
      <c r="M460" s="124"/>
      <c r="N460" s="124"/>
      <c r="O460" s="124"/>
      <c r="P460" s="124"/>
      <c r="Q460" s="106"/>
      <c r="R460" s="124"/>
      <c r="S460" s="194"/>
      <c r="T460" s="124"/>
      <c r="U460" s="124"/>
      <c r="V460" s="124"/>
      <c r="W460" s="124"/>
      <c r="X460" s="124"/>
      <c r="Y460" s="124"/>
      <c r="Z460" s="124"/>
    </row>
    <row r="461">
      <c r="A461" s="183"/>
      <c r="B461" s="184"/>
      <c r="C461" s="106"/>
      <c r="D461" s="106"/>
      <c r="E461" s="185"/>
      <c r="F461" s="124"/>
      <c r="G461" s="124"/>
      <c r="H461" s="124"/>
      <c r="I461" s="124"/>
      <c r="J461" s="124"/>
      <c r="K461" s="124"/>
      <c r="L461" s="124"/>
      <c r="M461" s="124"/>
      <c r="N461" s="124"/>
      <c r="O461" s="124"/>
      <c r="P461" s="124"/>
      <c r="Q461" s="106"/>
      <c r="R461" s="124"/>
      <c r="S461" s="194"/>
      <c r="T461" s="124"/>
      <c r="U461" s="124"/>
      <c r="V461" s="124"/>
      <c r="W461" s="124"/>
      <c r="X461" s="124"/>
      <c r="Y461" s="124"/>
      <c r="Z461" s="124"/>
    </row>
    <row r="462">
      <c r="A462" s="183"/>
      <c r="B462" s="184"/>
      <c r="C462" s="106"/>
      <c r="D462" s="106"/>
      <c r="E462" s="185"/>
      <c r="F462" s="124"/>
      <c r="G462" s="124"/>
      <c r="H462" s="124"/>
      <c r="I462" s="124"/>
      <c r="J462" s="124"/>
      <c r="K462" s="124"/>
      <c r="L462" s="124"/>
      <c r="M462" s="124"/>
      <c r="N462" s="124"/>
      <c r="O462" s="124"/>
      <c r="P462" s="124"/>
      <c r="Q462" s="106"/>
      <c r="R462" s="124"/>
      <c r="S462" s="194"/>
      <c r="T462" s="124"/>
      <c r="U462" s="124"/>
      <c r="V462" s="124"/>
      <c r="W462" s="124"/>
      <c r="X462" s="124"/>
      <c r="Y462" s="124"/>
      <c r="Z462" s="124"/>
    </row>
    <row r="463">
      <c r="A463" s="183"/>
      <c r="B463" s="184"/>
      <c r="C463" s="106"/>
      <c r="D463" s="106"/>
      <c r="E463" s="185"/>
      <c r="F463" s="124"/>
      <c r="G463" s="124"/>
      <c r="H463" s="124"/>
      <c r="I463" s="124"/>
      <c r="J463" s="124"/>
      <c r="K463" s="124"/>
      <c r="L463" s="124"/>
      <c r="M463" s="124"/>
      <c r="N463" s="124"/>
      <c r="O463" s="124"/>
      <c r="P463" s="124"/>
      <c r="Q463" s="106"/>
      <c r="R463" s="124"/>
      <c r="S463" s="194"/>
      <c r="T463" s="124"/>
      <c r="U463" s="124"/>
      <c r="V463" s="124"/>
      <c r="W463" s="124"/>
      <c r="X463" s="124"/>
      <c r="Y463" s="124"/>
      <c r="Z463" s="124"/>
    </row>
    <row r="464">
      <c r="A464" s="183"/>
      <c r="B464" s="184"/>
      <c r="C464" s="106"/>
      <c r="D464" s="106"/>
      <c r="E464" s="185"/>
      <c r="F464" s="124"/>
      <c r="G464" s="124"/>
      <c r="H464" s="124"/>
      <c r="I464" s="124"/>
      <c r="J464" s="124"/>
      <c r="K464" s="124"/>
      <c r="L464" s="124"/>
      <c r="M464" s="124"/>
      <c r="N464" s="124"/>
      <c r="O464" s="124"/>
      <c r="P464" s="124"/>
      <c r="Q464" s="106"/>
      <c r="R464" s="124"/>
      <c r="S464" s="194"/>
      <c r="T464" s="124"/>
      <c r="U464" s="124"/>
      <c r="V464" s="124"/>
      <c r="W464" s="124"/>
      <c r="X464" s="124"/>
      <c r="Y464" s="124"/>
      <c r="Z464" s="124"/>
    </row>
    <row r="465">
      <c r="A465" s="183"/>
      <c r="B465" s="184"/>
      <c r="C465" s="106"/>
      <c r="D465" s="106"/>
      <c r="E465" s="185"/>
      <c r="F465" s="124"/>
      <c r="G465" s="124"/>
      <c r="H465" s="124"/>
      <c r="I465" s="124"/>
      <c r="J465" s="124"/>
      <c r="K465" s="124"/>
      <c r="L465" s="124"/>
      <c r="M465" s="124"/>
      <c r="N465" s="124"/>
      <c r="O465" s="124"/>
      <c r="P465" s="124"/>
      <c r="Q465" s="106"/>
      <c r="R465" s="124"/>
      <c r="S465" s="194"/>
      <c r="T465" s="124"/>
      <c r="U465" s="124"/>
      <c r="V465" s="124"/>
      <c r="W465" s="124"/>
      <c r="X465" s="124"/>
      <c r="Y465" s="124"/>
      <c r="Z465" s="124"/>
    </row>
    <row r="466">
      <c r="A466" s="183"/>
      <c r="B466" s="184"/>
      <c r="C466" s="106"/>
      <c r="D466" s="106"/>
      <c r="E466" s="185"/>
      <c r="F466" s="124"/>
      <c r="G466" s="124"/>
      <c r="H466" s="124"/>
      <c r="I466" s="124"/>
      <c r="J466" s="124"/>
      <c r="K466" s="124"/>
      <c r="L466" s="124"/>
      <c r="M466" s="124"/>
      <c r="N466" s="124"/>
      <c r="O466" s="124"/>
      <c r="P466" s="124"/>
      <c r="Q466" s="106"/>
      <c r="R466" s="124"/>
      <c r="S466" s="194"/>
      <c r="T466" s="124"/>
      <c r="U466" s="124"/>
      <c r="V466" s="124"/>
      <c r="W466" s="124"/>
      <c r="X466" s="124"/>
      <c r="Y466" s="124"/>
      <c r="Z466" s="124"/>
    </row>
    <row r="467">
      <c r="A467" s="183"/>
      <c r="B467" s="184"/>
      <c r="C467" s="106"/>
      <c r="D467" s="106"/>
      <c r="E467" s="185"/>
      <c r="F467" s="124"/>
      <c r="G467" s="124"/>
      <c r="H467" s="124"/>
      <c r="I467" s="124"/>
      <c r="J467" s="124"/>
      <c r="K467" s="124"/>
      <c r="L467" s="124"/>
      <c r="M467" s="124"/>
      <c r="N467" s="124"/>
      <c r="O467" s="124"/>
      <c r="P467" s="124"/>
      <c r="Q467" s="106"/>
      <c r="R467" s="124"/>
      <c r="S467" s="194"/>
      <c r="T467" s="124"/>
      <c r="U467" s="124"/>
      <c r="V467" s="124"/>
      <c r="W467" s="124"/>
      <c r="X467" s="124"/>
      <c r="Y467" s="124"/>
      <c r="Z467" s="124"/>
    </row>
    <row r="468">
      <c r="A468" s="183"/>
      <c r="B468" s="184"/>
      <c r="C468" s="106"/>
      <c r="D468" s="106"/>
      <c r="E468" s="185"/>
      <c r="F468" s="124"/>
      <c r="G468" s="124"/>
      <c r="H468" s="124"/>
      <c r="I468" s="124"/>
      <c r="J468" s="124"/>
      <c r="K468" s="124"/>
      <c r="L468" s="124"/>
      <c r="M468" s="124"/>
      <c r="N468" s="124"/>
      <c r="O468" s="124"/>
      <c r="P468" s="124"/>
      <c r="Q468" s="106"/>
      <c r="R468" s="124"/>
      <c r="S468" s="194"/>
      <c r="T468" s="124"/>
      <c r="U468" s="124"/>
      <c r="V468" s="124"/>
      <c r="W468" s="124"/>
      <c r="X468" s="124"/>
      <c r="Y468" s="124"/>
      <c r="Z468" s="124"/>
    </row>
    <row r="469">
      <c r="A469" s="183"/>
      <c r="B469" s="184"/>
      <c r="C469" s="106"/>
      <c r="D469" s="106"/>
      <c r="E469" s="185"/>
      <c r="F469" s="124"/>
      <c r="G469" s="124"/>
      <c r="H469" s="124"/>
      <c r="I469" s="124"/>
      <c r="J469" s="124"/>
      <c r="K469" s="124"/>
      <c r="L469" s="124"/>
      <c r="M469" s="124"/>
      <c r="N469" s="124"/>
      <c r="O469" s="124"/>
      <c r="P469" s="124"/>
      <c r="Q469" s="106"/>
      <c r="R469" s="124"/>
      <c r="S469" s="194"/>
      <c r="T469" s="124"/>
      <c r="U469" s="124"/>
      <c r="V469" s="124"/>
      <c r="W469" s="124"/>
      <c r="X469" s="124"/>
      <c r="Y469" s="124"/>
      <c r="Z469" s="124"/>
    </row>
    <row r="470">
      <c r="A470" s="183"/>
      <c r="B470" s="184"/>
      <c r="C470" s="106"/>
      <c r="D470" s="106"/>
      <c r="E470" s="185"/>
      <c r="F470" s="124"/>
      <c r="G470" s="124"/>
      <c r="H470" s="124"/>
      <c r="I470" s="124"/>
      <c r="J470" s="124"/>
      <c r="K470" s="124"/>
      <c r="L470" s="124"/>
      <c r="M470" s="124"/>
      <c r="N470" s="124"/>
      <c r="O470" s="124"/>
      <c r="P470" s="124"/>
      <c r="Q470" s="106"/>
      <c r="R470" s="124"/>
      <c r="S470" s="194"/>
      <c r="T470" s="124"/>
      <c r="U470" s="124"/>
      <c r="V470" s="124"/>
      <c r="W470" s="124"/>
      <c r="X470" s="124"/>
      <c r="Y470" s="124"/>
      <c r="Z470" s="124"/>
    </row>
    <row r="471">
      <c r="A471" s="183"/>
      <c r="B471" s="184"/>
      <c r="C471" s="106"/>
      <c r="D471" s="106"/>
      <c r="E471" s="185"/>
      <c r="F471" s="124"/>
      <c r="G471" s="124"/>
      <c r="H471" s="124"/>
      <c r="I471" s="124"/>
      <c r="J471" s="124"/>
      <c r="K471" s="124"/>
      <c r="L471" s="124"/>
      <c r="M471" s="124"/>
      <c r="N471" s="124"/>
      <c r="O471" s="124"/>
      <c r="P471" s="124"/>
      <c r="Q471" s="106"/>
      <c r="R471" s="124"/>
      <c r="S471" s="194"/>
      <c r="T471" s="124"/>
      <c r="U471" s="124"/>
      <c r="V471" s="124"/>
      <c r="W471" s="124"/>
      <c r="X471" s="124"/>
      <c r="Y471" s="124"/>
      <c r="Z471" s="124"/>
    </row>
    <row r="472">
      <c r="A472" s="183"/>
      <c r="B472" s="184"/>
      <c r="C472" s="106"/>
      <c r="D472" s="106"/>
      <c r="E472" s="185"/>
      <c r="F472" s="124"/>
      <c r="G472" s="124"/>
      <c r="H472" s="124"/>
      <c r="I472" s="124"/>
      <c r="J472" s="124"/>
      <c r="K472" s="124"/>
      <c r="L472" s="124"/>
      <c r="M472" s="124"/>
      <c r="N472" s="124"/>
      <c r="O472" s="124"/>
      <c r="P472" s="124"/>
      <c r="Q472" s="106"/>
      <c r="R472" s="124"/>
      <c r="S472" s="194"/>
      <c r="T472" s="124"/>
      <c r="U472" s="124"/>
      <c r="V472" s="124"/>
      <c r="W472" s="124"/>
      <c r="X472" s="124"/>
      <c r="Y472" s="124"/>
      <c r="Z472" s="124"/>
    </row>
    <row r="473">
      <c r="A473" s="183"/>
      <c r="B473" s="184"/>
      <c r="C473" s="106"/>
      <c r="D473" s="106"/>
      <c r="E473" s="185"/>
      <c r="F473" s="124"/>
      <c r="G473" s="124"/>
      <c r="H473" s="124"/>
      <c r="I473" s="124"/>
      <c r="J473" s="124"/>
      <c r="K473" s="124"/>
      <c r="L473" s="124"/>
      <c r="M473" s="124"/>
      <c r="N473" s="124"/>
      <c r="O473" s="124"/>
      <c r="P473" s="124"/>
      <c r="Q473" s="106"/>
      <c r="R473" s="124"/>
      <c r="S473" s="194"/>
      <c r="T473" s="124"/>
      <c r="U473" s="124"/>
      <c r="V473" s="124"/>
      <c r="W473" s="124"/>
      <c r="X473" s="124"/>
      <c r="Y473" s="124"/>
      <c r="Z473" s="124"/>
    </row>
    <row r="474">
      <c r="A474" s="183"/>
      <c r="B474" s="184"/>
      <c r="C474" s="106"/>
      <c r="D474" s="106"/>
      <c r="E474" s="185"/>
      <c r="F474" s="124"/>
      <c r="G474" s="124"/>
      <c r="H474" s="124"/>
      <c r="I474" s="124"/>
      <c r="J474" s="124"/>
      <c r="K474" s="124"/>
      <c r="L474" s="124"/>
      <c r="M474" s="124"/>
      <c r="N474" s="124"/>
      <c r="O474" s="124"/>
      <c r="P474" s="124"/>
      <c r="Q474" s="106"/>
      <c r="R474" s="124"/>
      <c r="S474" s="194"/>
      <c r="T474" s="124"/>
      <c r="U474" s="124"/>
      <c r="V474" s="124"/>
      <c r="W474" s="124"/>
      <c r="X474" s="124"/>
      <c r="Y474" s="124"/>
      <c r="Z474" s="124"/>
    </row>
    <row r="475">
      <c r="A475" s="183"/>
      <c r="B475" s="184"/>
      <c r="C475" s="106"/>
      <c r="D475" s="106"/>
      <c r="E475" s="185"/>
      <c r="F475" s="124"/>
      <c r="G475" s="124"/>
      <c r="H475" s="124"/>
      <c r="I475" s="124"/>
      <c r="J475" s="124"/>
      <c r="K475" s="124"/>
      <c r="L475" s="124"/>
      <c r="M475" s="124"/>
      <c r="N475" s="124"/>
      <c r="O475" s="124"/>
      <c r="P475" s="124"/>
      <c r="Q475" s="106"/>
      <c r="R475" s="124"/>
      <c r="S475" s="194"/>
      <c r="T475" s="124"/>
      <c r="U475" s="124"/>
      <c r="V475" s="124"/>
      <c r="W475" s="124"/>
      <c r="X475" s="124"/>
      <c r="Y475" s="124"/>
      <c r="Z475" s="124"/>
    </row>
    <row r="476">
      <c r="A476" s="183"/>
      <c r="B476" s="184"/>
      <c r="C476" s="106"/>
      <c r="D476" s="106"/>
      <c r="E476" s="185"/>
      <c r="F476" s="124"/>
      <c r="G476" s="124"/>
      <c r="H476" s="124"/>
      <c r="I476" s="124"/>
      <c r="J476" s="124"/>
      <c r="K476" s="124"/>
      <c r="L476" s="124"/>
      <c r="M476" s="124"/>
      <c r="N476" s="124"/>
      <c r="O476" s="124"/>
      <c r="P476" s="124"/>
      <c r="Q476" s="106"/>
      <c r="R476" s="124"/>
      <c r="S476" s="194"/>
      <c r="T476" s="124"/>
      <c r="U476" s="124"/>
      <c r="V476" s="124"/>
      <c r="W476" s="124"/>
      <c r="X476" s="124"/>
      <c r="Y476" s="124"/>
      <c r="Z476" s="124"/>
    </row>
    <row r="477">
      <c r="A477" s="183"/>
      <c r="B477" s="184"/>
      <c r="C477" s="106"/>
      <c r="D477" s="106"/>
      <c r="E477" s="185"/>
      <c r="F477" s="124"/>
      <c r="G477" s="124"/>
      <c r="H477" s="124"/>
      <c r="I477" s="124"/>
      <c r="J477" s="124"/>
      <c r="K477" s="124"/>
      <c r="L477" s="124"/>
      <c r="M477" s="124"/>
      <c r="N477" s="124"/>
      <c r="O477" s="124"/>
      <c r="P477" s="124"/>
      <c r="Q477" s="106"/>
      <c r="R477" s="124"/>
      <c r="S477" s="194"/>
      <c r="T477" s="124"/>
      <c r="U477" s="124"/>
      <c r="V477" s="124"/>
      <c r="W477" s="124"/>
      <c r="X477" s="124"/>
      <c r="Y477" s="124"/>
      <c r="Z477" s="124"/>
    </row>
    <row r="478">
      <c r="A478" s="183"/>
      <c r="B478" s="184"/>
      <c r="C478" s="106"/>
      <c r="D478" s="106"/>
      <c r="E478" s="185"/>
      <c r="F478" s="124"/>
      <c r="G478" s="124"/>
      <c r="H478" s="124"/>
      <c r="I478" s="124"/>
      <c r="J478" s="124"/>
      <c r="K478" s="124"/>
      <c r="L478" s="124"/>
      <c r="M478" s="124"/>
      <c r="N478" s="124"/>
      <c r="O478" s="124"/>
      <c r="P478" s="124"/>
      <c r="Q478" s="106"/>
      <c r="R478" s="124"/>
      <c r="S478" s="194"/>
      <c r="T478" s="124"/>
      <c r="U478" s="124"/>
      <c r="V478" s="124"/>
      <c r="W478" s="124"/>
      <c r="X478" s="124"/>
      <c r="Y478" s="124"/>
      <c r="Z478" s="124"/>
    </row>
    <row r="479">
      <c r="A479" s="183"/>
      <c r="B479" s="184"/>
      <c r="C479" s="106"/>
      <c r="D479" s="106"/>
      <c r="E479" s="185"/>
      <c r="F479" s="124"/>
      <c r="G479" s="124"/>
      <c r="H479" s="124"/>
      <c r="I479" s="124"/>
      <c r="J479" s="124"/>
      <c r="K479" s="124"/>
      <c r="L479" s="124"/>
      <c r="M479" s="124"/>
      <c r="N479" s="124"/>
      <c r="O479" s="124"/>
      <c r="P479" s="124"/>
      <c r="Q479" s="106"/>
      <c r="R479" s="124"/>
      <c r="S479" s="194"/>
      <c r="T479" s="124"/>
      <c r="U479" s="124"/>
      <c r="V479" s="124"/>
      <c r="W479" s="124"/>
      <c r="X479" s="124"/>
      <c r="Y479" s="124"/>
      <c r="Z479" s="124"/>
    </row>
    <row r="480">
      <c r="A480" s="183"/>
      <c r="B480" s="184"/>
      <c r="C480" s="106"/>
      <c r="D480" s="106"/>
      <c r="E480" s="185"/>
      <c r="F480" s="124"/>
      <c r="G480" s="124"/>
      <c r="H480" s="124"/>
      <c r="I480" s="124"/>
      <c r="J480" s="124"/>
      <c r="K480" s="124"/>
      <c r="L480" s="124"/>
      <c r="M480" s="124"/>
      <c r="N480" s="124"/>
      <c r="O480" s="124"/>
      <c r="P480" s="124"/>
      <c r="Q480" s="106"/>
      <c r="R480" s="124"/>
      <c r="S480" s="194"/>
      <c r="T480" s="124"/>
      <c r="U480" s="124"/>
      <c r="V480" s="124"/>
      <c r="W480" s="124"/>
      <c r="X480" s="124"/>
      <c r="Y480" s="124"/>
      <c r="Z480" s="124"/>
    </row>
    <row r="481">
      <c r="A481" s="183"/>
      <c r="B481" s="184"/>
      <c r="C481" s="106"/>
      <c r="D481" s="106"/>
      <c r="E481" s="185"/>
      <c r="F481" s="124"/>
      <c r="G481" s="124"/>
      <c r="H481" s="124"/>
      <c r="I481" s="124"/>
      <c r="J481" s="124"/>
      <c r="K481" s="124"/>
      <c r="L481" s="124"/>
      <c r="M481" s="124"/>
      <c r="N481" s="124"/>
      <c r="O481" s="124"/>
      <c r="P481" s="124"/>
      <c r="Q481" s="106"/>
      <c r="R481" s="124"/>
      <c r="S481" s="194"/>
      <c r="T481" s="124"/>
      <c r="U481" s="124"/>
      <c r="V481" s="124"/>
      <c r="W481" s="124"/>
      <c r="X481" s="124"/>
      <c r="Y481" s="124"/>
      <c r="Z481" s="124"/>
    </row>
    <row r="482">
      <c r="A482" s="183"/>
      <c r="B482" s="184"/>
      <c r="C482" s="106"/>
      <c r="D482" s="106"/>
      <c r="E482" s="185"/>
      <c r="F482" s="124"/>
      <c r="G482" s="124"/>
      <c r="H482" s="124"/>
      <c r="I482" s="124"/>
      <c r="J482" s="124"/>
      <c r="K482" s="124"/>
      <c r="L482" s="124"/>
      <c r="M482" s="124"/>
      <c r="N482" s="124"/>
      <c r="O482" s="124"/>
      <c r="P482" s="124"/>
      <c r="Q482" s="106"/>
      <c r="R482" s="124"/>
      <c r="S482" s="194"/>
      <c r="T482" s="124"/>
      <c r="U482" s="124"/>
      <c r="V482" s="124"/>
      <c r="W482" s="124"/>
      <c r="X482" s="124"/>
      <c r="Y482" s="124"/>
      <c r="Z482" s="124"/>
    </row>
    <row r="483">
      <c r="A483" s="183"/>
      <c r="B483" s="184"/>
      <c r="C483" s="106"/>
      <c r="D483" s="106"/>
      <c r="E483" s="185"/>
      <c r="F483" s="124"/>
      <c r="G483" s="124"/>
      <c r="H483" s="124"/>
      <c r="I483" s="124"/>
      <c r="J483" s="124"/>
      <c r="K483" s="124"/>
      <c r="L483" s="124"/>
      <c r="M483" s="124"/>
      <c r="N483" s="124"/>
      <c r="O483" s="124"/>
      <c r="P483" s="124"/>
      <c r="Q483" s="106"/>
      <c r="R483" s="124"/>
      <c r="S483" s="194"/>
      <c r="T483" s="124"/>
      <c r="U483" s="124"/>
      <c r="V483" s="124"/>
      <c r="W483" s="124"/>
      <c r="X483" s="124"/>
      <c r="Y483" s="124"/>
      <c r="Z483" s="124"/>
    </row>
    <row r="484">
      <c r="A484" s="183"/>
      <c r="B484" s="184"/>
      <c r="C484" s="106"/>
      <c r="D484" s="106"/>
      <c r="E484" s="185"/>
      <c r="F484" s="124"/>
      <c r="G484" s="124"/>
      <c r="H484" s="124"/>
      <c r="I484" s="124"/>
      <c r="J484" s="124"/>
      <c r="K484" s="124"/>
      <c r="L484" s="124"/>
      <c r="M484" s="124"/>
      <c r="N484" s="124"/>
      <c r="O484" s="124"/>
      <c r="P484" s="124"/>
      <c r="Q484" s="106"/>
      <c r="R484" s="124"/>
      <c r="S484" s="194"/>
      <c r="T484" s="124"/>
      <c r="U484" s="124"/>
      <c r="V484" s="124"/>
      <c r="W484" s="124"/>
      <c r="X484" s="124"/>
      <c r="Y484" s="124"/>
      <c r="Z484" s="124"/>
    </row>
    <row r="485">
      <c r="A485" s="183"/>
      <c r="B485" s="184"/>
      <c r="C485" s="106"/>
      <c r="D485" s="106"/>
      <c r="E485" s="185"/>
      <c r="F485" s="124"/>
      <c r="G485" s="124"/>
      <c r="H485" s="124"/>
      <c r="I485" s="124"/>
      <c r="J485" s="124"/>
      <c r="K485" s="124"/>
      <c r="L485" s="124"/>
      <c r="M485" s="124"/>
      <c r="N485" s="124"/>
      <c r="O485" s="124"/>
      <c r="P485" s="124"/>
      <c r="Q485" s="106"/>
      <c r="R485" s="124"/>
      <c r="S485" s="194"/>
      <c r="T485" s="124"/>
      <c r="U485" s="124"/>
      <c r="V485" s="124"/>
      <c r="W485" s="124"/>
      <c r="X485" s="124"/>
      <c r="Y485" s="124"/>
      <c r="Z485" s="124"/>
    </row>
    <row r="486">
      <c r="A486" s="183"/>
      <c r="B486" s="184"/>
      <c r="C486" s="106"/>
      <c r="D486" s="106"/>
      <c r="E486" s="185"/>
      <c r="F486" s="124"/>
      <c r="G486" s="124"/>
      <c r="H486" s="124"/>
      <c r="I486" s="124"/>
      <c r="J486" s="124"/>
      <c r="K486" s="124"/>
      <c r="L486" s="124"/>
      <c r="M486" s="124"/>
      <c r="N486" s="124"/>
      <c r="O486" s="124"/>
      <c r="P486" s="124"/>
      <c r="Q486" s="106"/>
      <c r="R486" s="124"/>
      <c r="S486" s="194"/>
      <c r="T486" s="124"/>
      <c r="U486" s="124"/>
      <c r="V486" s="124"/>
      <c r="W486" s="124"/>
      <c r="X486" s="124"/>
      <c r="Y486" s="124"/>
      <c r="Z486" s="124"/>
    </row>
    <row r="487">
      <c r="A487" s="183"/>
      <c r="B487" s="184"/>
      <c r="C487" s="106"/>
      <c r="D487" s="106"/>
      <c r="E487" s="185"/>
      <c r="F487" s="124"/>
      <c r="G487" s="124"/>
      <c r="H487" s="124"/>
      <c r="I487" s="124"/>
      <c r="J487" s="124"/>
      <c r="K487" s="124"/>
      <c r="L487" s="124"/>
      <c r="M487" s="124"/>
      <c r="N487" s="124"/>
      <c r="O487" s="124"/>
      <c r="P487" s="124"/>
      <c r="Q487" s="106"/>
      <c r="R487" s="124"/>
      <c r="S487" s="194"/>
      <c r="T487" s="124"/>
      <c r="U487" s="124"/>
      <c r="V487" s="124"/>
      <c r="W487" s="124"/>
      <c r="X487" s="124"/>
      <c r="Y487" s="124"/>
      <c r="Z487" s="124"/>
    </row>
    <row r="488">
      <c r="A488" s="183"/>
      <c r="B488" s="184"/>
      <c r="C488" s="106"/>
      <c r="D488" s="106"/>
      <c r="E488" s="185"/>
      <c r="F488" s="124"/>
      <c r="G488" s="124"/>
      <c r="H488" s="124"/>
      <c r="I488" s="124"/>
      <c r="J488" s="124"/>
      <c r="K488" s="124"/>
      <c r="L488" s="124"/>
      <c r="M488" s="124"/>
      <c r="N488" s="124"/>
      <c r="O488" s="124"/>
      <c r="P488" s="124"/>
      <c r="Q488" s="106"/>
      <c r="R488" s="124"/>
      <c r="S488" s="194"/>
      <c r="T488" s="124"/>
      <c r="U488" s="124"/>
      <c r="V488" s="124"/>
      <c r="W488" s="124"/>
      <c r="X488" s="124"/>
      <c r="Y488" s="124"/>
      <c r="Z488" s="124"/>
    </row>
    <row r="489">
      <c r="A489" s="183"/>
      <c r="B489" s="184"/>
      <c r="C489" s="106"/>
      <c r="D489" s="106"/>
      <c r="E489" s="185"/>
      <c r="F489" s="124"/>
      <c r="G489" s="124"/>
      <c r="H489" s="124"/>
      <c r="I489" s="124"/>
      <c r="J489" s="124"/>
      <c r="K489" s="124"/>
      <c r="L489" s="124"/>
      <c r="M489" s="124"/>
      <c r="N489" s="124"/>
      <c r="O489" s="124"/>
      <c r="P489" s="124"/>
      <c r="Q489" s="106"/>
      <c r="R489" s="124"/>
      <c r="S489" s="194"/>
      <c r="T489" s="124"/>
      <c r="U489" s="124"/>
      <c r="V489" s="124"/>
      <c r="W489" s="124"/>
      <c r="X489" s="124"/>
      <c r="Y489" s="124"/>
      <c r="Z489" s="124"/>
    </row>
    <row r="490">
      <c r="A490" s="183"/>
      <c r="B490" s="184"/>
      <c r="C490" s="106"/>
      <c r="D490" s="106"/>
      <c r="E490" s="185"/>
      <c r="F490" s="124"/>
      <c r="G490" s="124"/>
      <c r="H490" s="124"/>
      <c r="I490" s="124"/>
      <c r="J490" s="124"/>
      <c r="K490" s="124"/>
      <c r="L490" s="124"/>
      <c r="M490" s="124"/>
      <c r="N490" s="124"/>
      <c r="O490" s="124"/>
      <c r="P490" s="124"/>
      <c r="Q490" s="106"/>
      <c r="R490" s="124"/>
      <c r="S490" s="194"/>
      <c r="T490" s="124"/>
      <c r="U490" s="124"/>
      <c r="V490" s="124"/>
      <c r="W490" s="124"/>
      <c r="X490" s="124"/>
      <c r="Y490" s="124"/>
      <c r="Z490" s="124"/>
    </row>
    <row r="491">
      <c r="A491" s="183"/>
      <c r="B491" s="184"/>
      <c r="C491" s="106"/>
      <c r="D491" s="106"/>
      <c r="E491" s="185"/>
      <c r="F491" s="124"/>
      <c r="G491" s="124"/>
      <c r="H491" s="124"/>
      <c r="I491" s="124"/>
      <c r="J491" s="124"/>
      <c r="K491" s="124"/>
      <c r="L491" s="124"/>
      <c r="M491" s="124"/>
      <c r="N491" s="124"/>
      <c r="O491" s="124"/>
      <c r="P491" s="124"/>
      <c r="Q491" s="106"/>
      <c r="R491" s="124"/>
      <c r="S491" s="194"/>
      <c r="T491" s="124"/>
      <c r="U491" s="124"/>
      <c r="V491" s="124"/>
      <c r="W491" s="124"/>
      <c r="X491" s="124"/>
      <c r="Y491" s="124"/>
      <c r="Z491" s="124"/>
    </row>
    <row r="492">
      <c r="A492" s="183"/>
      <c r="B492" s="184"/>
      <c r="C492" s="106"/>
      <c r="D492" s="106"/>
      <c r="E492" s="185"/>
      <c r="F492" s="124"/>
      <c r="G492" s="124"/>
      <c r="H492" s="124"/>
      <c r="I492" s="124"/>
      <c r="J492" s="124"/>
      <c r="K492" s="124"/>
      <c r="L492" s="124"/>
      <c r="M492" s="124"/>
      <c r="N492" s="124"/>
      <c r="O492" s="124"/>
      <c r="P492" s="124"/>
      <c r="Q492" s="106"/>
      <c r="R492" s="124"/>
      <c r="S492" s="194"/>
      <c r="T492" s="124"/>
      <c r="U492" s="124"/>
      <c r="V492" s="124"/>
      <c r="W492" s="124"/>
      <c r="X492" s="124"/>
      <c r="Y492" s="124"/>
      <c r="Z492" s="124"/>
    </row>
    <row r="493">
      <c r="A493" s="183"/>
      <c r="B493" s="184"/>
      <c r="C493" s="106"/>
      <c r="D493" s="106"/>
      <c r="E493" s="185"/>
      <c r="F493" s="124"/>
      <c r="G493" s="124"/>
      <c r="H493" s="124"/>
      <c r="I493" s="124"/>
      <c r="J493" s="124"/>
      <c r="K493" s="124"/>
      <c r="L493" s="124"/>
      <c r="M493" s="124"/>
      <c r="N493" s="124"/>
      <c r="O493" s="124"/>
      <c r="P493" s="124"/>
      <c r="Q493" s="106"/>
      <c r="R493" s="124"/>
      <c r="S493" s="194"/>
      <c r="T493" s="124"/>
      <c r="U493" s="124"/>
      <c r="V493" s="124"/>
      <c r="W493" s="124"/>
      <c r="X493" s="124"/>
      <c r="Y493" s="124"/>
      <c r="Z493" s="124"/>
    </row>
    <row r="494">
      <c r="A494" s="183"/>
      <c r="B494" s="184"/>
      <c r="C494" s="106"/>
      <c r="D494" s="106"/>
      <c r="E494" s="185"/>
      <c r="F494" s="124"/>
      <c r="G494" s="124"/>
      <c r="H494" s="124"/>
      <c r="I494" s="124"/>
      <c r="J494" s="124"/>
      <c r="K494" s="124"/>
      <c r="L494" s="124"/>
      <c r="M494" s="124"/>
      <c r="N494" s="124"/>
      <c r="O494" s="124"/>
      <c r="P494" s="124"/>
      <c r="Q494" s="106"/>
      <c r="R494" s="124"/>
      <c r="S494" s="194"/>
      <c r="T494" s="124"/>
      <c r="U494" s="124"/>
      <c r="V494" s="124"/>
      <c r="W494" s="124"/>
      <c r="X494" s="124"/>
      <c r="Y494" s="124"/>
      <c r="Z494" s="124"/>
    </row>
    <row r="495">
      <c r="A495" s="183"/>
      <c r="B495" s="184"/>
      <c r="C495" s="106"/>
      <c r="D495" s="106"/>
      <c r="E495" s="185"/>
      <c r="F495" s="124"/>
      <c r="G495" s="124"/>
      <c r="H495" s="124"/>
      <c r="I495" s="124"/>
      <c r="J495" s="124"/>
      <c r="K495" s="124"/>
      <c r="L495" s="124"/>
      <c r="M495" s="124"/>
      <c r="N495" s="124"/>
      <c r="O495" s="124"/>
      <c r="P495" s="124"/>
      <c r="Q495" s="106"/>
      <c r="R495" s="124"/>
      <c r="S495" s="194"/>
      <c r="T495" s="124"/>
      <c r="U495" s="124"/>
      <c r="V495" s="124"/>
      <c r="W495" s="124"/>
      <c r="X495" s="124"/>
      <c r="Y495" s="124"/>
      <c r="Z495" s="124"/>
    </row>
    <row r="496">
      <c r="A496" s="183"/>
      <c r="B496" s="184"/>
      <c r="C496" s="106"/>
      <c r="D496" s="106"/>
      <c r="E496" s="185"/>
      <c r="F496" s="124"/>
      <c r="G496" s="124"/>
      <c r="H496" s="124"/>
      <c r="I496" s="124"/>
      <c r="J496" s="124"/>
      <c r="K496" s="124"/>
      <c r="L496" s="124"/>
      <c r="M496" s="124"/>
      <c r="N496" s="124"/>
      <c r="O496" s="124"/>
      <c r="P496" s="124"/>
      <c r="Q496" s="106"/>
      <c r="R496" s="124"/>
      <c r="S496" s="194"/>
      <c r="T496" s="124"/>
      <c r="U496" s="124"/>
      <c r="V496" s="124"/>
      <c r="W496" s="124"/>
      <c r="X496" s="124"/>
      <c r="Y496" s="124"/>
      <c r="Z496" s="124"/>
    </row>
    <row r="497">
      <c r="A497" s="183"/>
      <c r="B497" s="184"/>
      <c r="C497" s="106"/>
      <c r="D497" s="106"/>
      <c r="E497" s="185"/>
      <c r="F497" s="124"/>
      <c r="G497" s="124"/>
      <c r="H497" s="124"/>
      <c r="I497" s="124"/>
      <c r="J497" s="124"/>
      <c r="K497" s="124"/>
      <c r="L497" s="124"/>
      <c r="M497" s="124"/>
      <c r="N497" s="124"/>
      <c r="O497" s="124"/>
      <c r="P497" s="124"/>
      <c r="Q497" s="106"/>
      <c r="R497" s="124"/>
      <c r="S497" s="194"/>
      <c r="T497" s="124"/>
      <c r="U497" s="124"/>
      <c r="V497" s="124"/>
      <c r="W497" s="124"/>
      <c r="X497" s="124"/>
      <c r="Y497" s="124"/>
      <c r="Z497" s="124"/>
    </row>
    <row r="498">
      <c r="A498" s="183"/>
      <c r="B498" s="184"/>
      <c r="C498" s="106"/>
      <c r="D498" s="106"/>
      <c r="E498" s="185"/>
      <c r="F498" s="124"/>
      <c r="G498" s="124"/>
      <c r="H498" s="124"/>
      <c r="I498" s="124"/>
      <c r="J498" s="124"/>
      <c r="K498" s="124"/>
      <c r="L498" s="124"/>
      <c r="M498" s="124"/>
      <c r="N498" s="124"/>
      <c r="O498" s="124"/>
      <c r="P498" s="124"/>
      <c r="Q498" s="106"/>
      <c r="R498" s="124"/>
      <c r="S498" s="194"/>
      <c r="T498" s="124"/>
      <c r="U498" s="124"/>
      <c r="V498" s="124"/>
      <c r="W498" s="124"/>
      <c r="X498" s="124"/>
      <c r="Y498" s="124"/>
      <c r="Z498" s="124"/>
    </row>
    <row r="499">
      <c r="A499" s="183"/>
      <c r="B499" s="184"/>
      <c r="C499" s="106"/>
      <c r="D499" s="106"/>
      <c r="E499" s="185"/>
      <c r="F499" s="124"/>
      <c r="G499" s="124"/>
      <c r="H499" s="124"/>
      <c r="I499" s="124"/>
      <c r="J499" s="124"/>
      <c r="K499" s="124"/>
      <c r="L499" s="124"/>
      <c r="M499" s="124"/>
      <c r="N499" s="124"/>
      <c r="O499" s="124"/>
      <c r="P499" s="124"/>
      <c r="Q499" s="106"/>
      <c r="R499" s="124"/>
      <c r="S499" s="194"/>
      <c r="T499" s="124"/>
      <c r="U499" s="124"/>
      <c r="V499" s="124"/>
      <c r="W499" s="124"/>
      <c r="X499" s="124"/>
      <c r="Y499" s="124"/>
      <c r="Z499" s="124"/>
    </row>
    <row r="500">
      <c r="A500" s="183"/>
      <c r="B500" s="184"/>
      <c r="C500" s="106"/>
      <c r="D500" s="106"/>
      <c r="E500" s="185"/>
      <c r="F500" s="124"/>
      <c r="G500" s="124"/>
      <c r="H500" s="124"/>
      <c r="I500" s="124"/>
      <c r="J500" s="124"/>
      <c r="K500" s="124"/>
      <c r="L500" s="124"/>
      <c r="M500" s="124"/>
      <c r="N500" s="124"/>
      <c r="O500" s="124"/>
      <c r="P500" s="124"/>
      <c r="Q500" s="106"/>
      <c r="R500" s="124"/>
      <c r="S500" s="194"/>
      <c r="T500" s="124"/>
      <c r="U500" s="124"/>
      <c r="V500" s="124"/>
      <c r="W500" s="124"/>
      <c r="X500" s="124"/>
      <c r="Y500" s="124"/>
      <c r="Z500" s="124"/>
    </row>
    <row r="501">
      <c r="A501" s="183"/>
      <c r="B501" s="184"/>
      <c r="C501" s="106"/>
      <c r="D501" s="106"/>
      <c r="E501" s="185"/>
      <c r="F501" s="124"/>
      <c r="G501" s="124"/>
      <c r="H501" s="124"/>
      <c r="I501" s="124"/>
      <c r="J501" s="124"/>
      <c r="K501" s="124"/>
      <c r="L501" s="124"/>
      <c r="M501" s="124"/>
      <c r="N501" s="124"/>
      <c r="O501" s="124"/>
      <c r="P501" s="124"/>
      <c r="Q501" s="106"/>
      <c r="R501" s="124"/>
      <c r="S501" s="194"/>
      <c r="T501" s="124"/>
      <c r="U501" s="124"/>
      <c r="V501" s="124"/>
      <c r="W501" s="124"/>
      <c r="X501" s="124"/>
      <c r="Y501" s="124"/>
      <c r="Z501" s="124"/>
    </row>
    <row r="502">
      <c r="A502" s="183"/>
      <c r="B502" s="184"/>
      <c r="C502" s="106"/>
      <c r="D502" s="106"/>
      <c r="E502" s="185"/>
      <c r="F502" s="124"/>
      <c r="G502" s="124"/>
      <c r="H502" s="124"/>
      <c r="I502" s="124"/>
      <c r="J502" s="124"/>
      <c r="K502" s="124"/>
      <c r="L502" s="124"/>
      <c r="M502" s="124"/>
      <c r="N502" s="124"/>
      <c r="O502" s="124"/>
      <c r="P502" s="124"/>
      <c r="Q502" s="106"/>
      <c r="R502" s="124"/>
      <c r="S502" s="194"/>
      <c r="T502" s="124"/>
      <c r="U502" s="124"/>
      <c r="V502" s="124"/>
      <c r="W502" s="124"/>
      <c r="X502" s="124"/>
      <c r="Y502" s="124"/>
      <c r="Z502" s="124"/>
    </row>
    <row r="503">
      <c r="A503" s="183"/>
      <c r="B503" s="184"/>
      <c r="C503" s="106"/>
      <c r="D503" s="106"/>
      <c r="E503" s="185"/>
      <c r="F503" s="124"/>
      <c r="G503" s="124"/>
      <c r="H503" s="124"/>
      <c r="I503" s="124"/>
      <c r="J503" s="124"/>
      <c r="K503" s="124"/>
      <c r="L503" s="124"/>
      <c r="M503" s="124"/>
      <c r="N503" s="124"/>
      <c r="O503" s="124"/>
      <c r="P503" s="124"/>
      <c r="Q503" s="106"/>
      <c r="R503" s="124"/>
      <c r="S503" s="194"/>
      <c r="T503" s="124"/>
      <c r="U503" s="124"/>
      <c r="V503" s="124"/>
      <c r="W503" s="124"/>
      <c r="X503" s="124"/>
      <c r="Y503" s="124"/>
      <c r="Z503" s="124"/>
    </row>
    <row r="504">
      <c r="A504" s="183"/>
      <c r="B504" s="184"/>
      <c r="C504" s="106"/>
      <c r="D504" s="106"/>
      <c r="E504" s="185"/>
      <c r="F504" s="124"/>
      <c r="G504" s="124"/>
      <c r="H504" s="124"/>
      <c r="I504" s="124"/>
      <c r="J504" s="124"/>
      <c r="K504" s="124"/>
      <c r="L504" s="124"/>
      <c r="M504" s="124"/>
      <c r="N504" s="124"/>
      <c r="O504" s="124"/>
      <c r="P504" s="124"/>
      <c r="Q504" s="106"/>
      <c r="R504" s="124"/>
      <c r="S504" s="194"/>
      <c r="T504" s="124"/>
      <c r="U504" s="124"/>
      <c r="V504" s="124"/>
      <c r="W504" s="124"/>
      <c r="X504" s="124"/>
      <c r="Y504" s="124"/>
      <c r="Z504" s="124"/>
    </row>
    <row r="505">
      <c r="A505" s="183"/>
      <c r="B505" s="184"/>
      <c r="C505" s="106"/>
      <c r="D505" s="106"/>
      <c r="E505" s="185"/>
      <c r="F505" s="124"/>
      <c r="G505" s="124"/>
      <c r="H505" s="124"/>
      <c r="I505" s="124"/>
      <c r="J505" s="124"/>
      <c r="K505" s="124"/>
      <c r="L505" s="124"/>
      <c r="M505" s="124"/>
      <c r="N505" s="124"/>
      <c r="O505" s="124"/>
      <c r="P505" s="124"/>
      <c r="Q505" s="106"/>
      <c r="R505" s="124"/>
      <c r="S505" s="194"/>
      <c r="T505" s="124"/>
      <c r="U505" s="124"/>
      <c r="V505" s="124"/>
      <c r="W505" s="124"/>
      <c r="X505" s="124"/>
      <c r="Y505" s="124"/>
      <c r="Z505" s="124"/>
    </row>
    <row r="506">
      <c r="A506" s="183"/>
      <c r="B506" s="184"/>
      <c r="C506" s="106"/>
      <c r="D506" s="106"/>
      <c r="E506" s="185"/>
      <c r="F506" s="124"/>
      <c r="G506" s="124"/>
      <c r="H506" s="124"/>
      <c r="I506" s="124"/>
      <c r="J506" s="124"/>
      <c r="K506" s="124"/>
      <c r="L506" s="124"/>
      <c r="M506" s="124"/>
      <c r="N506" s="124"/>
      <c r="O506" s="124"/>
      <c r="P506" s="124"/>
      <c r="Q506" s="106"/>
      <c r="R506" s="124"/>
      <c r="S506" s="194"/>
      <c r="T506" s="124"/>
      <c r="U506" s="124"/>
      <c r="V506" s="124"/>
      <c r="W506" s="124"/>
      <c r="X506" s="124"/>
      <c r="Y506" s="124"/>
      <c r="Z506" s="124"/>
    </row>
    <row r="507">
      <c r="A507" s="183"/>
      <c r="B507" s="184"/>
      <c r="C507" s="106"/>
      <c r="D507" s="106"/>
      <c r="E507" s="185"/>
      <c r="F507" s="124"/>
      <c r="G507" s="124"/>
      <c r="H507" s="124"/>
      <c r="I507" s="124"/>
      <c r="J507" s="124"/>
      <c r="K507" s="124"/>
      <c r="L507" s="124"/>
      <c r="M507" s="124"/>
      <c r="N507" s="124"/>
      <c r="O507" s="124"/>
      <c r="P507" s="124"/>
      <c r="Q507" s="106"/>
      <c r="R507" s="124"/>
      <c r="S507" s="194"/>
      <c r="T507" s="124"/>
      <c r="U507" s="124"/>
      <c r="V507" s="124"/>
      <c r="W507" s="124"/>
      <c r="X507" s="124"/>
      <c r="Y507" s="124"/>
      <c r="Z507" s="124"/>
    </row>
    <row r="508">
      <c r="A508" s="183"/>
      <c r="B508" s="184"/>
      <c r="C508" s="106"/>
      <c r="D508" s="106"/>
      <c r="E508" s="185"/>
      <c r="F508" s="124"/>
      <c r="G508" s="124"/>
      <c r="H508" s="124"/>
      <c r="I508" s="124"/>
      <c r="J508" s="124"/>
      <c r="K508" s="124"/>
      <c r="L508" s="124"/>
      <c r="M508" s="124"/>
      <c r="N508" s="124"/>
      <c r="O508" s="124"/>
      <c r="P508" s="124"/>
      <c r="Q508" s="106"/>
      <c r="R508" s="124"/>
      <c r="S508" s="194"/>
      <c r="T508" s="124"/>
      <c r="U508" s="124"/>
      <c r="V508" s="124"/>
      <c r="W508" s="124"/>
      <c r="X508" s="124"/>
      <c r="Y508" s="124"/>
      <c r="Z508" s="124"/>
    </row>
    <row r="509">
      <c r="A509" s="183"/>
      <c r="B509" s="184"/>
      <c r="C509" s="106"/>
      <c r="D509" s="106"/>
      <c r="E509" s="185"/>
      <c r="F509" s="124"/>
      <c r="G509" s="124"/>
      <c r="H509" s="124"/>
      <c r="I509" s="124"/>
      <c r="J509" s="124"/>
      <c r="K509" s="124"/>
      <c r="L509" s="124"/>
      <c r="M509" s="124"/>
      <c r="N509" s="124"/>
      <c r="O509" s="124"/>
      <c r="P509" s="124"/>
      <c r="Q509" s="106"/>
      <c r="R509" s="124"/>
      <c r="S509" s="194"/>
      <c r="T509" s="124"/>
      <c r="U509" s="124"/>
      <c r="V509" s="124"/>
      <c r="W509" s="124"/>
      <c r="X509" s="124"/>
      <c r="Y509" s="124"/>
      <c r="Z509" s="124"/>
    </row>
    <row r="510">
      <c r="A510" s="183"/>
      <c r="B510" s="184"/>
      <c r="C510" s="106"/>
      <c r="D510" s="106"/>
      <c r="E510" s="185"/>
      <c r="F510" s="124"/>
      <c r="G510" s="124"/>
      <c r="H510" s="124"/>
      <c r="I510" s="124"/>
      <c r="J510" s="124"/>
      <c r="K510" s="124"/>
      <c r="L510" s="124"/>
      <c r="M510" s="124"/>
      <c r="N510" s="124"/>
      <c r="O510" s="124"/>
      <c r="P510" s="124"/>
      <c r="Q510" s="106"/>
      <c r="R510" s="124"/>
      <c r="S510" s="194"/>
      <c r="T510" s="124"/>
      <c r="U510" s="124"/>
      <c r="V510" s="124"/>
      <c r="W510" s="124"/>
      <c r="X510" s="124"/>
      <c r="Y510" s="124"/>
      <c r="Z510" s="124"/>
    </row>
    <row r="511">
      <c r="A511" s="183"/>
      <c r="B511" s="184"/>
      <c r="C511" s="106"/>
      <c r="D511" s="106"/>
      <c r="E511" s="185"/>
      <c r="F511" s="124"/>
      <c r="G511" s="124"/>
      <c r="H511" s="124"/>
      <c r="I511" s="124"/>
      <c r="J511" s="124"/>
      <c r="K511" s="124"/>
      <c r="L511" s="124"/>
      <c r="M511" s="124"/>
      <c r="N511" s="124"/>
      <c r="O511" s="124"/>
      <c r="P511" s="124"/>
      <c r="Q511" s="106"/>
      <c r="R511" s="124"/>
      <c r="S511" s="194"/>
      <c r="T511" s="124"/>
      <c r="U511" s="124"/>
      <c r="V511" s="124"/>
      <c r="W511" s="124"/>
      <c r="X511" s="124"/>
      <c r="Y511" s="124"/>
      <c r="Z511" s="124"/>
    </row>
    <row r="512">
      <c r="A512" s="183"/>
      <c r="B512" s="184"/>
      <c r="C512" s="106"/>
      <c r="D512" s="106"/>
      <c r="E512" s="185"/>
      <c r="F512" s="124"/>
      <c r="G512" s="124"/>
      <c r="H512" s="124"/>
      <c r="I512" s="124"/>
      <c r="J512" s="124"/>
      <c r="K512" s="124"/>
      <c r="L512" s="124"/>
      <c r="M512" s="124"/>
      <c r="N512" s="124"/>
      <c r="O512" s="124"/>
      <c r="P512" s="124"/>
      <c r="Q512" s="106"/>
      <c r="R512" s="124"/>
      <c r="S512" s="194"/>
      <c r="T512" s="124"/>
      <c r="U512" s="124"/>
      <c r="V512" s="124"/>
      <c r="W512" s="124"/>
      <c r="X512" s="124"/>
      <c r="Y512" s="124"/>
      <c r="Z512" s="124"/>
    </row>
    <row r="513">
      <c r="A513" s="183"/>
      <c r="B513" s="184"/>
      <c r="C513" s="106"/>
      <c r="D513" s="106"/>
      <c r="E513" s="185"/>
      <c r="F513" s="124"/>
      <c r="G513" s="124"/>
      <c r="H513" s="124"/>
      <c r="I513" s="124"/>
      <c r="J513" s="124"/>
      <c r="K513" s="124"/>
      <c r="L513" s="124"/>
      <c r="M513" s="124"/>
      <c r="N513" s="124"/>
      <c r="O513" s="124"/>
      <c r="P513" s="124"/>
      <c r="Q513" s="106"/>
      <c r="R513" s="124"/>
      <c r="S513" s="194"/>
      <c r="T513" s="124"/>
      <c r="U513" s="124"/>
      <c r="V513" s="124"/>
      <c r="W513" s="124"/>
      <c r="X513" s="124"/>
      <c r="Y513" s="124"/>
      <c r="Z513" s="124"/>
    </row>
    <row r="514">
      <c r="A514" s="183"/>
      <c r="B514" s="184"/>
      <c r="C514" s="106"/>
      <c r="D514" s="106"/>
      <c r="E514" s="185"/>
      <c r="F514" s="124"/>
      <c r="G514" s="124"/>
      <c r="H514" s="124"/>
      <c r="I514" s="124"/>
      <c r="J514" s="124"/>
      <c r="K514" s="124"/>
      <c r="L514" s="124"/>
      <c r="M514" s="124"/>
      <c r="N514" s="124"/>
      <c r="O514" s="124"/>
      <c r="P514" s="124"/>
      <c r="Q514" s="106"/>
      <c r="R514" s="124"/>
      <c r="S514" s="194"/>
      <c r="T514" s="124"/>
      <c r="U514" s="124"/>
      <c r="V514" s="124"/>
      <c r="W514" s="124"/>
      <c r="X514" s="124"/>
      <c r="Y514" s="124"/>
      <c r="Z514" s="124"/>
    </row>
    <row r="515">
      <c r="A515" s="183"/>
      <c r="B515" s="184"/>
      <c r="C515" s="106"/>
      <c r="D515" s="106"/>
      <c r="E515" s="185"/>
      <c r="F515" s="124"/>
      <c r="G515" s="124"/>
      <c r="H515" s="124"/>
      <c r="I515" s="124"/>
      <c r="J515" s="124"/>
      <c r="K515" s="124"/>
      <c r="L515" s="124"/>
      <c r="M515" s="124"/>
      <c r="N515" s="124"/>
      <c r="O515" s="124"/>
      <c r="P515" s="124"/>
      <c r="Q515" s="106"/>
      <c r="R515" s="124"/>
      <c r="S515" s="194"/>
      <c r="T515" s="124"/>
      <c r="U515" s="124"/>
      <c r="V515" s="124"/>
      <c r="W515" s="124"/>
      <c r="X515" s="124"/>
      <c r="Y515" s="124"/>
      <c r="Z515" s="124"/>
    </row>
    <row r="516">
      <c r="A516" s="183"/>
      <c r="B516" s="184"/>
      <c r="C516" s="106"/>
      <c r="D516" s="106"/>
      <c r="E516" s="185"/>
      <c r="F516" s="124"/>
      <c r="G516" s="124"/>
      <c r="H516" s="124"/>
      <c r="I516" s="124"/>
      <c r="J516" s="124"/>
      <c r="K516" s="124"/>
      <c r="L516" s="124"/>
      <c r="M516" s="124"/>
      <c r="N516" s="124"/>
      <c r="O516" s="124"/>
      <c r="P516" s="124"/>
      <c r="Q516" s="106"/>
      <c r="R516" s="124"/>
      <c r="S516" s="194"/>
      <c r="T516" s="124"/>
      <c r="U516" s="124"/>
      <c r="V516" s="124"/>
      <c r="W516" s="124"/>
      <c r="X516" s="124"/>
      <c r="Y516" s="124"/>
      <c r="Z516" s="124"/>
    </row>
    <row r="517">
      <c r="A517" s="183"/>
      <c r="B517" s="184"/>
      <c r="C517" s="106"/>
      <c r="D517" s="106"/>
      <c r="E517" s="185"/>
      <c r="F517" s="124"/>
      <c r="G517" s="124"/>
      <c r="H517" s="124"/>
      <c r="I517" s="124"/>
      <c r="J517" s="124"/>
      <c r="K517" s="124"/>
      <c r="L517" s="124"/>
      <c r="M517" s="124"/>
      <c r="N517" s="124"/>
      <c r="O517" s="124"/>
      <c r="P517" s="124"/>
      <c r="Q517" s="106"/>
      <c r="R517" s="124"/>
      <c r="S517" s="194"/>
      <c r="T517" s="124"/>
      <c r="U517" s="124"/>
      <c r="V517" s="124"/>
      <c r="W517" s="124"/>
      <c r="X517" s="124"/>
      <c r="Y517" s="124"/>
      <c r="Z517" s="124"/>
    </row>
    <row r="518">
      <c r="A518" s="183"/>
      <c r="B518" s="184"/>
      <c r="C518" s="106"/>
      <c r="D518" s="106"/>
      <c r="E518" s="185"/>
      <c r="F518" s="124"/>
      <c r="G518" s="124"/>
      <c r="H518" s="124"/>
      <c r="I518" s="124"/>
      <c r="J518" s="124"/>
      <c r="K518" s="124"/>
      <c r="L518" s="124"/>
      <c r="M518" s="124"/>
      <c r="N518" s="124"/>
      <c r="O518" s="124"/>
      <c r="P518" s="124"/>
      <c r="Q518" s="106"/>
      <c r="R518" s="124"/>
      <c r="S518" s="194"/>
      <c r="T518" s="124"/>
      <c r="U518" s="124"/>
      <c r="V518" s="124"/>
      <c r="W518" s="124"/>
      <c r="X518" s="124"/>
      <c r="Y518" s="124"/>
      <c r="Z518" s="124"/>
    </row>
    <row r="519">
      <c r="A519" s="183"/>
      <c r="B519" s="184"/>
      <c r="C519" s="106"/>
      <c r="D519" s="106"/>
      <c r="E519" s="185"/>
      <c r="F519" s="124"/>
      <c r="G519" s="124"/>
      <c r="H519" s="124"/>
      <c r="I519" s="124"/>
      <c r="J519" s="124"/>
      <c r="K519" s="124"/>
      <c r="L519" s="124"/>
      <c r="M519" s="124"/>
      <c r="N519" s="124"/>
      <c r="O519" s="124"/>
      <c r="P519" s="124"/>
      <c r="Q519" s="106"/>
      <c r="R519" s="124"/>
      <c r="S519" s="194"/>
      <c r="T519" s="124"/>
      <c r="U519" s="124"/>
      <c r="V519" s="124"/>
      <c r="W519" s="124"/>
      <c r="X519" s="124"/>
      <c r="Y519" s="124"/>
      <c r="Z519" s="124"/>
    </row>
    <row r="520">
      <c r="A520" s="183"/>
      <c r="B520" s="184"/>
      <c r="C520" s="106"/>
      <c r="D520" s="106"/>
      <c r="E520" s="185"/>
      <c r="F520" s="124"/>
      <c r="G520" s="124"/>
      <c r="H520" s="124"/>
      <c r="I520" s="124"/>
      <c r="J520" s="124"/>
      <c r="K520" s="124"/>
      <c r="L520" s="124"/>
      <c r="M520" s="124"/>
      <c r="N520" s="124"/>
      <c r="O520" s="124"/>
      <c r="P520" s="124"/>
      <c r="Q520" s="106"/>
      <c r="R520" s="124"/>
      <c r="S520" s="194"/>
      <c r="T520" s="124"/>
      <c r="U520" s="124"/>
      <c r="V520" s="124"/>
      <c r="W520" s="124"/>
      <c r="X520" s="124"/>
      <c r="Y520" s="124"/>
      <c r="Z520" s="124"/>
    </row>
    <row r="521">
      <c r="A521" s="183"/>
      <c r="B521" s="184"/>
      <c r="C521" s="106"/>
      <c r="D521" s="106"/>
      <c r="E521" s="185"/>
      <c r="F521" s="124"/>
      <c r="G521" s="124"/>
      <c r="H521" s="124"/>
      <c r="I521" s="124"/>
      <c r="J521" s="124"/>
      <c r="K521" s="124"/>
      <c r="L521" s="124"/>
      <c r="M521" s="124"/>
      <c r="N521" s="124"/>
      <c r="O521" s="124"/>
      <c r="P521" s="124"/>
      <c r="Q521" s="106"/>
      <c r="R521" s="124"/>
      <c r="S521" s="194"/>
      <c r="T521" s="124"/>
      <c r="U521" s="124"/>
      <c r="V521" s="124"/>
      <c r="W521" s="124"/>
      <c r="X521" s="124"/>
      <c r="Y521" s="124"/>
      <c r="Z521" s="124"/>
    </row>
    <row r="522">
      <c r="A522" s="183"/>
      <c r="B522" s="184"/>
      <c r="C522" s="106"/>
      <c r="D522" s="106"/>
      <c r="E522" s="185"/>
      <c r="F522" s="124"/>
      <c r="G522" s="124"/>
      <c r="H522" s="124"/>
      <c r="I522" s="124"/>
      <c r="J522" s="124"/>
      <c r="K522" s="124"/>
      <c r="L522" s="124"/>
      <c r="M522" s="124"/>
      <c r="N522" s="124"/>
      <c r="O522" s="124"/>
      <c r="P522" s="124"/>
      <c r="Q522" s="106"/>
      <c r="R522" s="124"/>
      <c r="S522" s="194"/>
      <c r="T522" s="124"/>
      <c r="U522" s="124"/>
      <c r="V522" s="124"/>
      <c r="W522" s="124"/>
      <c r="X522" s="124"/>
      <c r="Y522" s="124"/>
      <c r="Z522" s="124"/>
    </row>
    <row r="523">
      <c r="A523" s="183"/>
      <c r="B523" s="184"/>
      <c r="C523" s="106"/>
      <c r="D523" s="106"/>
      <c r="E523" s="185"/>
      <c r="F523" s="124"/>
      <c r="G523" s="124"/>
      <c r="H523" s="124"/>
      <c r="I523" s="124"/>
      <c r="J523" s="124"/>
      <c r="K523" s="124"/>
      <c r="L523" s="124"/>
      <c r="M523" s="124"/>
      <c r="N523" s="124"/>
      <c r="O523" s="124"/>
      <c r="P523" s="124"/>
      <c r="Q523" s="106"/>
      <c r="R523" s="124"/>
      <c r="S523" s="194"/>
      <c r="T523" s="124"/>
      <c r="U523" s="124"/>
      <c r="V523" s="124"/>
      <c r="W523" s="124"/>
      <c r="X523" s="124"/>
      <c r="Y523" s="124"/>
      <c r="Z523" s="124"/>
    </row>
    <row r="524">
      <c r="A524" s="183"/>
      <c r="B524" s="184"/>
      <c r="C524" s="106"/>
      <c r="D524" s="106"/>
      <c r="E524" s="185"/>
      <c r="F524" s="124"/>
      <c r="G524" s="124"/>
      <c r="H524" s="124"/>
      <c r="I524" s="124"/>
      <c r="J524" s="124"/>
      <c r="K524" s="124"/>
      <c r="L524" s="124"/>
      <c r="M524" s="124"/>
      <c r="N524" s="124"/>
      <c r="O524" s="124"/>
      <c r="P524" s="124"/>
      <c r="Q524" s="106"/>
      <c r="R524" s="124"/>
      <c r="S524" s="194"/>
      <c r="T524" s="124"/>
      <c r="U524" s="124"/>
      <c r="V524" s="124"/>
      <c r="W524" s="124"/>
      <c r="X524" s="124"/>
      <c r="Y524" s="124"/>
      <c r="Z524" s="124"/>
    </row>
    <row r="525">
      <c r="A525" s="183"/>
      <c r="B525" s="184"/>
      <c r="C525" s="106"/>
      <c r="D525" s="106"/>
      <c r="E525" s="185"/>
      <c r="F525" s="124"/>
      <c r="G525" s="124"/>
      <c r="H525" s="124"/>
      <c r="I525" s="124"/>
      <c r="J525" s="124"/>
      <c r="K525" s="124"/>
      <c r="L525" s="124"/>
      <c r="M525" s="124"/>
      <c r="N525" s="124"/>
      <c r="O525" s="124"/>
      <c r="P525" s="124"/>
      <c r="Q525" s="106"/>
      <c r="R525" s="124"/>
      <c r="S525" s="194"/>
      <c r="T525" s="124"/>
      <c r="U525" s="124"/>
      <c r="V525" s="124"/>
      <c r="W525" s="124"/>
      <c r="X525" s="124"/>
      <c r="Y525" s="124"/>
      <c r="Z525" s="124"/>
    </row>
    <row r="526">
      <c r="A526" s="183"/>
      <c r="B526" s="184"/>
      <c r="C526" s="106"/>
      <c r="D526" s="106"/>
      <c r="E526" s="185"/>
      <c r="F526" s="124"/>
      <c r="G526" s="124"/>
      <c r="H526" s="124"/>
      <c r="I526" s="124"/>
      <c r="J526" s="124"/>
      <c r="K526" s="124"/>
      <c r="L526" s="124"/>
      <c r="M526" s="124"/>
      <c r="N526" s="124"/>
      <c r="O526" s="124"/>
      <c r="P526" s="124"/>
      <c r="Q526" s="106"/>
      <c r="R526" s="124"/>
      <c r="S526" s="194"/>
      <c r="T526" s="124"/>
      <c r="U526" s="124"/>
      <c r="V526" s="124"/>
      <c r="W526" s="124"/>
      <c r="X526" s="124"/>
      <c r="Y526" s="124"/>
      <c r="Z526" s="124"/>
    </row>
    <row r="527">
      <c r="A527" s="183"/>
      <c r="B527" s="184"/>
      <c r="C527" s="106"/>
      <c r="D527" s="106"/>
      <c r="E527" s="185"/>
      <c r="F527" s="124"/>
      <c r="G527" s="124"/>
      <c r="H527" s="124"/>
      <c r="I527" s="124"/>
      <c r="J527" s="124"/>
      <c r="K527" s="124"/>
      <c r="L527" s="124"/>
      <c r="M527" s="124"/>
      <c r="N527" s="124"/>
      <c r="O527" s="124"/>
      <c r="P527" s="124"/>
      <c r="Q527" s="106"/>
      <c r="R527" s="124"/>
      <c r="S527" s="194"/>
      <c r="T527" s="124"/>
      <c r="U527" s="124"/>
      <c r="V527" s="124"/>
      <c r="W527" s="124"/>
      <c r="X527" s="124"/>
      <c r="Y527" s="124"/>
      <c r="Z527" s="124"/>
    </row>
    <row r="528">
      <c r="A528" s="183"/>
      <c r="B528" s="184"/>
      <c r="C528" s="106"/>
      <c r="D528" s="106"/>
      <c r="E528" s="185"/>
      <c r="F528" s="124"/>
      <c r="G528" s="124"/>
      <c r="H528" s="124"/>
      <c r="I528" s="124"/>
      <c r="J528" s="124"/>
      <c r="K528" s="124"/>
      <c r="L528" s="124"/>
      <c r="M528" s="124"/>
      <c r="N528" s="124"/>
      <c r="O528" s="124"/>
      <c r="P528" s="124"/>
      <c r="Q528" s="106"/>
      <c r="R528" s="124"/>
      <c r="S528" s="194"/>
      <c r="T528" s="124"/>
      <c r="U528" s="124"/>
      <c r="V528" s="124"/>
      <c r="W528" s="124"/>
      <c r="X528" s="124"/>
      <c r="Y528" s="124"/>
      <c r="Z528" s="124"/>
    </row>
    <row r="529">
      <c r="A529" s="183"/>
      <c r="B529" s="184"/>
      <c r="C529" s="106"/>
      <c r="D529" s="106"/>
      <c r="E529" s="185"/>
      <c r="F529" s="124"/>
      <c r="G529" s="124"/>
      <c r="H529" s="124"/>
      <c r="I529" s="124"/>
      <c r="J529" s="124"/>
      <c r="K529" s="124"/>
      <c r="L529" s="124"/>
      <c r="M529" s="124"/>
      <c r="N529" s="124"/>
      <c r="O529" s="124"/>
      <c r="P529" s="124"/>
      <c r="Q529" s="106"/>
      <c r="R529" s="124"/>
      <c r="S529" s="194"/>
      <c r="T529" s="124"/>
      <c r="U529" s="124"/>
      <c r="V529" s="124"/>
      <c r="W529" s="124"/>
      <c r="X529" s="124"/>
      <c r="Y529" s="124"/>
      <c r="Z529" s="124"/>
    </row>
    <row r="530">
      <c r="A530" s="183"/>
      <c r="B530" s="184"/>
      <c r="C530" s="106"/>
      <c r="D530" s="106"/>
      <c r="E530" s="185"/>
      <c r="F530" s="124"/>
      <c r="G530" s="124"/>
      <c r="H530" s="124"/>
      <c r="I530" s="124"/>
      <c r="J530" s="124"/>
      <c r="K530" s="124"/>
      <c r="L530" s="124"/>
      <c r="M530" s="124"/>
      <c r="N530" s="124"/>
      <c r="O530" s="124"/>
      <c r="P530" s="124"/>
      <c r="Q530" s="106"/>
      <c r="R530" s="124"/>
      <c r="S530" s="194"/>
      <c r="T530" s="124"/>
      <c r="U530" s="124"/>
      <c r="V530" s="124"/>
      <c r="W530" s="124"/>
      <c r="X530" s="124"/>
      <c r="Y530" s="124"/>
      <c r="Z530" s="124"/>
    </row>
    <row r="531">
      <c r="A531" s="183"/>
      <c r="B531" s="184"/>
      <c r="C531" s="106"/>
      <c r="D531" s="106"/>
      <c r="E531" s="185"/>
      <c r="F531" s="124"/>
      <c r="G531" s="124"/>
      <c r="H531" s="124"/>
      <c r="I531" s="124"/>
      <c r="J531" s="124"/>
      <c r="K531" s="124"/>
      <c r="L531" s="124"/>
      <c r="M531" s="124"/>
      <c r="N531" s="124"/>
      <c r="O531" s="124"/>
      <c r="P531" s="124"/>
      <c r="Q531" s="106"/>
      <c r="R531" s="124"/>
      <c r="S531" s="194"/>
      <c r="T531" s="124"/>
      <c r="U531" s="124"/>
      <c r="V531" s="124"/>
      <c r="W531" s="124"/>
      <c r="X531" s="124"/>
      <c r="Y531" s="124"/>
      <c r="Z531" s="124"/>
    </row>
    <row r="532">
      <c r="A532" s="183"/>
      <c r="B532" s="184"/>
      <c r="C532" s="106"/>
      <c r="D532" s="106"/>
      <c r="E532" s="185"/>
      <c r="F532" s="124"/>
      <c r="G532" s="124"/>
      <c r="H532" s="124"/>
      <c r="I532" s="124"/>
      <c r="J532" s="124"/>
      <c r="K532" s="124"/>
      <c r="L532" s="124"/>
      <c r="M532" s="124"/>
      <c r="N532" s="124"/>
      <c r="O532" s="124"/>
      <c r="P532" s="124"/>
      <c r="Q532" s="106"/>
      <c r="R532" s="124"/>
      <c r="S532" s="194"/>
      <c r="T532" s="124"/>
      <c r="U532" s="124"/>
      <c r="V532" s="124"/>
      <c r="W532" s="124"/>
      <c r="X532" s="124"/>
      <c r="Y532" s="124"/>
      <c r="Z532" s="124"/>
    </row>
    <row r="533">
      <c r="A533" s="183"/>
      <c r="B533" s="184"/>
      <c r="C533" s="106"/>
      <c r="D533" s="106"/>
      <c r="E533" s="185"/>
      <c r="F533" s="124"/>
      <c r="G533" s="124"/>
      <c r="H533" s="124"/>
      <c r="I533" s="124"/>
      <c r="J533" s="124"/>
      <c r="K533" s="124"/>
      <c r="L533" s="124"/>
      <c r="M533" s="124"/>
      <c r="N533" s="124"/>
      <c r="O533" s="124"/>
      <c r="P533" s="124"/>
      <c r="Q533" s="106"/>
      <c r="R533" s="124"/>
      <c r="S533" s="194"/>
      <c r="T533" s="124"/>
      <c r="U533" s="124"/>
      <c r="V533" s="124"/>
      <c r="W533" s="124"/>
      <c r="X533" s="124"/>
      <c r="Y533" s="124"/>
      <c r="Z533" s="124"/>
    </row>
    <row r="534">
      <c r="A534" s="183"/>
      <c r="B534" s="184"/>
      <c r="C534" s="106"/>
      <c r="D534" s="106"/>
      <c r="E534" s="185"/>
      <c r="F534" s="124"/>
      <c r="G534" s="124"/>
      <c r="H534" s="124"/>
      <c r="I534" s="124"/>
      <c r="J534" s="124"/>
      <c r="K534" s="124"/>
      <c r="L534" s="124"/>
      <c r="M534" s="124"/>
      <c r="N534" s="124"/>
      <c r="O534" s="124"/>
      <c r="P534" s="124"/>
      <c r="Q534" s="106"/>
      <c r="R534" s="124"/>
      <c r="S534" s="194"/>
      <c r="T534" s="124"/>
      <c r="U534" s="124"/>
      <c r="V534" s="124"/>
      <c r="W534" s="124"/>
      <c r="X534" s="124"/>
      <c r="Y534" s="124"/>
      <c r="Z534" s="124"/>
    </row>
    <row r="535">
      <c r="A535" s="183"/>
      <c r="B535" s="184"/>
      <c r="C535" s="106"/>
      <c r="D535" s="106"/>
      <c r="E535" s="185"/>
      <c r="F535" s="124"/>
      <c r="G535" s="124"/>
      <c r="H535" s="124"/>
      <c r="I535" s="124"/>
      <c r="J535" s="124"/>
      <c r="K535" s="124"/>
      <c r="L535" s="124"/>
      <c r="M535" s="124"/>
      <c r="N535" s="124"/>
      <c r="O535" s="124"/>
      <c r="P535" s="124"/>
      <c r="Q535" s="106"/>
      <c r="R535" s="124"/>
      <c r="S535" s="194"/>
      <c r="T535" s="124"/>
      <c r="U535" s="124"/>
      <c r="V535" s="124"/>
      <c r="W535" s="124"/>
      <c r="X535" s="124"/>
      <c r="Y535" s="124"/>
      <c r="Z535" s="124"/>
    </row>
    <row r="536">
      <c r="A536" s="183"/>
      <c r="B536" s="184"/>
      <c r="C536" s="106"/>
      <c r="D536" s="106"/>
      <c r="E536" s="185"/>
      <c r="F536" s="124"/>
      <c r="G536" s="124"/>
      <c r="H536" s="124"/>
      <c r="I536" s="124"/>
      <c r="J536" s="124"/>
      <c r="K536" s="124"/>
      <c r="L536" s="124"/>
      <c r="M536" s="124"/>
      <c r="N536" s="124"/>
      <c r="O536" s="124"/>
      <c r="P536" s="124"/>
      <c r="Q536" s="106"/>
      <c r="R536" s="124"/>
      <c r="S536" s="194"/>
      <c r="T536" s="124"/>
      <c r="U536" s="124"/>
      <c r="V536" s="124"/>
      <c r="W536" s="124"/>
      <c r="X536" s="124"/>
      <c r="Y536" s="124"/>
      <c r="Z536" s="124"/>
    </row>
    <row r="537">
      <c r="A537" s="183"/>
      <c r="B537" s="184"/>
      <c r="C537" s="106"/>
      <c r="D537" s="106"/>
      <c r="E537" s="185"/>
      <c r="F537" s="124"/>
      <c r="G537" s="124"/>
      <c r="H537" s="124"/>
      <c r="I537" s="124"/>
      <c r="J537" s="124"/>
      <c r="K537" s="124"/>
      <c r="L537" s="124"/>
      <c r="M537" s="124"/>
      <c r="N537" s="124"/>
      <c r="O537" s="124"/>
      <c r="P537" s="124"/>
      <c r="Q537" s="106"/>
      <c r="R537" s="124"/>
      <c r="S537" s="194"/>
      <c r="T537" s="124"/>
      <c r="U537" s="124"/>
      <c r="V537" s="124"/>
      <c r="W537" s="124"/>
      <c r="X537" s="124"/>
      <c r="Y537" s="124"/>
      <c r="Z537" s="124"/>
    </row>
    <row r="538">
      <c r="A538" s="183"/>
      <c r="B538" s="184"/>
      <c r="C538" s="106"/>
      <c r="D538" s="106"/>
      <c r="E538" s="185"/>
      <c r="F538" s="124"/>
      <c r="G538" s="124"/>
      <c r="H538" s="124"/>
      <c r="I538" s="124"/>
      <c r="J538" s="124"/>
      <c r="K538" s="124"/>
      <c r="L538" s="124"/>
      <c r="M538" s="124"/>
      <c r="N538" s="124"/>
      <c r="O538" s="124"/>
      <c r="P538" s="124"/>
      <c r="Q538" s="106"/>
      <c r="R538" s="124"/>
      <c r="S538" s="194"/>
      <c r="T538" s="124"/>
      <c r="U538" s="124"/>
      <c r="V538" s="124"/>
      <c r="W538" s="124"/>
      <c r="X538" s="124"/>
      <c r="Y538" s="124"/>
      <c r="Z538" s="124"/>
    </row>
    <row r="539">
      <c r="A539" s="183"/>
      <c r="B539" s="184"/>
      <c r="C539" s="106"/>
      <c r="D539" s="106"/>
      <c r="E539" s="185"/>
      <c r="F539" s="124"/>
      <c r="G539" s="124"/>
      <c r="H539" s="124"/>
      <c r="I539" s="124"/>
      <c r="J539" s="124"/>
      <c r="K539" s="124"/>
      <c r="L539" s="124"/>
      <c r="M539" s="124"/>
      <c r="N539" s="124"/>
      <c r="O539" s="124"/>
      <c r="P539" s="124"/>
      <c r="Q539" s="106"/>
      <c r="R539" s="124"/>
      <c r="S539" s="194"/>
      <c r="T539" s="124"/>
      <c r="U539" s="124"/>
      <c r="V539" s="124"/>
      <c r="W539" s="124"/>
      <c r="X539" s="124"/>
      <c r="Y539" s="124"/>
      <c r="Z539" s="124"/>
    </row>
    <row r="540">
      <c r="A540" s="183"/>
      <c r="B540" s="184"/>
      <c r="C540" s="106"/>
      <c r="D540" s="106"/>
      <c r="E540" s="185"/>
      <c r="F540" s="124"/>
      <c r="G540" s="124"/>
      <c r="H540" s="124"/>
      <c r="I540" s="124"/>
      <c r="J540" s="124"/>
      <c r="K540" s="124"/>
      <c r="L540" s="124"/>
      <c r="M540" s="124"/>
      <c r="N540" s="124"/>
      <c r="O540" s="124"/>
      <c r="P540" s="124"/>
      <c r="Q540" s="106"/>
      <c r="R540" s="124"/>
      <c r="S540" s="194"/>
      <c r="T540" s="124"/>
      <c r="U540" s="124"/>
      <c r="V540" s="124"/>
      <c r="W540" s="124"/>
      <c r="X540" s="124"/>
      <c r="Y540" s="124"/>
      <c r="Z540" s="124"/>
    </row>
    <row r="541">
      <c r="A541" s="183"/>
      <c r="B541" s="184"/>
      <c r="C541" s="106"/>
      <c r="D541" s="106"/>
      <c r="E541" s="185"/>
      <c r="F541" s="124"/>
      <c r="G541" s="124"/>
      <c r="H541" s="124"/>
      <c r="I541" s="124"/>
      <c r="J541" s="124"/>
      <c r="K541" s="124"/>
      <c r="L541" s="124"/>
      <c r="M541" s="124"/>
      <c r="N541" s="124"/>
      <c r="O541" s="124"/>
      <c r="P541" s="124"/>
      <c r="Q541" s="106"/>
      <c r="R541" s="124"/>
      <c r="S541" s="194"/>
      <c r="T541" s="124"/>
      <c r="U541" s="124"/>
      <c r="V541" s="124"/>
      <c r="W541" s="124"/>
      <c r="X541" s="124"/>
      <c r="Y541" s="124"/>
      <c r="Z541" s="124"/>
    </row>
    <row r="542">
      <c r="A542" s="183"/>
      <c r="B542" s="184"/>
      <c r="C542" s="106"/>
      <c r="D542" s="106"/>
      <c r="E542" s="185"/>
      <c r="F542" s="124"/>
      <c r="G542" s="124"/>
      <c r="H542" s="124"/>
      <c r="I542" s="124"/>
      <c r="J542" s="124"/>
      <c r="K542" s="124"/>
      <c r="L542" s="124"/>
      <c r="M542" s="124"/>
      <c r="N542" s="124"/>
      <c r="O542" s="124"/>
      <c r="P542" s="124"/>
      <c r="Q542" s="106"/>
      <c r="R542" s="124"/>
      <c r="S542" s="194"/>
      <c r="T542" s="124"/>
      <c r="U542" s="124"/>
      <c r="V542" s="124"/>
      <c r="W542" s="124"/>
      <c r="X542" s="124"/>
      <c r="Y542" s="124"/>
      <c r="Z542" s="124"/>
    </row>
    <row r="543">
      <c r="A543" s="183"/>
      <c r="B543" s="184"/>
      <c r="C543" s="106"/>
      <c r="D543" s="106"/>
      <c r="E543" s="185"/>
      <c r="F543" s="124"/>
      <c r="G543" s="124"/>
      <c r="H543" s="124"/>
      <c r="I543" s="124"/>
      <c r="J543" s="124"/>
      <c r="K543" s="124"/>
      <c r="L543" s="124"/>
      <c r="M543" s="124"/>
      <c r="N543" s="124"/>
      <c r="O543" s="124"/>
      <c r="P543" s="124"/>
      <c r="Q543" s="106"/>
      <c r="R543" s="124"/>
      <c r="S543" s="194"/>
      <c r="T543" s="124"/>
      <c r="U543" s="124"/>
      <c r="V543" s="124"/>
      <c r="W543" s="124"/>
      <c r="X543" s="124"/>
      <c r="Y543" s="124"/>
      <c r="Z543" s="124"/>
    </row>
    <row r="544">
      <c r="A544" s="183"/>
      <c r="B544" s="184"/>
      <c r="C544" s="106"/>
      <c r="D544" s="106"/>
      <c r="E544" s="185"/>
      <c r="F544" s="124"/>
      <c r="G544" s="124"/>
      <c r="H544" s="124"/>
      <c r="I544" s="124"/>
      <c r="J544" s="124"/>
      <c r="K544" s="124"/>
      <c r="L544" s="124"/>
      <c r="M544" s="124"/>
      <c r="N544" s="124"/>
      <c r="O544" s="124"/>
      <c r="P544" s="124"/>
      <c r="Q544" s="106"/>
      <c r="R544" s="124"/>
      <c r="S544" s="194"/>
      <c r="T544" s="124"/>
      <c r="U544" s="124"/>
      <c r="V544" s="124"/>
      <c r="W544" s="124"/>
      <c r="X544" s="124"/>
      <c r="Y544" s="124"/>
      <c r="Z544" s="124"/>
    </row>
    <row r="545">
      <c r="A545" s="183"/>
      <c r="B545" s="184"/>
      <c r="C545" s="106"/>
      <c r="D545" s="106"/>
      <c r="E545" s="185"/>
      <c r="F545" s="124"/>
      <c r="G545" s="124"/>
      <c r="H545" s="124"/>
      <c r="I545" s="124"/>
      <c r="J545" s="124"/>
      <c r="K545" s="124"/>
      <c r="L545" s="124"/>
      <c r="M545" s="124"/>
      <c r="N545" s="124"/>
      <c r="O545" s="124"/>
      <c r="P545" s="124"/>
      <c r="Q545" s="106"/>
      <c r="R545" s="124"/>
      <c r="S545" s="194"/>
      <c r="T545" s="124"/>
      <c r="U545" s="124"/>
      <c r="V545" s="124"/>
      <c r="W545" s="124"/>
      <c r="X545" s="124"/>
      <c r="Y545" s="124"/>
      <c r="Z545" s="124"/>
    </row>
    <row r="546">
      <c r="A546" s="183"/>
      <c r="B546" s="184"/>
      <c r="C546" s="106"/>
      <c r="D546" s="106"/>
      <c r="E546" s="185"/>
      <c r="F546" s="124"/>
      <c r="G546" s="124"/>
      <c r="H546" s="124"/>
      <c r="I546" s="124"/>
      <c r="J546" s="124"/>
      <c r="K546" s="124"/>
      <c r="L546" s="124"/>
      <c r="M546" s="124"/>
      <c r="N546" s="124"/>
      <c r="O546" s="124"/>
      <c r="P546" s="124"/>
      <c r="Q546" s="106"/>
      <c r="R546" s="124"/>
      <c r="S546" s="194"/>
      <c r="T546" s="124"/>
      <c r="U546" s="124"/>
      <c r="V546" s="124"/>
      <c r="W546" s="124"/>
      <c r="X546" s="124"/>
      <c r="Y546" s="124"/>
      <c r="Z546" s="124"/>
    </row>
    <row r="547">
      <c r="A547" s="183"/>
      <c r="B547" s="184"/>
      <c r="C547" s="106"/>
      <c r="D547" s="106"/>
      <c r="E547" s="185"/>
      <c r="F547" s="124"/>
      <c r="G547" s="124"/>
      <c r="H547" s="124"/>
      <c r="I547" s="124"/>
      <c r="J547" s="124"/>
      <c r="K547" s="124"/>
      <c r="L547" s="124"/>
      <c r="M547" s="124"/>
      <c r="N547" s="124"/>
      <c r="O547" s="124"/>
      <c r="P547" s="124"/>
      <c r="Q547" s="106"/>
      <c r="R547" s="124"/>
      <c r="S547" s="194"/>
      <c r="T547" s="124"/>
      <c r="U547" s="124"/>
      <c r="V547" s="124"/>
      <c r="W547" s="124"/>
      <c r="X547" s="124"/>
      <c r="Y547" s="124"/>
      <c r="Z547" s="124"/>
    </row>
    <row r="548">
      <c r="A548" s="183"/>
      <c r="B548" s="184"/>
      <c r="C548" s="106"/>
      <c r="D548" s="106"/>
      <c r="E548" s="185"/>
      <c r="F548" s="124"/>
      <c r="G548" s="124"/>
      <c r="H548" s="124"/>
      <c r="I548" s="124"/>
      <c r="J548" s="124"/>
      <c r="K548" s="124"/>
      <c r="L548" s="124"/>
      <c r="M548" s="124"/>
      <c r="N548" s="124"/>
      <c r="O548" s="124"/>
      <c r="P548" s="124"/>
      <c r="Q548" s="106"/>
      <c r="R548" s="124"/>
      <c r="S548" s="194"/>
      <c r="T548" s="124"/>
      <c r="U548" s="124"/>
      <c r="V548" s="124"/>
      <c r="W548" s="124"/>
      <c r="X548" s="124"/>
      <c r="Y548" s="124"/>
      <c r="Z548" s="124"/>
    </row>
    <row r="549">
      <c r="A549" s="183"/>
      <c r="B549" s="184"/>
      <c r="C549" s="106"/>
      <c r="D549" s="106"/>
      <c r="E549" s="185"/>
      <c r="F549" s="124"/>
      <c r="G549" s="124"/>
      <c r="H549" s="124"/>
      <c r="I549" s="124"/>
      <c r="J549" s="124"/>
      <c r="K549" s="124"/>
      <c r="L549" s="124"/>
      <c r="M549" s="124"/>
      <c r="N549" s="124"/>
      <c r="O549" s="124"/>
      <c r="P549" s="124"/>
      <c r="Q549" s="106"/>
      <c r="R549" s="124"/>
      <c r="S549" s="194"/>
      <c r="T549" s="124"/>
      <c r="U549" s="124"/>
      <c r="V549" s="124"/>
      <c r="W549" s="124"/>
      <c r="X549" s="124"/>
      <c r="Y549" s="124"/>
      <c r="Z549" s="124"/>
    </row>
    <row r="550">
      <c r="A550" s="183"/>
      <c r="B550" s="184"/>
      <c r="C550" s="106"/>
      <c r="D550" s="106"/>
      <c r="E550" s="185"/>
      <c r="F550" s="124"/>
      <c r="G550" s="124"/>
      <c r="H550" s="124"/>
      <c r="I550" s="124"/>
      <c r="J550" s="124"/>
      <c r="K550" s="124"/>
      <c r="L550" s="124"/>
      <c r="M550" s="124"/>
      <c r="N550" s="124"/>
      <c r="O550" s="124"/>
      <c r="P550" s="124"/>
      <c r="Q550" s="106"/>
      <c r="R550" s="124"/>
      <c r="S550" s="194"/>
      <c r="T550" s="124"/>
      <c r="U550" s="124"/>
      <c r="V550" s="124"/>
      <c r="W550" s="124"/>
      <c r="X550" s="124"/>
      <c r="Y550" s="124"/>
      <c r="Z550" s="124"/>
    </row>
    <row r="551">
      <c r="A551" s="183"/>
      <c r="B551" s="184"/>
      <c r="C551" s="106"/>
      <c r="D551" s="106"/>
      <c r="E551" s="185"/>
      <c r="F551" s="124"/>
      <c r="G551" s="124"/>
      <c r="H551" s="124"/>
      <c r="I551" s="124"/>
      <c r="J551" s="124"/>
      <c r="K551" s="124"/>
      <c r="L551" s="124"/>
      <c r="M551" s="124"/>
      <c r="N551" s="124"/>
      <c r="O551" s="124"/>
      <c r="P551" s="124"/>
      <c r="Q551" s="106"/>
      <c r="R551" s="124"/>
      <c r="S551" s="194"/>
      <c r="T551" s="124"/>
      <c r="U551" s="124"/>
      <c r="V551" s="124"/>
      <c r="W551" s="124"/>
      <c r="X551" s="124"/>
      <c r="Y551" s="124"/>
      <c r="Z551" s="124"/>
    </row>
    <row r="552">
      <c r="A552" s="183"/>
      <c r="B552" s="184"/>
      <c r="C552" s="106"/>
      <c r="D552" s="106"/>
      <c r="E552" s="185"/>
      <c r="F552" s="124"/>
      <c r="G552" s="124"/>
      <c r="H552" s="124"/>
      <c r="I552" s="124"/>
      <c r="J552" s="124"/>
      <c r="K552" s="124"/>
      <c r="L552" s="124"/>
      <c r="M552" s="124"/>
      <c r="N552" s="124"/>
      <c r="O552" s="124"/>
      <c r="P552" s="124"/>
      <c r="Q552" s="106"/>
      <c r="R552" s="124"/>
      <c r="S552" s="194"/>
      <c r="T552" s="124"/>
      <c r="U552" s="124"/>
      <c r="V552" s="124"/>
      <c r="W552" s="124"/>
      <c r="X552" s="124"/>
      <c r="Y552" s="124"/>
      <c r="Z552" s="124"/>
    </row>
    <row r="553">
      <c r="A553" s="183"/>
      <c r="B553" s="184"/>
      <c r="C553" s="106"/>
      <c r="D553" s="106"/>
      <c r="E553" s="185"/>
      <c r="F553" s="124"/>
      <c r="G553" s="124"/>
      <c r="H553" s="124"/>
      <c r="I553" s="124"/>
      <c r="J553" s="124"/>
      <c r="K553" s="124"/>
      <c r="L553" s="124"/>
      <c r="M553" s="124"/>
      <c r="N553" s="124"/>
      <c r="O553" s="124"/>
      <c r="P553" s="124"/>
      <c r="Q553" s="106"/>
      <c r="R553" s="124"/>
      <c r="S553" s="194"/>
      <c r="T553" s="124"/>
      <c r="U553" s="124"/>
      <c r="V553" s="124"/>
      <c r="W553" s="124"/>
      <c r="X553" s="124"/>
      <c r="Y553" s="124"/>
      <c r="Z553" s="124"/>
    </row>
    <row r="554">
      <c r="A554" s="183"/>
      <c r="B554" s="184"/>
      <c r="C554" s="106"/>
      <c r="D554" s="106"/>
      <c r="E554" s="185"/>
      <c r="F554" s="124"/>
      <c r="G554" s="124"/>
      <c r="H554" s="124"/>
      <c r="I554" s="124"/>
      <c r="J554" s="124"/>
      <c r="K554" s="124"/>
      <c r="L554" s="124"/>
      <c r="M554" s="124"/>
      <c r="N554" s="124"/>
      <c r="O554" s="124"/>
      <c r="P554" s="124"/>
      <c r="Q554" s="106"/>
      <c r="R554" s="124"/>
      <c r="S554" s="194"/>
      <c r="T554" s="124"/>
      <c r="U554" s="124"/>
      <c r="V554" s="124"/>
      <c r="W554" s="124"/>
      <c r="X554" s="124"/>
      <c r="Y554" s="124"/>
      <c r="Z554" s="124"/>
    </row>
    <row r="555">
      <c r="A555" s="183"/>
      <c r="B555" s="184"/>
      <c r="C555" s="106"/>
      <c r="D555" s="106"/>
      <c r="E555" s="185"/>
      <c r="F555" s="124"/>
      <c r="G555" s="124"/>
      <c r="H555" s="124"/>
      <c r="I555" s="124"/>
      <c r="J555" s="124"/>
      <c r="K555" s="124"/>
      <c r="L555" s="124"/>
      <c r="M555" s="124"/>
      <c r="N555" s="124"/>
      <c r="O555" s="124"/>
      <c r="P555" s="124"/>
      <c r="Q555" s="106"/>
      <c r="R555" s="124"/>
      <c r="S555" s="194"/>
      <c r="T555" s="124"/>
      <c r="U555" s="124"/>
      <c r="V555" s="124"/>
      <c r="W555" s="124"/>
      <c r="X555" s="124"/>
      <c r="Y555" s="124"/>
      <c r="Z555" s="124"/>
    </row>
    <row r="556">
      <c r="A556" s="183"/>
      <c r="B556" s="184"/>
      <c r="C556" s="106"/>
      <c r="D556" s="106"/>
      <c r="E556" s="185"/>
      <c r="F556" s="124"/>
      <c r="G556" s="124"/>
      <c r="H556" s="124"/>
      <c r="I556" s="124"/>
      <c r="J556" s="124"/>
      <c r="K556" s="124"/>
      <c r="L556" s="124"/>
      <c r="M556" s="124"/>
      <c r="N556" s="124"/>
      <c r="O556" s="124"/>
      <c r="P556" s="124"/>
      <c r="Q556" s="106"/>
      <c r="R556" s="124"/>
      <c r="S556" s="194"/>
      <c r="T556" s="124"/>
      <c r="U556" s="124"/>
      <c r="V556" s="124"/>
      <c r="W556" s="124"/>
      <c r="X556" s="124"/>
      <c r="Y556" s="124"/>
      <c r="Z556" s="124"/>
    </row>
    <row r="557">
      <c r="A557" s="183"/>
      <c r="B557" s="184"/>
      <c r="C557" s="106"/>
      <c r="D557" s="106"/>
      <c r="E557" s="185"/>
      <c r="F557" s="124"/>
      <c r="G557" s="124"/>
      <c r="H557" s="124"/>
      <c r="I557" s="124"/>
      <c r="J557" s="124"/>
      <c r="K557" s="124"/>
      <c r="L557" s="124"/>
      <c r="M557" s="124"/>
      <c r="N557" s="124"/>
      <c r="O557" s="124"/>
      <c r="P557" s="124"/>
      <c r="Q557" s="106"/>
      <c r="R557" s="124"/>
      <c r="S557" s="194"/>
      <c r="T557" s="124"/>
      <c r="U557" s="124"/>
      <c r="V557" s="124"/>
      <c r="W557" s="124"/>
      <c r="X557" s="124"/>
      <c r="Y557" s="124"/>
      <c r="Z557" s="124"/>
    </row>
    <row r="558">
      <c r="A558" s="183"/>
      <c r="B558" s="184"/>
      <c r="C558" s="106"/>
      <c r="D558" s="106"/>
      <c r="E558" s="185"/>
      <c r="F558" s="124"/>
      <c r="G558" s="124"/>
      <c r="H558" s="124"/>
      <c r="I558" s="124"/>
      <c r="J558" s="124"/>
      <c r="K558" s="124"/>
      <c r="L558" s="124"/>
      <c r="M558" s="124"/>
      <c r="N558" s="124"/>
      <c r="O558" s="124"/>
      <c r="P558" s="124"/>
      <c r="Q558" s="106"/>
      <c r="R558" s="124"/>
      <c r="S558" s="194"/>
      <c r="T558" s="124"/>
      <c r="U558" s="124"/>
      <c r="V558" s="124"/>
      <c r="W558" s="124"/>
      <c r="X558" s="124"/>
      <c r="Y558" s="124"/>
      <c r="Z558" s="124"/>
    </row>
    <row r="559">
      <c r="A559" s="183"/>
      <c r="B559" s="184"/>
      <c r="C559" s="106"/>
      <c r="D559" s="106"/>
      <c r="E559" s="185"/>
      <c r="F559" s="124"/>
      <c r="G559" s="124"/>
      <c r="H559" s="124"/>
      <c r="I559" s="124"/>
      <c r="J559" s="124"/>
      <c r="K559" s="124"/>
      <c r="L559" s="124"/>
      <c r="M559" s="124"/>
      <c r="N559" s="124"/>
      <c r="O559" s="124"/>
      <c r="P559" s="124"/>
      <c r="Q559" s="106"/>
      <c r="R559" s="124"/>
      <c r="S559" s="194"/>
      <c r="T559" s="124"/>
      <c r="U559" s="124"/>
      <c r="V559" s="124"/>
      <c r="W559" s="124"/>
      <c r="X559" s="124"/>
      <c r="Y559" s="124"/>
      <c r="Z559" s="124"/>
    </row>
    <row r="560">
      <c r="A560" s="183"/>
      <c r="B560" s="184"/>
      <c r="C560" s="106"/>
      <c r="D560" s="106"/>
      <c r="E560" s="185"/>
      <c r="F560" s="124"/>
      <c r="G560" s="124"/>
      <c r="H560" s="124"/>
      <c r="I560" s="124"/>
      <c r="J560" s="124"/>
      <c r="K560" s="124"/>
      <c r="L560" s="124"/>
      <c r="M560" s="124"/>
      <c r="N560" s="124"/>
      <c r="O560" s="124"/>
      <c r="P560" s="124"/>
      <c r="Q560" s="106"/>
      <c r="R560" s="124"/>
      <c r="S560" s="194"/>
      <c r="T560" s="124"/>
      <c r="U560" s="124"/>
      <c r="V560" s="124"/>
      <c r="W560" s="124"/>
      <c r="X560" s="124"/>
      <c r="Y560" s="124"/>
      <c r="Z560" s="124"/>
    </row>
    <row r="561">
      <c r="A561" s="183"/>
      <c r="B561" s="184"/>
      <c r="C561" s="106"/>
      <c r="D561" s="106"/>
      <c r="E561" s="185"/>
      <c r="F561" s="124"/>
      <c r="G561" s="124"/>
      <c r="H561" s="124"/>
      <c r="I561" s="124"/>
      <c r="J561" s="124"/>
      <c r="K561" s="124"/>
      <c r="L561" s="124"/>
      <c r="M561" s="124"/>
      <c r="N561" s="124"/>
      <c r="O561" s="124"/>
      <c r="P561" s="124"/>
      <c r="Q561" s="106"/>
      <c r="R561" s="124"/>
      <c r="S561" s="194"/>
      <c r="T561" s="124"/>
      <c r="U561" s="124"/>
      <c r="V561" s="124"/>
      <c r="W561" s="124"/>
      <c r="X561" s="124"/>
      <c r="Y561" s="124"/>
      <c r="Z561" s="124"/>
    </row>
    <row r="562">
      <c r="A562" s="183"/>
      <c r="B562" s="184"/>
      <c r="C562" s="106"/>
      <c r="D562" s="106"/>
      <c r="E562" s="185"/>
      <c r="F562" s="124"/>
      <c r="G562" s="124"/>
      <c r="H562" s="124"/>
      <c r="I562" s="124"/>
      <c r="J562" s="124"/>
      <c r="K562" s="124"/>
      <c r="L562" s="124"/>
      <c r="M562" s="124"/>
      <c r="N562" s="124"/>
      <c r="O562" s="124"/>
      <c r="P562" s="124"/>
      <c r="Q562" s="106"/>
      <c r="R562" s="124"/>
      <c r="S562" s="194"/>
      <c r="T562" s="124"/>
      <c r="U562" s="124"/>
      <c r="V562" s="124"/>
      <c r="W562" s="124"/>
      <c r="X562" s="124"/>
      <c r="Y562" s="124"/>
      <c r="Z562" s="124"/>
    </row>
    <row r="563">
      <c r="A563" s="183"/>
      <c r="B563" s="184"/>
      <c r="C563" s="106"/>
      <c r="D563" s="106"/>
      <c r="E563" s="185"/>
      <c r="F563" s="124"/>
      <c r="G563" s="124"/>
      <c r="H563" s="124"/>
      <c r="I563" s="124"/>
      <c r="J563" s="124"/>
      <c r="K563" s="124"/>
      <c r="L563" s="124"/>
      <c r="M563" s="124"/>
      <c r="N563" s="124"/>
      <c r="O563" s="124"/>
      <c r="P563" s="124"/>
      <c r="Q563" s="106"/>
      <c r="R563" s="124"/>
      <c r="S563" s="194"/>
      <c r="T563" s="124"/>
      <c r="U563" s="124"/>
      <c r="V563" s="124"/>
      <c r="W563" s="124"/>
      <c r="X563" s="124"/>
      <c r="Y563" s="124"/>
      <c r="Z563" s="124"/>
    </row>
    <row r="564">
      <c r="A564" s="183"/>
      <c r="B564" s="184"/>
      <c r="C564" s="106"/>
      <c r="D564" s="106"/>
      <c r="E564" s="185"/>
      <c r="F564" s="124"/>
      <c r="G564" s="124"/>
      <c r="H564" s="124"/>
      <c r="I564" s="124"/>
      <c r="J564" s="124"/>
      <c r="K564" s="124"/>
      <c r="L564" s="124"/>
      <c r="M564" s="124"/>
      <c r="N564" s="124"/>
      <c r="O564" s="124"/>
      <c r="P564" s="124"/>
      <c r="Q564" s="106"/>
      <c r="R564" s="124"/>
      <c r="S564" s="194"/>
      <c r="T564" s="124"/>
      <c r="U564" s="124"/>
      <c r="V564" s="124"/>
      <c r="W564" s="124"/>
      <c r="X564" s="124"/>
      <c r="Y564" s="124"/>
      <c r="Z564" s="124"/>
    </row>
    <row r="565">
      <c r="A565" s="183"/>
      <c r="B565" s="184"/>
      <c r="C565" s="106"/>
      <c r="D565" s="106"/>
      <c r="E565" s="185"/>
      <c r="F565" s="124"/>
      <c r="G565" s="124"/>
      <c r="H565" s="124"/>
      <c r="I565" s="124"/>
      <c r="J565" s="124"/>
      <c r="K565" s="124"/>
      <c r="L565" s="124"/>
      <c r="M565" s="124"/>
      <c r="N565" s="124"/>
      <c r="O565" s="124"/>
      <c r="P565" s="124"/>
      <c r="Q565" s="106"/>
      <c r="R565" s="124"/>
      <c r="S565" s="194"/>
      <c r="T565" s="124"/>
      <c r="U565" s="124"/>
      <c r="V565" s="124"/>
      <c r="W565" s="124"/>
      <c r="X565" s="124"/>
      <c r="Y565" s="124"/>
      <c r="Z565" s="124"/>
    </row>
    <row r="566">
      <c r="A566" s="183"/>
      <c r="B566" s="184"/>
      <c r="C566" s="106"/>
      <c r="D566" s="106"/>
      <c r="E566" s="185"/>
      <c r="F566" s="124"/>
      <c r="G566" s="124"/>
      <c r="H566" s="124"/>
      <c r="I566" s="124"/>
      <c r="J566" s="124"/>
      <c r="K566" s="124"/>
      <c r="L566" s="124"/>
      <c r="M566" s="124"/>
      <c r="N566" s="124"/>
      <c r="O566" s="124"/>
      <c r="P566" s="124"/>
      <c r="Q566" s="106"/>
      <c r="R566" s="124"/>
      <c r="S566" s="194"/>
      <c r="T566" s="124"/>
      <c r="U566" s="124"/>
      <c r="V566" s="124"/>
      <c r="W566" s="124"/>
      <c r="X566" s="124"/>
      <c r="Y566" s="124"/>
      <c r="Z566" s="124"/>
    </row>
    <row r="567">
      <c r="A567" s="183"/>
      <c r="B567" s="184"/>
      <c r="C567" s="106"/>
      <c r="D567" s="106"/>
      <c r="E567" s="185"/>
      <c r="F567" s="124"/>
      <c r="G567" s="124"/>
      <c r="H567" s="124"/>
      <c r="I567" s="124"/>
      <c r="J567" s="124"/>
      <c r="K567" s="124"/>
      <c r="L567" s="124"/>
      <c r="M567" s="124"/>
      <c r="N567" s="124"/>
      <c r="O567" s="124"/>
      <c r="P567" s="124"/>
      <c r="Q567" s="106"/>
      <c r="R567" s="124"/>
      <c r="S567" s="194"/>
      <c r="T567" s="124"/>
      <c r="U567" s="124"/>
      <c r="V567" s="124"/>
      <c r="W567" s="124"/>
      <c r="X567" s="124"/>
      <c r="Y567" s="124"/>
      <c r="Z567" s="124"/>
    </row>
    <row r="568">
      <c r="A568" s="183"/>
      <c r="B568" s="184"/>
      <c r="C568" s="106"/>
      <c r="D568" s="106"/>
      <c r="E568" s="185"/>
      <c r="F568" s="124"/>
      <c r="G568" s="124"/>
      <c r="H568" s="124"/>
      <c r="I568" s="124"/>
      <c r="J568" s="124"/>
      <c r="K568" s="124"/>
      <c r="L568" s="124"/>
      <c r="M568" s="124"/>
      <c r="N568" s="124"/>
      <c r="O568" s="124"/>
      <c r="P568" s="124"/>
      <c r="Q568" s="106"/>
      <c r="R568" s="124"/>
      <c r="S568" s="194"/>
      <c r="T568" s="124"/>
      <c r="U568" s="124"/>
      <c r="V568" s="124"/>
      <c r="W568" s="124"/>
      <c r="X568" s="124"/>
      <c r="Y568" s="124"/>
      <c r="Z568" s="124"/>
    </row>
    <row r="569">
      <c r="A569" s="183"/>
      <c r="B569" s="184"/>
      <c r="C569" s="106"/>
      <c r="D569" s="106"/>
      <c r="E569" s="185"/>
      <c r="F569" s="124"/>
      <c r="G569" s="124"/>
      <c r="H569" s="124"/>
      <c r="I569" s="124"/>
      <c r="J569" s="124"/>
      <c r="K569" s="124"/>
      <c r="L569" s="124"/>
      <c r="M569" s="124"/>
      <c r="N569" s="124"/>
      <c r="O569" s="124"/>
      <c r="P569" s="124"/>
      <c r="Q569" s="106"/>
      <c r="R569" s="124"/>
      <c r="S569" s="194"/>
      <c r="T569" s="124"/>
      <c r="U569" s="124"/>
      <c r="V569" s="124"/>
      <c r="W569" s="124"/>
      <c r="X569" s="124"/>
      <c r="Y569" s="124"/>
      <c r="Z569" s="124"/>
    </row>
    <row r="570">
      <c r="A570" s="183"/>
      <c r="B570" s="184"/>
      <c r="C570" s="106"/>
      <c r="D570" s="106"/>
      <c r="E570" s="185"/>
      <c r="F570" s="124"/>
      <c r="G570" s="124"/>
      <c r="H570" s="124"/>
      <c r="I570" s="124"/>
      <c r="J570" s="124"/>
      <c r="K570" s="124"/>
      <c r="L570" s="124"/>
      <c r="M570" s="124"/>
      <c r="N570" s="124"/>
      <c r="O570" s="124"/>
      <c r="P570" s="124"/>
      <c r="Q570" s="106"/>
      <c r="R570" s="124"/>
      <c r="S570" s="194"/>
      <c r="T570" s="124"/>
      <c r="U570" s="124"/>
      <c r="V570" s="124"/>
      <c r="W570" s="124"/>
      <c r="X570" s="124"/>
      <c r="Y570" s="124"/>
      <c r="Z570" s="124"/>
    </row>
    <row r="571">
      <c r="A571" s="183"/>
      <c r="B571" s="184"/>
      <c r="C571" s="106"/>
      <c r="D571" s="106"/>
      <c r="E571" s="185"/>
      <c r="F571" s="124"/>
      <c r="G571" s="124"/>
      <c r="H571" s="124"/>
      <c r="I571" s="124"/>
      <c r="J571" s="124"/>
      <c r="K571" s="124"/>
      <c r="L571" s="124"/>
      <c r="M571" s="124"/>
      <c r="N571" s="124"/>
      <c r="O571" s="124"/>
      <c r="P571" s="124"/>
      <c r="Q571" s="106"/>
      <c r="R571" s="124"/>
      <c r="S571" s="194"/>
      <c r="T571" s="124"/>
      <c r="U571" s="124"/>
      <c r="V571" s="124"/>
      <c r="W571" s="124"/>
      <c r="X571" s="124"/>
      <c r="Y571" s="124"/>
      <c r="Z571" s="124"/>
    </row>
    <row r="572">
      <c r="A572" s="183"/>
      <c r="B572" s="184"/>
      <c r="C572" s="106"/>
      <c r="D572" s="106"/>
      <c r="E572" s="185"/>
      <c r="F572" s="124"/>
      <c r="G572" s="124"/>
      <c r="H572" s="124"/>
      <c r="I572" s="124"/>
      <c r="J572" s="124"/>
      <c r="K572" s="124"/>
      <c r="L572" s="124"/>
      <c r="M572" s="124"/>
      <c r="N572" s="124"/>
      <c r="O572" s="124"/>
      <c r="P572" s="124"/>
      <c r="Q572" s="106"/>
      <c r="R572" s="124"/>
      <c r="S572" s="194"/>
      <c r="T572" s="124"/>
      <c r="U572" s="124"/>
      <c r="V572" s="124"/>
      <c r="W572" s="124"/>
      <c r="X572" s="124"/>
      <c r="Y572" s="124"/>
      <c r="Z572" s="124"/>
    </row>
    <row r="573">
      <c r="A573" s="183"/>
      <c r="B573" s="184"/>
      <c r="C573" s="106"/>
      <c r="D573" s="106"/>
      <c r="E573" s="185"/>
      <c r="F573" s="124"/>
      <c r="G573" s="124"/>
      <c r="H573" s="124"/>
      <c r="I573" s="124"/>
      <c r="J573" s="124"/>
      <c r="K573" s="124"/>
      <c r="L573" s="124"/>
      <c r="M573" s="124"/>
      <c r="N573" s="124"/>
      <c r="O573" s="124"/>
      <c r="P573" s="124"/>
      <c r="Q573" s="106"/>
      <c r="R573" s="124"/>
      <c r="S573" s="194"/>
      <c r="T573" s="124"/>
      <c r="U573" s="124"/>
      <c r="V573" s="124"/>
      <c r="W573" s="124"/>
      <c r="X573" s="124"/>
      <c r="Y573" s="124"/>
      <c r="Z573" s="124"/>
    </row>
    <row r="574">
      <c r="A574" s="183"/>
      <c r="B574" s="184"/>
      <c r="C574" s="106"/>
      <c r="D574" s="106"/>
      <c r="E574" s="185"/>
      <c r="F574" s="124"/>
      <c r="G574" s="124"/>
      <c r="H574" s="124"/>
      <c r="I574" s="124"/>
      <c r="J574" s="124"/>
      <c r="K574" s="124"/>
      <c r="L574" s="124"/>
      <c r="M574" s="124"/>
      <c r="N574" s="124"/>
      <c r="O574" s="124"/>
      <c r="P574" s="124"/>
      <c r="Q574" s="106"/>
      <c r="R574" s="124"/>
      <c r="S574" s="194"/>
      <c r="T574" s="124"/>
      <c r="U574" s="124"/>
      <c r="V574" s="124"/>
      <c r="W574" s="124"/>
      <c r="X574" s="124"/>
      <c r="Y574" s="124"/>
      <c r="Z574" s="124"/>
    </row>
    <row r="575">
      <c r="A575" s="183"/>
      <c r="B575" s="184"/>
      <c r="C575" s="106"/>
      <c r="D575" s="106"/>
      <c r="E575" s="185"/>
      <c r="F575" s="124"/>
      <c r="G575" s="124"/>
      <c r="H575" s="124"/>
      <c r="I575" s="124"/>
      <c r="J575" s="124"/>
      <c r="K575" s="124"/>
      <c r="L575" s="124"/>
      <c r="M575" s="124"/>
      <c r="N575" s="124"/>
      <c r="O575" s="124"/>
      <c r="P575" s="124"/>
      <c r="Q575" s="106"/>
      <c r="R575" s="124"/>
      <c r="S575" s="194"/>
      <c r="T575" s="124"/>
      <c r="U575" s="124"/>
      <c r="V575" s="124"/>
      <c r="W575" s="124"/>
      <c r="X575" s="124"/>
      <c r="Y575" s="124"/>
      <c r="Z575" s="124"/>
    </row>
    <row r="576">
      <c r="A576" s="183"/>
      <c r="B576" s="184"/>
      <c r="C576" s="106"/>
      <c r="D576" s="106"/>
      <c r="E576" s="185"/>
      <c r="F576" s="124"/>
      <c r="G576" s="124"/>
      <c r="H576" s="124"/>
      <c r="I576" s="124"/>
      <c r="J576" s="124"/>
      <c r="K576" s="124"/>
      <c r="L576" s="124"/>
      <c r="M576" s="124"/>
      <c r="N576" s="124"/>
      <c r="O576" s="124"/>
      <c r="P576" s="124"/>
      <c r="Q576" s="106"/>
      <c r="R576" s="124"/>
      <c r="S576" s="194"/>
      <c r="T576" s="124"/>
      <c r="U576" s="124"/>
      <c r="V576" s="124"/>
      <c r="W576" s="124"/>
      <c r="X576" s="124"/>
      <c r="Y576" s="124"/>
      <c r="Z576" s="124"/>
    </row>
    <row r="577">
      <c r="A577" s="183"/>
      <c r="B577" s="184"/>
      <c r="C577" s="106"/>
      <c r="D577" s="106"/>
      <c r="E577" s="185"/>
      <c r="F577" s="124"/>
      <c r="G577" s="124"/>
      <c r="H577" s="124"/>
      <c r="I577" s="124"/>
      <c r="J577" s="124"/>
      <c r="K577" s="124"/>
      <c r="L577" s="124"/>
      <c r="M577" s="124"/>
      <c r="N577" s="124"/>
      <c r="O577" s="124"/>
      <c r="P577" s="124"/>
      <c r="Q577" s="106"/>
      <c r="R577" s="124"/>
      <c r="S577" s="194"/>
      <c r="T577" s="124"/>
      <c r="U577" s="124"/>
      <c r="V577" s="124"/>
      <c r="W577" s="124"/>
      <c r="X577" s="124"/>
      <c r="Y577" s="124"/>
      <c r="Z577" s="124"/>
    </row>
    <row r="578">
      <c r="A578" s="183"/>
      <c r="B578" s="184"/>
      <c r="C578" s="106"/>
      <c r="D578" s="106"/>
      <c r="E578" s="185"/>
      <c r="F578" s="124"/>
      <c r="G578" s="124"/>
      <c r="H578" s="124"/>
      <c r="I578" s="124"/>
      <c r="J578" s="124"/>
      <c r="K578" s="124"/>
      <c r="L578" s="124"/>
      <c r="M578" s="124"/>
      <c r="N578" s="124"/>
      <c r="O578" s="124"/>
      <c r="P578" s="124"/>
      <c r="Q578" s="106"/>
      <c r="R578" s="124"/>
      <c r="S578" s="194"/>
      <c r="T578" s="124"/>
      <c r="U578" s="124"/>
      <c r="V578" s="124"/>
      <c r="W578" s="124"/>
      <c r="X578" s="124"/>
      <c r="Y578" s="124"/>
      <c r="Z578" s="124"/>
    </row>
    <row r="579">
      <c r="A579" s="183"/>
      <c r="B579" s="184"/>
      <c r="C579" s="106"/>
      <c r="D579" s="106"/>
      <c r="E579" s="185"/>
      <c r="F579" s="124"/>
      <c r="G579" s="124"/>
      <c r="H579" s="124"/>
      <c r="I579" s="124"/>
      <c r="J579" s="124"/>
      <c r="K579" s="124"/>
      <c r="L579" s="124"/>
      <c r="M579" s="124"/>
      <c r="N579" s="124"/>
      <c r="O579" s="124"/>
      <c r="P579" s="124"/>
      <c r="Q579" s="106"/>
      <c r="R579" s="124"/>
      <c r="S579" s="194"/>
      <c r="T579" s="124"/>
      <c r="U579" s="124"/>
      <c r="V579" s="124"/>
      <c r="W579" s="124"/>
      <c r="X579" s="124"/>
      <c r="Y579" s="124"/>
      <c r="Z579" s="124"/>
    </row>
    <row r="580">
      <c r="A580" s="183"/>
      <c r="B580" s="184"/>
      <c r="C580" s="106"/>
      <c r="D580" s="106"/>
      <c r="E580" s="185"/>
      <c r="F580" s="124"/>
      <c r="G580" s="124"/>
      <c r="H580" s="124"/>
      <c r="I580" s="124"/>
      <c r="J580" s="124"/>
      <c r="K580" s="124"/>
      <c r="L580" s="124"/>
      <c r="M580" s="124"/>
      <c r="N580" s="124"/>
      <c r="O580" s="124"/>
      <c r="P580" s="124"/>
      <c r="Q580" s="106"/>
      <c r="R580" s="124"/>
      <c r="S580" s="194"/>
      <c r="T580" s="124"/>
      <c r="U580" s="124"/>
      <c r="V580" s="124"/>
      <c r="W580" s="124"/>
      <c r="X580" s="124"/>
      <c r="Y580" s="124"/>
      <c r="Z580" s="124"/>
    </row>
    <row r="581">
      <c r="A581" s="183"/>
      <c r="B581" s="184"/>
      <c r="C581" s="106"/>
      <c r="D581" s="106"/>
      <c r="E581" s="185"/>
      <c r="F581" s="124"/>
      <c r="G581" s="124"/>
      <c r="H581" s="124"/>
      <c r="I581" s="124"/>
      <c r="J581" s="124"/>
      <c r="K581" s="124"/>
      <c r="L581" s="124"/>
      <c r="M581" s="124"/>
      <c r="N581" s="124"/>
      <c r="O581" s="124"/>
      <c r="P581" s="124"/>
      <c r="Q581" s="106"/>
      <c r="R581" s="124"/>
      <c r="S581" s="194"/>
      <c r="T581" s="124"/>
      <c r="U581" s="124"/>
      <c r="V581" s="124"/>
      <c r="W581" s="124"/>
      <c r="X581" s="124"/>
      <c r="Y581" s="124"/>
      <c r="Z581" s="124"/>
    </row>
    <row r="582">
      <c r="A582" s="183"/>
      <c r="B582" s="184"/>
      <c r="C582" s="106"/>
      <c r="D582" s="106"/>
      <c r="E582" s="185"/>
      <c r="F582" s="124"/>
      <c r="G582" s="124"/>
      <c r="H582" s="124"/>
      <c r="I582" s="124"/>
      <c r="J582" s="124"/>
      <c r="K582" s="124"/>
      <c r="L582" s="124"/>
      <c r="M582" s="124"/>
      <c r="N582" s="124"/>
      <c r="O582" s="124"/>
      <c r="P582" s="124"/>
      <c r="Q582" s="106"/>
      <c r="R582" s="124"/>
      <c r="S582" s="194"/>
      <c r="T582" s="124"/>
      <c r="U582" s="124"/>
      <c r="V582" s="124"/>
      <c r="W582" s="124"/>
      <c r="X582" s="124"/>
      <c r="Y582" s="124"/>
      <c r="Z582" s="124"/>
    </row>
    <row r="583">
      <c r="A583" s="183"/>
      <c r="B583" s="184"/>
      <c r="C583" s="106"/>
      <c r="D583" s="106"/>
      <c r="E583" s="185"/>
      <c r="F583" s="124"/>
      <c r="G583" s="124"/>
      <c r="H583" s="124"/>
      <c r="I583" s="124"/>
      <c r="J583" s="124"/>
      <c r="K583" s="124"/>
      <c r="L583" s="124"/>
      <c r="M583" s="124"/>
      <c r="N583" s="124"/>
      <c r="O583" s="124"/>
      <c r="P583" s="124"/>
      <c r="Q583" s="106"/>
      <c r="R583" s="124"/>
      <c r="S583" s="194"/>
      <c r="T583" s="124"/>
      <c r="U583" s="124"/>
      <c r="V583" s="124"/>
      <c r="W583" s="124"/>
      <c r="X583" s="124"/>
      <c r="Y583" s="124"/>
      <c r="Z583" s="124"/>
    </row>
    <row r="584">
      <c r="A584" s="183"/>
      <c r="B584" s="184"/>
      <c r="C584" s="106"/>
      <c r="D584" s="106"/>
      <c r="E584" s="185"/>
      <c r="F584" s="124"/>
      <c r="G584" s="124"/>
      <c r="H584" s="124"/>
      <c r="I584" s="124"/>
      <c r="J584" s="124"/>
      <c r="K584" s="124"/>
      <c r="L584" s="124"/>
      <c r="M584" s="124"/>
      <c r="N584" s="124"/>
      <c r="O584" s="124"/>
      <c r="P584" s="124"/>
      <c r="Q584" s="106"/>
      <c r="R584" s="124"/>
      <c r="S584" s="194"/>
      <c r="T584" s="124"/>
      <c r="U584" s="124"/>
      <c r="V584" s="124"/>
      <c r="W584" s="124"/>
      <c r="X584" s="124"/>
      <c r="Y584" s="124"/>
      <c r="Z584" s="124"/>
    </row>
    <row r="585">
      <c r="A585" s="183"/>
      <c r="B585" s="184"/>
      <c r="C585" s="106"/>
      <c r="D585" s="106"/>
      <c r="E585" s="185"/>
      <c r="F585" s="124"/>
      <c r="G585" s="124"/>
      <c r="H585" s="124"/>
      <c r="I585" s="124"/>
      <c r="J585" s="124"/>
      <c r="K585" s="124"/>
      <c r="L585" s="124"/>
      <c r="M585" s="124"/>
      <c r="N585" s="124"/>
      <c r="O585" s="124"/>
      <c r="P585" s="124"/>
      <c r="Q585" s="106"/>
      <c r="R585" s="124"/>
      <c r="S585" s="194"/>
      <c r="T585" s="124"/>
      <c r="U585" s="124"/>
      <c r="V585" s="124"/>
      <c r="W585" s="124"/>
      <c r="X585" s="124"/>
      <c r="Y585" s="124"/>
      <c r="Z585" s="124"/>
    </row>
    <row r="586">
      <c r="A586" s="183"/>
      <c r="B586" s="184"/>
      <c r="C586" s="106"/>
      <c r="D586" s="106"/>
      <c r="E586" s="185"/>
      <c r="F586" s="124"/>
      <c r="G586" s="124"/>
      <c r="H586" s="124"/>
      <c r="I586" s="124"/>
      <c r="J586" s="124"/>
      <c r="K586" s="124"/>
      <c r="L586" s="124"/>
      <c r="M586" s="124"/>
      <c r="N586" s="124"/>
      <c r="O586" s="124"/>
      <c r="P586" s="124"/>
      <c r="Q586" s="106"/>
      <c r="R586" s="124"/>
      <c r="S586" s="194"/>
      <c r="T586" s="124"/>
      <c r="U586" s="124"/>
      <c r="V586" s="124"/>
      <c r="W586" s="124"/>
      <c r="X586" s="124"/>
      <c r="Y586" s="124"/>
      <c r="Z586" s="124"/>
    </row>
    <row r="587">
      <c r="A587" s="183"/>
      <c r="B587" s="184"/>
      <c r="C587" s="106"/>
      <c r="D587" s="106"/>
      <c r="E587" s="185"/>
      <c r="F587" s="124"/>
      <c r="G587" s="124"/>
      <c r="H587" s="124"/>
      <c r="I587" s="124"/>
      <c r="J587" s="124"/>
      <c r="K587" s="124"/>
      <c r="L587" s="124"/>
      <c r="M587" s="124"/>
      <c r="N587" s="124"/>
      <c r="O587" s="124"/>
      <c r="P587" s="124"/>
      <c r="Q587" s="106"/>
      <c r="R587" s="124"/>
      <c r="S587" s="194"/>
      <c r="T587" s="124"/>
      <c r="U587" s="124"/>
      <c r="V587" s="124"/>
      <c r="W587" s="124"/>
      <c r="X587" s="124"/>
      <c r="Y587" s="124"/>
      <c r="Z587" s="124"/>
    </row>
    <row r="588">
      <c r="A588" s="183"/>
      <c r="B588" s="184"/>
      <c r="C588" s="106"/>
      <c r="D588" s="106"/>
      <c r="E588" s="185"/>
      <c r="F588" s="124"/>
      <c r="G588" s="124"/>
      <c r="H588" s="124"/>
      <c r="I588" s="124"/>
      <c r="J588" s="124"/>
      <c r="K588" s="124"/>
      <c r="L588" s="124"/>
      <c r="M588" s="124"/>
      <c r="N588" s="124"/>
      <c r="O588" s="124"/>
      <c r="P588" s="124"/>
      <c r="Q588" s="106"/>
      <c r="R588" s="124"/>
      <c r="S588" s="194"/>
      <c r="T588" s="124"/>
      <c r="U588" s="124"/>
      <c r="V588" s="124"/>
      <c r="W588" s="124"/>
      <c r="X588" s="124"/>
      <c r="Y588" s="124"/>
      <c r="Z588" s="124"/>
    </row>
    <row r="589">
      <c r="A589" s="183"/>
      <c r="B589" s="184"/>
      <c r="C589" s="106"/>
      <c r="D589" s="106"/>
      <c r="E589" s="185"/>
      <c r="F589" s="124"/>
      <c r="G589" s="124"/>
      <c r="H589" s="124"/>
      <c r="I589" s="124"/>
      <c r="J589" s="124"/>
      <c r="K589" s="124"/>
      <c r="L589" s="124"/>
      <c r="M589" s="124"/>
      <c r="N589" s="124"/>
      <c r="O589" s="124"/>
      <c r="P589" s="124"/>
      <c r="Q589" s="106"/>
      <c r="R589" s="124"/>
      <c r="S589" s="194"/>
      <c r="T589" s="124"/>
      <c r="U589" s="124"/>
      <c r="V589" s="124"/>
      <c r="W589" s="124"/>
      <c r="X589" s="124"/>
      <c r="Y589" s="124"/>
      <c r="Z589" s="124"/>
    </row>
    <row r="590">
      <c r="A590" s="183"/>
      <c r="B590" s="184"/>
      <c r="C590" s="106"/>
      <c r="D590" s="106"/>
      <c r="E590" s="185"/>
      <c r="F590" s="124"/>
      <c r="G590" s="124"/>
      <c r="H590" s="124"/>
      <c r="I590" s="124"/>
      <c r="J590" s="124"/>
      <c r="K590" s="124"/>
      <c r="L590" s="124"/>
      <c r="M590" s="124"/>
      <c r="N590" s="124"/>
      <c r="O590" s="124"/>
      <c r="P590" s="124"/>
      <c r="Q590" s="106"/>
      <c r="R590" s="124"/>
      <c r="S590" s="194"/>
      <c r="T590" s="124"/>
      <c r="U590" s="124"/>
      <c r="V590" s="124"/>
      <c r="W590" s="124"/>
      <c r="X590" s="124"/>
      <c r="Y590" s="124"/>
      <c r="Z590" s="124"/>
    </row>
    <row r="591">
      <c r="A591" s="183"/>
      <c r="B591" s="184"/>
      <c r="C591" s="106"/>
      <c r="D591" s="106"/>
      <c r="E591" s="185"/>
      <c r="F591" s="124"/>
      <c r="G591" s="124"/>
      <c r="H591" s="124"/>
      <c r="I591" s="124"/>
      <c r="J591" s="124"/>
      <c r="K591" s="124"/>
      <c r="L591" s="124"/>
      <c r="M591" s="124"/>
      <c r="N591" s="124"/>
      <c r="O591" s="124"/>
      <c r="P591" s="124"/>
      <c r="Q591" s="106"/>
      <c r="R591" s="124"/>
      <c r="S591" s="194"/>
      <c r="T591" s="124"/>
      <c r="U591" s="124"/>
      <c r="V591" s="124"/>
      <c r="W591" s="124"/>
      <c r="X591" s="124"/>
      <c r="Y591" s="124"/>
      <c r="Z591" s="124"/>
    </row>
    <row r="592">
      <c r="A592" s="183"/>
      <c r="B592" s="184"/>
      <c r="C592" s="106"/>
      <c r="D592" s="106"/>
      <c r="E592" s="185"/>
      <c r="F592" s="124"/>
      <c r="G592" s="124"/>
      <c r="H592" s="124"/>
      <c r="I592" s="124"/>
      <c r="J592" s="124"/>
      <c r="K592" s="124"/>
      <c r="L592" s="124"/>
      <c r="M592" s="124"/>
      <c r="N592" s="124"/>
      <c r="O592" s="124"/>
      <c r="P592" s="124"/>
      <c r="Q592" s="106"/>
      <c r="R592" s="124"/>
      <c r="S592" s="194"/>
      <c r="T592" s="124"/>
      <c r="U592" s="124"/>
      <c r="V592" s="124"/>
      <c r="W592" s="124"/>
      <c r="X592" s="124"/>
      <c r="Y592" s="124"/>
      <c r="Z592" s="124"/>
    </row>
    <row r="593">
      <c r="A593" s="183"/>
      <c r="B593" s="184"/>
      <c r="C593" s="106"/>
      <c r="D593" s="106"/>
      <c r="E593" s="185"/>
      <c r="F593" s="124"/>
      <c r="G593" s="124"/>
      <c r="H593" s="124"/>
      <c r="I593" s="124"/>
      <c r="J593" s="124"/>
      <c r="K593" s="124"/>
      <c r="L593" s="124"/>
      <c r="M593" s="124"/>
      <c r="N593" s="124"/>
      <c r="O593" s="124"/>
      <c r="P593" s="124"/>
      <c r="Q593" s="106"/>
      <c r="R593" s="124"/>
      <c r="S593" s="194"/>
      <c r="T593" s="124"/>
      <c r="U593" s="124"/>
      <c r="V593" s="124"/>
      <c r="W593" s="124"/>
      <c r="X593" s="124"/>
      <c r="Y593" s="124"/>
      <c r="Z593" s="124"/>
    </row>
    <row r="594">
      <c r="A594" s="183"/>
      <c r="B594" s="184"/>
      <c r="C594" s="106"/>
      <c r="D594" s="106"/>
      <c r="E594" s="185"/>
      <c r="F594" s="124"/>
      <c r="G594" s="124"/>
      <c r="H594" s="124"/>
      <c r="I594" s="124"/>
      <c r="J594" s="124"/>
      <c r="K594" s="124"/>
      <c r="L594" s="124"/>
      <c r="M594" s="124"/>
      <c r="N594" s="124"/>
      <c r="O594" s="124"/>
      <c r="P594" s="124"/>
      <c r="Q594" s="106"/>
      <c r="R594" s="124"/>
      <c r="S594" s="194"/>
      <c r="T594" s="124"/>
      <c r="U594" s="124"/>
      <c r="V594" s="124"/>
      <c r="W594" s="124"/>
      <c r="X594" s="124"/>
      <c r="Y594" s="124"/>
      <c r="Z594" s="124"/>
    </row>
    <row r="595">
      <c r="A595" s="183"/>
      <c r="B595" s="184"/>
      <c r="C595" s="106"/>
      <c r="D595" s="106"/>
      <c r="E595" s="185"/>
      <c r="F595" s="124"/>
      <c r="G595" s="124"/>
      <c r="H595" s="124"/>
      <c r="I595" s="124"/>
      <c r="J595" s="124"/>
      <c r="K595" s="124"/>
      <c r="L595" s="124"/>
      <c r="M595" s="124"/>
      <c r="N595" s="124"/>
      <c r="O595" s="124"/>
      <c r="P595" s="124"/>
      <c r="Q595" s="106"/>
      <c r="R595" s="124"/>
      <c r="S595" s="194"/>
      <c r="T595" s="124"/>
      <c r="U595" s="124"/>
      <c r="V595" s="124"/>
      <c r="W595" s="124"/>
      <c r="X595" s="124"/>
      <c r="Y595" s="124"/>
      <c r="Z595" s="124"/>
    </row>
    <row r="596">
      <c r="A596" s="183"/>
      <c r="B596" s="184"/>
      <c r="C596" s="106"/>
      <c r="D596" s="106"/>
      <c r="E596" s="185"/>
      <c r="F596" s="124"/>
      <c r="G596" s="124"/>
      <c r="H596" s="124"/>
      <c r="I596" s="124"/>
      <c r="J596" s="124"/>
      <c r="K596" s="124"/>
      <c r="L596" s="124"/>
      <c r="M596" s="124"/>
      <c r="N596" s="124"/>
      <c r="O596" s="124"/>
      <c r="P596" s="124"/>
      <c r="Q596" s="106"/>
      <c r="R596" s="124"/>
      <c r="S596" s="194"/>
      <c r="T596" s="124"/>
      <c r="U596" s="124"/>
      <c r="V596" s="124"/>
      <c r="W596" s="124"/>
      <c r="X596" s="124"/>
      <c r="Y596" s="124"/>
      <c r="Z596" s="124"/>
    </row>
    <row r="597">
      <c r="A597" s="183"/>
      <c r="B597" s="184"/>
      <c r="C597" s="106"/>
      <c r="D597" s="106"/>
      <c r="E597" s="185"/>
      <c r="F597" s="124"/>
      <c r="G597" s="124"/>
      <c r="H597" s="124"/>
      <c r="I597" s="124"/>
      <c r="J597" s="124"/>
      <c r="K597" s="124"/>
      <c r="L597" s="124"/>
      <c r="M597" s="124"/>
      <c r="N597" s="124"/>
      <c r="O597" s="124"/>
      <c r="P597" s="124"/>
      <c r="Q597" s="106"/>
      <c r="R597" s="124"/>
      <c r="S597" s="194"/>
      <c r="T597" s="124"/>
      <c r="U597" s="124"/>
      <c r="V597" s="124"/>
      <c r="W597" s="124"/>
      <c r="X597" s="124"/>
      <c r="Y597" s="124"/>
      <c r="Z597" s="124"/>
    </row>
    <row r="598">
      <c r="A598" s="183"/>
      <c r="B598" s="184"/>
      <c r="C598" s="106"/>
      <c r="D598" s="106"/>
      <c r="E598" s="185"/>
      <c r="F598" s="124"/>
      <c r="G598" s="124"/>
      <c r="H598" s="124"/>
      <c r="I598" s="124"/>
      <c r="J598" s="124"/>
      <c r="K598" s="124"/>
      <c r="L598" s="124"/>
      <c r="M598" s="124"/>
      <c r="N598" s="124"/>
      <c r="O598" s="124"/>
      <c r="P598" s="124"/>
      <c r="Q598" s="106"/>
      <c r="R598" s="124"/>
      <c r="S598" s="194"/>
      <c r="T598" s="124"/>
      <c r="U598" s="124"/>
      <c r="V598" s="124"/>
      <c r="W598" s="124"/>
      <c r="X598" s="124"/>
      <c r="Y598" s="124"/>
      <c r="Z598" s="124"/>
    </row>
    <row r="599">
      <c r="A599" s="183"/>
      <c r="B599" s="184"/>
      <c r="C599" s="106"/>
      <c r="D599" s="106"/>
      <c r="E599" s="185"/>
      <c r="F599" s="124"/>
      <c r="G599" s="124"/>
      <c r="H599" s="124"/>
      <c r="I599" s="124"/>
      <c r="J599" s="124"/>
      <c r="K599" s="124"/>
      <c r="L599" s="124"/>
      <c r="M599" s="124"/>
      <c r="N599" s="124"/>
      <c r="O599" s="124"/>
      <c r="P599" s="124"/>
      <c r="Q599" s="106"/>
      <c r="R599" s="124"/>
      <c r="S599" s="194"/>
      <c r="T599" s="124"/>
      <c r="U599" s="124"/>
      <c r="V599" s="124"/>
      <c r="W599" s="124"/>
      <c r="X599" s="124"/>
      <c r="Y599" s="124"/>
      <c r="Z599" s="124"/>
    </row>
    <row r="600">
      <c r="A600" s="183"/>
      <c r="B600" s="184"/>
      <c r="C600" s="106"/>
      <c r="D600" s="106"/>
      <c r="E600" s="185"/>
      <c r="F600" s="124"/>
      <c r="G600" s="124"/>
      <c r="H600" s="124"/>
      <c r="I600" s="124"/>
      <c r="J600" s="124"/>
      <c r="K600" s="124"/>
      <c r="L600" s="124"/>
      <c r="M600" s="124"/>
      <c r="N600" s="124"/>
      <c r="O600" s="124"/>
      <c r="P600" s="124"/>
      <c r="Q600" s="106"/>
      <c r="R600" s="124"/>
      <c r="S600" s="194"/>
      <c r="T600" s="124"/>
      <c r="U600" s="124"/>
      <c r="V600" s="124"/>
      <c r="W600" s="124"/>
      <c r="X600" s="124"/>
      <c r="Y600" s="124"/>
      <c r="Z600" s="124"/>
    </row>
    <row r="601">
      <c r="A601" s="183"/>
      <c r="B601" s="184"/>
      <c r="C601" s="106"/>
      <c r="D601" s="106"/>
      <c r="E601" s="185"/>
      <c r="F601" s="124"/>
      <c r="G601" s="124"/>
      <c r="H601" s="124"/>
      <c r="I601" s="124"/>
      <c r="J601" s="124"/>
      <c r="K601" s="124"/>
      <c r="L601" s="124"/>
      <c r="M601" s="124"/>
      <c r="N601" s="124"/>
      <c r="O601" s="124"/>
      <c r="P601" s="124"/>
      <c r="Q601" s="106"/>
      <c r="R601" s="124"/>
      <c r="S601" s="194"/>
      <c r="T601" s="124"/>
      <c r="U601" s="124"/>
      <c r="V601" s="124"/>
      <c r="W601" s="124"/>
      <c r="X601" s="124"/>
      <c r="Y601" s="124"/>
      <c r="Z601" s="124"/>
    </row>
    <row r="602">
      <c r="A602" s="183"/>
      <c r="B602" s="184"/>
      <c r="C602" s="106"/>
      <c r="D602" s="106"/>
      <c r="E602" s="185"/>
      <c r="F602" s="124"/>
      <c r="G602" s="124"/>
      <c r="H602" s="124"/>
      <c r="I602" s="124"/>
      <c r="J602" s="124"/>
      <c r="K602" s="124"/>
      <c r="L602" s="124"/>
      <c r="M602" s="124"/>
      <c r="N602" s="124"/>
      <c r="O602" s="124"/>
      <c r="P602" s="124"/>
      <c r="Q602" s="106"/>
      <c r="R602" s="124"/>
      <c r="S602" s="194"/>
      <c r="T602" s="124"/>
      <c r="U602" s="124"/>
      <c r="V602" s="124"/>
      <c r="W602" s="124"/>
      <c r="X602" s="124"/>
      <c r="Y602" s="124"/>
      <c r="Z602" s="124"/>
    </row>
    <row r="603">
      <c r="A603" s="183"/>
      <c r="B603" s="184"/>
      <c r="C603" s="106"/>
      <c r="D603" s="106"/>
      <c r="E603" s="185"/>
      <c r="F603" s="124"/>
      <c r="G603" s="124"/>
      <c r="H603" s="124"/>
      <c r="I603" s="124"/>
      <c r="J603" s="124"/>
      <c r="K603" s="124"/>
      <c r="L603" s="124"/>
      <c r="M603" s="124"/>
      <c r="N603" s="124"/>
      <c r="O603" s="124"/>
      <c r="P603" s="124"/>
      <c r="Q603" s="106"/>
      <c r="R603" s="124"/>
      <c r="S603" s="194"/>
      <c r="T603" s="124"/>
      <c r="U603" s="124"/>
      <c r="V603" s="124"/>
      <c r="W603" s="124"/>
      <c r="X603" s="124"/>
      <c r="Y603" s="124"/>
      <c r="Z603" s="124"/>
    </row>
    <row r="604">
      <c r="A604" s="183"/>
      <c r="B604" s="184"/>
      <c r="C604" s="106"/>
      <c r="D604" s="106"/>
      <c r="E604" s="185"/>
      <c r="F604" s="124"/>
      <c r="G604" s="124"/>
      <c r="H604" s="124"/>
      <c r="I604" s="124"/>
      <c r="J604" s="124"/>
      <c r="K604" s="124"/>
      <c r="L604" s="124"/>
      <c r="M604" s="124"/>
      <c r="N604" s="124"/>
      <c r="O604" s="124"/>
      <c r="P604" s="124"/>
      <c r="Q604" s="106"/>
      <c r="R604" s="124"/>
      <c r="S604" s="194"/>
      <c r="T604" s="124"/>
      <c r="U604" s="124"/>
      <c r="V604" s="124"/>
      <c r="W604" s="124"/>
      <c r="X604" s="124"/>
      <c r="Y604" s="124"/>
      <c r="Z604" s="124"/>
    </row>
    <row r="605">
      <c r="A605" s="183"/>
      <c r="B605" s="184"/>
      <c r="C605" s="106"/>
      <c r="D605" s="106"/>
      <c r="E605" s="185"/>
      <c r="F605" s="124"/>
      <c r="G605" s="124"/>
      <c r="H605" s="124"/>
      <c r="I605" s="124"/>
      <c r="J605" s="124"/>
      <c r="K605" s="124"/>
      <c r="L605" s="124"/>
      <c r="M605" s="124"/>
      <c r="N605" s="124"/>
      <c r="O605" s="124"/>
      <c r="P605" s="124"/>
      <c r="Q605" s="106"/>
      <c r="R605" s="124"/>
      <c r="S605" s="194"/>
      <c r="T605" s="124"/>
      <c r="U605" s="124"/>
      <c r="V605" s="124"/>
      <c r="W605" s="124"/>
      <c r="X605" s="124"/>
      <c r="Y605" s="124"/>
      <c r="Z605" s="124"/>
    </row>
    <row r="606">
      <c r="A606" s="183"/>
      <c r="B606" s="184"/>
      <c r="C606" s="106"/>
      <c r="D606" s="106"/>
      <c r="E606" s="185"/>
      <c r="F606" s="124"/>
      <c r="G606" s="124"/>
      <c r="H606" s="124"/>
      <c r="I606" s="124"/>
      <c r="J606" s="124"/>
      <c r="K606" s="124"/>
      <c r="L606" s="124"/>
      <c r="M606" s="124"/>
      <c r="N606" s="124"/>
      <c r="O606" s="124"/>
      <c r="P606" s="124"/>
      <c r="Q606" s="106"/>
      <c r="R606" s="124"/>
      <c r="S606" s="194"/>
      <c r="T606" s="124"/>
      <c r="U606" s="124"/>
      <c r="V606" s="124"/>
      <c r="W606" s="124"/>
      <c r="X606" s="124"/>
      <c r="Y606" s="124"/>
      <c r="Z606" s="124"/>
    </row>
    <row r="607">
      <c r="A607" s="183"/>
      <c r="B607" s="184"/>
      <c r="C607" s="106"/>
      <c r="D607" s="106"/>
      <c r="E607" s="185"/>
      <c r="F607" s="124"/>
      <c r="G607" s="124"/>
      <c r="H607" s="124"/>
      <c r="I607" s="124"/>
      <c r="J607" s="124"/>
      <c r="K607" s="124"/>
      <c r="L607" s="124"/>
      <c r="M607" s="124"/>
      <c r="N607" s="124"/>
      <c r="O607" s="124"/>
      <c r="P607" s="124"/>
      <c r="Q607" s="106"/>
      <c r="R607" s="124"/>
      <c r="S607" s="194"/>
      <c r="T607" s="124"/>
      <c r="U607" s="124"/>
      <c r="V607" s="124"/>
      <c r="W607" s="124"/>
      <c r="X607" s="124"/>
      <c r="Y607" s="124"/>
      <c r="Z607" s="124"/>
    </row>
    <row r="608">
      <c r="A608" s="183"/>
      <c r="B608" s="184"/>
      <c r="C608" s="106"/>
      <c r="D608" s="106"/>
      <c r="E608" s="185"/>
      <c r="F608" s="124"/>
      <c r="G608" s="124"/>
      <c r="H608" s="124"/>
      <c r="I608" s="124"/>
      <c r="J608" s="124"/>
      <c r="K608" s="124"/>
      <c r="L608" s="124"/>
      <c r="M608" s="124"/>
      <c r="N608" s="124"/>
      <c r="O608" s="124"/>
      <c r="P608" s="124"/>
      <c r="Q608" s="106"/>
      <c r="R608" s="124"/>
      <c r="S608" s="194"/>
      <c r="T608" s="124"/>
      <c r="U608" s="124"/>
      <c r="V608" s="124"/>
      <c r="W608" s="124"/>
      <c r="X608" s="124"/>
      <c r="Y608" s="124"/>
      <c r="Z608" s="124"/>
    </row>
    <row r="609">
      <c r="A609" s="183"/>
      <c r="B609" s="184"/>
      <c r="C609" s="106"/>
      <c r="D609" s="106"/>
      <c r="E609" s="185"/>
      <c r="F609" s="124"/>
      <c r="G609" s="124"/>
      <c r="H609" s="124"/>
      <c r="I609" s="124"/>
      <c r="J609" s="124"/>
      <c r="K609" s="124"/>
      <c r="L609" s="124"/>
      <c r="M609" s="124"/>
      <c r="N609" s="124"/>
      <c r="O609" s="124"/>
      <c r="P609" s="124"/>
      <c r="Q609" s="106"/>
      <c r="R609" s="124"/>
      <c r="S609" s="194"/>
      <c r="T609" s="124"/>
      <c r="U609" s="124"/>
      <c r="V609" s="124"/>
      <c r="W609" s="124"/>
      <c r="X609" s="124"/>
      <c r="Y609" s="124"/>
      <c r="Z609" s="124"/>
    </row>
    <row r="610">
      <c r="A610" s="183"/>
      <c r="B610" s="184"/>
      <c r="C610" s="106"/>
      <c r="D610" s="106"/>
      <c r="E610" s="185"/>
      <c r="F610" s="124"/>
      <c r="G610" s="124"/>
      <c r="H610" s="124"/>
      <c r="I610" s="124"/>
      <c r="J610" s="124"/>
      <c r="K610" s="124"/>
      <c r="L610" s="124"/>
      <c r="M610" s="124"/>
      <c r="N610" s="124"/>
      <c r="O610" s="124"/>
      <c r="P610" s="124"/>
      <c r="Q610" s="106"/>
      <c r="R610" s="124"/>
      <c r="S610" s="194"/>
      <c r="T610" s="124"/>
      <c r="U610" s="124"/>
      <c r="V610" s="124"/>
      <c r="W610" s="124"/>
      <c r="X610" s="124"/>
      <c r="Y610" s="124"/>
      <c r="Z610" s="124"/>
    </row>
    <row r="611">
      <c r="A611" s="183"/>
      <c r="B611" s="184"/>
      <c r="C611" s="106"/>
      <c r="D611" s="106"/>
      <c r="E611" s="185"/>
      <c r="F611" s="124"/>
      <c r="G611" s="124"/>
      <c r="H611" s="124"/>
      <c r="I611" s="124"/>
      <c r="J611" s="124"/>
      <c r="K611" s="124"/>
      <c r="L611" s="124"/>
      <c r="M611" s="124"/>
      <c r="N611" s="124"/>
      <c r="O611" s="124"/>
      <c r="P611" s="124"/>
      <c r="Q611" s="106"/>
      <c r="R611" s="124"/>
      <c r="S611" s="194"/>
      <c r="T611" s="124"/>
      <c r="U611" s="124"/>
      <c r="V611" s="124"/>
      <c r="W611" s="124"/>
      <c r="X611" s="124"/>
      <c r="Y611" s="124"/>
      <c r="Z611" s="124"/>
    </row>
    <row r="612">
      <c r="A612" s="183"/>
      <c r="B612" s="184"/>
      <c r="C612" s="106"/>
      <c r="D612" s="106"/>
      <c r="E612" s="185"/>
      <c r="F612" s="124"/>
      <c r="G612" s="124"/>
      <c r="H612" s="124"/>
      <c r="I612" s="124"/>
      <c r="J612" s="124"/>
      <c r="K612" s="124"/>
      <c r="L612" s="124"/>
      <c r="M612" s="124"/>
      <c r="N612" s="124"/>
      <c r="O612" s="124"/>
      <c r="P612" s="124"/>
      <c r="Q612" s="106"/>
      <c r="R612" s="124"/>
      <c r="S612" s="194"/>
      <c r="T612" s="124"/>
      <c r="U612" s="124"/>
      <c r="V612" s="124"/>
      <c r="W612" s="124"/>
      <c r="X612" s="124"/>
      <c r="Y612" s="124"/>
      <c r="Z612" s="124"/>
    </row>
    <row r="613">
      <c r="A613" s="183"/>
      <c r="B613" s="184"/>
      <c r="C613" s="106"/>
      <c r="D613" s="106"/>
      <c r="E613" s="185"/>
      <c r="F613" s="124"/>
      <c r="G613" s="124"/>
      <c r="H613" s="124"/>
      <c r="I613" s="124"/>
      <c r="J613" s="124"/>
      <c r="K613" s="124"/>
      <c r="L613" s="124"/>
      <c r="M613" s="124"/>
      <c r="N613" s="124"/>
      <c r="O613" s="124"/>
      <c r="P613" s="124"/>
      <c r="Q613" s="106"/>
      <c r="R613" s="124"/>
      <c r="S613" s="194"/>
      <c r="T613" s="124"/>
      <c r="U613" s="124"/>
      <c r="V613" s="124"/>
      <c r="W613" s="124"/>
      <c r="X613" s="124"/>
      <c r="Y613" s="124"/>
      <c r="Z613" s="124"/>
    </row>
    <row r="614">
      <c r="A614" s="183"/>
      <c r="B614" s="184"/>
      <c r="C614" s="106"/>
      <c r="D614" s="106"/>
      <c r="E614" s="185"/>
      <c r="F614" s="124"/>
      <c r="G614" s="124"/>
      <c r="H614" s="124"/>
      <c r="I614" s="124"/>
      <c r="J614" s="124"/>
      <c r="K614" s="124"/>
      <c r="L614" s="124"/>
      <c r="M614" s="124"/>
      <c r="N614" s="124"/>
      <c r="O614" s="124"/>
      <c r="P614" s="124"/>
      <c r="Q614" s="106"/>
      <c r="R614" s="124"/>
      <c r="S614" s="194"/>
      <c r="T614" s="124"/>
      <c r="U614" s="124"/>
      <c r="V614" s="124"/>
      <c r="W614" s="124"/>
      <c r="X614" s="124"/>
      <c r="Y614" s="124"/>
      <c r="Z614" s="124"/>
    </row>
    <row r="615">
      <c r="A615" s="183"/>
      <c r="B615" s="184"/>
      <c r="C615" s="106"/>
      <c r="D615" s="106"/>
      <c r="E615" s="185"/>
      <c r="F615" s="124"/>
      <c r="G615" s="124"/>
      <c r="H615" s="124"/>
      <c r="I615" s="124"/>
      <c r="J615" s="124"/>
      <c r="K615" s="124"/>
      <c r="L615" s="124"/>
      <c r="M615" s="124"/>
      <c r="N615" s="124"/>
      <c r="O615" s="124"/>
      <c r="P615" s="124"/>
      <c r="Q615" s="106"/>
      <c r="R615" s="124"/>
      <c r="S615" s="194"/>
      <c r="T615" s="124"/>
      <c r="U615" s="124"/>
      <c r="V615" s="124"/>
      <c r="W615" s="124"/>
      <c r="X615" s="124"/>
      <c r="Y615" s="124"/>
      <c r="Z615" s="124"/>
    </row>
    <row r="616">
      <c r="A616" s="183"/>
      <c r="B616" s="184"/>
      <c r="C616" s="106"/>
      <c r="D616" s="106"/>
      <c r="E616" s="185"/>
      <c r="F616" s="124"/>
      <c r="G616" s="124"/>
      <c r="H616" s="124"/>
      <c r="I616" s="124"/>
      <c r="J616" s="124"/>
      <c r="K616" s="124"/>
      <c r="L616" s="124"/>
      <c r="M616" s="124"/>
      <c r="N616" s="124"/>
      <c r="O616" s="124"/>
      <c r="P616" s="124"/>
      <c r="Q616" s="106"/>
      <c r="R616" s="124"/>
      <c r="S616" s="194"/>
      <c r="T616" s="124"/>
      <c r="U616" s="124"/>
      <c r="V616" s="124"/>
      <c r="W616" s="124"/>
      <c r="X616" s="124"/>
      <c r="Y616" s="124"/>
      <c r="Z616" s="124"/>
    </row>
    <row r="617">
      <c r="A617" s="183"/>
      <c r="B617" s="184"/>
      <c r="C617" s="106"/>
      <c r="D617" s="106"/>
      <c r="E617" s="185"/>
      <c r="F617" s="124"/>
      <c r="G617" s="124"/>
      <c r="H617" s="124"/>
      <c r="I617" s="124"/>
      <c r="J617" s="124"/>
      <c r="K617" s="124"/>
      <c r="L617" s="124"/>
      <c r="M617" s="124"/>
      <c r="N617" s="124"/>
      <c r="O617" s="124"/>
      <c r="P617" s="124"/>
      <c r="Q617" s="106"/>
      <c r="R617" s="124"/>
      <c r="S617" s="194"/>
      <c r="T617" s="124"/>
      <c r="U617" s="124"/>
      <c r="V617" s="124"/>
      <c r="W617" s="124"/>
      <c r="X617" s="124"/>
      <c r="Y617" s="124"/>
      <c r="Z617" s="124"/>
    </row>
    <row r="618">
      <c r="A618" s="183"/>
      <c r="B618" s="184"/>
      <c r="C618" s="106"/>
      <c r="D618" s="106"/>
      <c r="E618" s="185"/>
      <c r="F618" s="124"/>
      <c r="G618" s="124"/>
      <c r="H618" s="124"/>
      <c r="I618" s="124"/>
      <c r="J618" s="124"/>
      <c r="K618" s="124"/>
      <c r="L618" s="124"/>
      <c r="M618" s="124"/>
      <c r="N618" s="124"/>
      <c r="O618" s="124"/>
      <c r="P618" s="124"/>
      <c r="Q618" s="106"/>
      <c r="R618" s="124"/>
      <c r="S618" s="194"/>
      <c r="T618" s="124"/>
      <c r="U618" s="124"/>
      <c r="V618" s="124"/>
      <c r="W618" s="124"/>
      <c r="X618" s="124"/>
      <c r="Y618" s="124"/>
      <c r="Z618" s="124"/>
    </row>
    <row r="619">
      <c r="A619" s="183"/>
      <c r="B619" s="184"/>
      <c r="C619" s="106"/>
      <c r="D619" s="106"/>
      <c r="E619" s="185"/>
      <c r="F619" s="124"/>
      <c r="G619" s="124"/>
      <c r="H619" s="124"/>
      <c r="I619" s="124"/>
      <c r="J619" s="124"/>
      <c r="K619" s="124"/>
      <c r="L619" s="124"/>
      <c r="M619" s="124"/>
      <c r="N619" s="124"/>
      <c r="O619" s="124"/>
      <c r="P619" s="124"/>
      <c r="Q619" s="106"/>
      <c r="R619" s="124"/>
      <c r="S619" s="194"/>
      <c r="T619" s="124"/>
      <c r="U619" s="124"/>
      <c r="V619" s="124"/>
      <c r="W619" s="124"/>
      <c r="X619" s="124"/>
      <c r="Y619" s="124"/>
      <c r="Z619" s="124"/>
    </row>
    <row r="620">
      <c r="A620" s="183"/>
      <c r="B620" s="184"/>
      <c r="C620" s="106"/>
      <c r="D620" s="106"/>
      <c r="E620" s="185"/>
      <c r="F620" s="124"/>
      <c r="G620" s="124"/>
      <c r="H620" s="124"/>
      <c r="I620" s="124"/>
      <c r="J620" s="124"/>
      <c r="K620" s="124"/>
      <c r="L620" s="124"/>
      <c r="M620" s="124"/>
      <c r="N620" s="124"/>
      <c r="O620" s="124"/>
      <c r="P620" s="124"/>
      <c r="Q620" s="106"/>
      <c r="R620" s="124"/>
      <c r="S620" s="194"/>
      <c r="T620" s="124"/>
      <c r="U620" s="124"/>
      <c r="V620" s="124"/>
      <c r="W620" s="124"/>
      <c r="X620" s="124"/>
      <c r="Y620" s="124"/>
      <c r="Z620" s="124"/>
    </row>
    <row r="621">
      <c r="A621" s="183"/>
      <c r="B621" s="184"/>
      <c r="C621" s="106"/>
      <c r="D621" s="106"/>
      <c r="E621" s="185"/>
      <c r="F621" s="124"/>
      <c r="G621" s="124"/>
      <c r="H621" s="124"/>
      <c r="I621" s="124"/>
      <c r="J621" s="124"/>
      <c r="K621" s="124"/>
      <c r="L621" s="124"/>
      <c r="M621" s="124"/>
      <c r="N621" s="124"/>
      <c r="O621" s="124"/>
      <c r="P621" s="124"/>
      <c r="Q621" s="106"/>
      <c r="R621" s="124"/>
      <c r="S621" s="194"/>
      <c r="T621" s="124"/>
      <c r="U621" s="124"/>
      <c r="V621" s="124"/>
      <c r="W621" s="124"/>
      <c r="X621" s="124"/>
      <c r="Y621" s="124"/>
      <c r="Z621" s="124"/>
    </row>
    <row r="622">
      <c r="A622" s="183"/>
      <c r="B622" s="184"/>
      <c r="C622" s="106"/>
      <c r="D622" s="106"/>
      <c r="E622" s="185"/>
      <c r="F622" s="124"/>
      <c r="G622" s="124"/>
      <c r="H622" s="124"/>
      <c r="I622" s="124"/>
      <c r="J622" s="124"/>
      <c r="K622" s="124"/>
      <c r="L622" s="124"/>
      <c r="M622" s="124"/>
      <c r="N622" s="124"/>
      <c r="O622" s="124"/>
      <c r="P622" s="124"/>
      <c r="Q622" s="106"/>
      <c r="R622" s="124"/>
      <c r="S622" s="194"/>
      <c r="T622" s="124"/>
      <c r="U622" s="124"/>
      <c r="V622" s="124"/>
      <c r="W622" s="124"/>
      <c r="X622" s="124"/>
      <c r="Y622" s="124"/>
      <c r="Z622" s="124"/>
    </row>
    <row r="623">
      <c r="A623" s="183"/>
      <c r="B623" s="184"/>
      <c r="C623" s="106"/>
      <c r="D623" s="106"/>
      <c r="E623" s="185"/>
      <c r="F623" s="124"/>
      <c r="G623" s="124"/>
      <c r="H623" s="124"/>
      <c r="I623" s="124"/>
      <c r="J623" s="124"/>
      <c r="K623" s="124"/>
      <c r="L623" s="124"/>
      <c r="M623" s="124"/>
      <c r="N623" s="124"/>
      <c r="O623" s="124"/>
      <c r="P623" s="124"/>
      <c r="Q623" s="106"/>
      <c r="R623" s="124"/>
      <c r="S623" s="194"/>
      <c r="T623" s="124"/>
      <c r="U623" s="124"/>
      <c r="V623" s="124"/>
      <c r="W623" s="124"/>
      <c r="X623" s="124"/>
      <c r="Y623" s="124"/>
      <c r="Z623" s="124"/>
    </row>
    <row r="624">
      <c r="A624" s="183"/>
      <c r="B624" s="184"/>
      <c r="C624" s="106"/>
      <c r="D624" s="106"/>
      <c r="E624" s="185"/>
      <c r="F624" s="124"/>
      <c r="G624" s="124"/>
      <c r="H624" s="124"/>
      <c r="I624" s="124"/>
      <c r="J624" s="124"/>
      <c r="K624" s="124"/>
      <c r="L624" s="124"/>
      <c r="M624" s="124"/>
      <c r="N624" s="124"/>
      <c r="O624" s="124"/>
      <c r="P624" s="124"/>
      <c r="Q624" s="106"/>
      <c r="R624" s="124"/>
      <c r="S624" s="194"/>
      <c r="T624" s="124"/>
      <c r="U624" s="124"/>
      <c r="V624" s="124"/>
      <c r="W624" s="124"/>
      <c r="X624" s="124"/>
      <c r="Y624" s="124"/>
      <c r="Z624" s="124"/>
    </row>
    <row r="625">
      <c r="A625" s="183"/>
      <c r="B625" s="184"/>
      <c r="C625" s="106"/>
      <c r="D625" s="106"/>
      <c r="E625" s="185"/>
      <c r="F625" s="124"/>
      <c r="G625" s="124"/>
      <c r="H625" s="124"/>
      <c r="I625" s="124"/>
      <c r="J625" s="124"/>
      <c r="K625" s="124"/>
      <c r="L625" s="124"/>
      <c r="M625" s="124"/>
      <c r="N625" s="124"/>
      <c r="O625" s="124"/>
      <c r="P625" s="124"/>
      <c r="Q625" s="106"/>
      <c r="R625" s="124"/>
      <c r="S625" s="194"/>
      <c r="T625" s="124"/>
      <c r="U625" s="124"/>
      <c r="V625" s="124"/>
      <c r="W625" s="124"/>
      <c r="X625" s="124"/>
      <c r="Y625" s="124"/>
      <c r="Z625" s="124"/>
    </row>
    <row r="626">
      <c r="A626" s="183"/>
      <c r="B626" s="184"/>
      <c r="C626" s="106"/>
      <c r="D626" s="106"/>
      <c r="E626" s="185"/>
      <c r="F626" s="124"/>
      <c r="G626" s="124"/>
      <c r="H626" s="124"/>
      <c r="I626" s="124"/>
      <c r="J626" s="124"/>
      <c r="K626" s="124"/>
      <c r="L626" s="124"/>
      <c r="M626" s="124"/>
      <c r="N626" s="124"/>
      <c r="O626" s="124"/>
      <c r="P626" s="124"/>
      <c r="Q626" s="106"/>
      <c r="R626" s="124"/>
      <c r="S626" s="194"/>
      <c r="T626" s="124"/>
      <c r="U626" s="124"/>
      <c r="V626" s="124"/>
      <c r="W626" s="124"/>
      <c r="X626" s="124"/>
      <c r="Y626" s="124"/>
      <c r="Z626" s="124"/>
    </row>
    <row r="627">
      <c r="A627" s="183"/>
      <c r="B627" s="184"/>
      <c r="C627" s="106"/>
      <c r="D627" s="106"/>
      <c r="E627" s="185"/>
      <c r="F627" s="124"/>
      <c r="G627" s="124"/>
      <c r="H627" s="124"/>
      <c r="I627" s="124"/>
      <c r="J627" s="124"/>
      <c r="K627" s="124"/>
      <c r="L627" s="124"/>
      <c r="M627" s="124"/>
      <c r="N627" s="124"/>
      <c r="O627" s="124"/>
      <c r="P627" s="124"/>
      <c r="Q627" s="106"/>
      <c r="R627" s="124"/>
      <c r="S627" s="194"/>
      <c r="T627" s="124"/>
      <c r="U627" s="124"/>
      <c r="V627" s="124"/>
      <c r="W627" s="124"/>
      <c r="X627" s="124"/>
      <c r="Y627" s="124"/>
      <c r="Z627" s="124"/>
    </row>
    <row r="628">
      <c r="A628" s="183"/>
      <c r="B628" s="184"/>
      <c r="C628" s="106"/>
      <c r="D628" s="106"/>
      <c r="E628" s="185"/>
      <c r="F628" s="124"/>
      <c r="G628" s="124"/>
      <c r="H628" s="124"/>
      <c r="I628" s="124"/>
      <c r="J628" s="124"/>
      <c r="K628" s="124"/>
      <c r="L628" s="124"/>
      <c r="M628" s="124"/>
      <c r="N628" s="124"/>
      <c r="O628" s="124"/>
      <c r="P628" s="124"/>
      <c r="Q628" s="106"/>
      <c r="R628" s="124"/>
      <c r="S628" s="194"/>
      <c r="T628" s="124"/>
      <c r="U628" s="124"/>
      <c r="V628" s="124"/>
      <c r="W628" s="124"/>
      <c r="X628" s="124"/>
      <c r="Y628" s="124"/>
      <c r="Z628" s="124"/>
    </row>
    <row r="629">
      <c r="A629" s="183"/>
      <c r="B629" s="184"/>
      <c r="C629" s="106"/>
      <c r="D629" s="106"/>
      <c r="E629" s="185"/>
      <c r="F629" s="124"/>
      <c r="G629" s="124"/>
      <c r="H629" s="124"/>
      <c r="I629" s="124"/>
      <c r="J629" s="124"/>
      <c r="K629" s="124"/>
      <c r="L629" s="124"/>
      <c r="M629" s="124"/>
      <c r="N629" s="124"/>
      <c r="O629" s="124"/>
      <c r="P629" s="124"/>
      <c r="Q629" s="106"/>
      <c r="R629" s="124"/>
      <c r="S629" s="194"/>
      <c r="T629" s="124"/>
      <c r="U629" s="124"/>
      <c r="V629" s="124"/>
      <c r="W629" s="124"/>
      <c r="X629" s="124"/>
      <c r="Y629" s="124"/>
      <c r="Z629" s="124"/>
    </row>
    <row r="630">
      <c r="A630" s="183"/>
      <c r="B630" s="184"/>
      <c r="C630" s="106"/>
      <c r="D630" s="106"/>
      <c r="E630" s="185"/>
      <c r="F630" s="124"/>
      <c r="G630" s="124"/>
      <c r="H630" s="124"/>
      <c r="I630" s="124"/>
      <c r="J630" s="124"/>
      <c r="K630" s="124"/>
      <c r="L630" s="124"/>
      <c r="M630" s="124"/>
      <c r="N630" s="124"/>
      <c r="O630" s="124"/>
      <c r="P630" s="124"/>
      <c r="Q630" s="106"/>
      <c r="R630" s="124"/>
      <c r="S630" s="194"/>
      <c r="T630" s="124"/>
      <c r="U630" s="124"/>
      <c r="V630" s="124"/>
      <c r="W630" s="124"/>
      <c r="X630" s="124"/>
      <c r="Y630" s="124"/>
      <c r="Z630" s="124"/>
    </row>
    <row r="631">
      <c r="A631" s="183"/>
      <c r="B631" s="184"/>
      <c r="C631" s="106"/>
      <c r="D631" s="106"/>
      <c r="E631" s="185"/>
      <c r="F631" s="124"/>
      <c r="G631" s="124"/>
      <c r="H631" s="124"/>
      <c r="I631" s="124"/>
      <c r="J631" s="124"/>
      <c r="K631" s="124"/>
      <c r="L631" s="124"/>
      <c r="M631" s="124"/>
      <c r="N631" s="124"/>
      <c r="O631" s="124"/>
      <c r="P631" s="124"/>
      <c r="Q631" s="106"/>
      <c r="R631" s="124"/>
      <c r="S631" s="194"/>
      <c r="T631" s="124"/>
      <c r="U631" s="124"/>
      <c r="V631" s="124"/>
      <c r="W631" s="124"/>
      <c r="X631" s="124"/>
      <c r="Y631" s="124"/>
      <c r="Z631" s="124"/>
    </row>
    <row r="632">
      <c r="A632" s="183"/>
      <c r="B632" s="184"/>
      <c r="C632" s="106"/>
      <c r="D632" s="106"/>
      <c r="E632" s="185"/>
      <c r="F632" s="124"/>
      <c r="G632" s="124"/>
      <c r="H632" s="124"/>
      <c r="I632" s="124"/>
      <c r="J632" s="124"/>
      <c r="K632" s="124"/>
      <c r="L632" s="124"/>
      <c r="M632" s="124"/>
      <c r="N632" s="124"/>
      <c r="O632" s="124"/>
      <c r="P632" s="124"/>
      <c r="Q632" s="106"/>
      <c r="R632" s="124"/>
      <c r="S632" s="194"/>
      <c r="T632" s="124"/>
      <c r="U632" s="124"/>
      <c r="V632" s="124"/>
      <c r="W632" s="124"/>
      <c r="X632" s="124"/>
      <c r="Y632" s="124"/>
      <c r="Z632" s="124"/>
    </row>
    <row r="633">
      <c r="A633" s="183"/>
      <c r="B633" s="184"/>
      <c r="C633" s="106"/>
      <c r="D633" s="106"/>
      <c r="E633" s="185"/>
      <c r="F633" s="124"/>
      <c r="G633" s="124"/>
      <c r="H633" s="124"/>
      <c r="I633" s="124"/>
      <c r="J633" s="124"/>
      <c r="K633" s="124"/>
      <c r="L633" s="124"/>
      <c r="M633" s="124"/>
      <c r="N633" s="124"/>
      <c r="O633" s="124"/>
      <c r="P633" s="124"/>
      <c r="Q633" s="106"/>
      <c r="R633" s="124"/>
      <c r="S633" s="194"/>
      <c r="T633" s="124"/>
      <c r="U633" s="124"/>
      <c r="V633" s="124"/>
      <c r="W633" s="124"/>
      <c r="X633" s="124"/>
      <c r="Y633" s="124"/>
      <c r="Z633" s="124"/>
    </row>
    <row r="634">
      <c r="A634" s="183"/>
      <c r="B634" s="184"/>
      <c r="C634" s="106"/>
      <c r="D634" s="106"/>
      <c r="E634" s="185"/>
      <c r="F634" s="124"/>
      <c r="G634" s="124"/>
      <c r="H634" s="124"/>
      <c r="I634" s="124"/>
      <c r="J634" s="124"/>
      <c r="K634" s="124"/>
      <c r="L634" s="124"/>
      <c r="M634" s="124"/>
      <c r="N634" s="124"/>
      <c r="O634" s="124"/>
      <c r="P634" s="124"/>
      <c r="Q634" s="106"/>
      <c r="R634" s="124"/>
      <c r="S634" s="194"/>
      <c r="T634" s="124"/>
      <c r="U634" s="124"/>
      <c r="V634" s="124"/>
      <c r="W634" s="124"/>
      <c r="X634" s="124"/>
      <c r="Y634" s="124"/>
      <c r="Z634" s="124"/>
    </row>
    <row r="635">
      <c r="A635" s="183"/>
      <c r="B635" s="184"/>
      <c r="C635" s="106"/>
      <c r="D635" s="106"/>
      <c r="E635" s="185"/>
      <c r="F635" s="124"/>
      <c r="G635" s="124"/>
      <c r="H635" s="124"/>
      <c r="I635" s="124"/>
      <c r="J635" s="124"/>
      <c r="K635" s="124"/>
      <c r="L635" s="124"/>
      <c r="M635" s="124"/>
      <c r="N635" s="124"/>
      <c r="O635" s="124"/>
      <c r="P635" s="124"/>
      <c r="Q635" s="106"/>
      <c r="R635" s="124"/>
      <c r="S635" s="194"/>
      <c r="T635" s="124"/>
      <c r="U635" s="124"/>
      <c r="V635" s="124"/>
      <c r="W635" s="124"/>
      <c r="X635" s="124"/>
      <c r="Y635" s="124"/>
      <c r="Z635" s="124"/>
    </row>
    <row r="636">
      <c r="A636" s="183"/>
      <c r="B636" s="184"/>
      <c r="C636" s="106"/>
      <c r="D636" s="106"/>
      <c r="E636" s="185"/>
      <c r="F636" s="124"/>
      <c r="G636" s="124"/>
      <c r="H636" s="124"/>
      <c r="I636" s="124"/>
      <c r="J636" s="124"/>
      <c r="K636" s="124"/>
      <c r="L636" s="124"/>
      <c r="M636" s="124"/>
      <c r="N636" s="124"/>
      <c r="O636" s="124"/>
      <c r="P636" s="124"/>
      <c r="Q636" s="106"/>
      <c r="R636" s="124"/>
      <c r="S636" s="194"/>
      <c r="T636" s="124"/>
      <c r="U636" s="124"/>
      <c r="V636" s="124"/>
      <c r="W636" s="124"/>
      <c r="X636" s="124"/>
      <c r="Y636" s="124"/>
      <c r="Z636" s="124"/>
    </row>
    <row r="637">
      <c r="A637" s="183"/>
      <c r="B637" s="184"/>
      <c r="C637" s="106"/>
      <c r="D637" s="106"/>
      <c r="E637" s="185"/>
      <c r="F637" s="124"/>
      <c r="G637" s="124"/>
      <c r="H637" s="124"/>
      <c r="I637" s="124"/>
      <c r="J637" s="124"/>
      <c r="K637" s="124"/>
      <c r="L637" s="124"/>
      <c r="M637" s="124"/>
      <c r="N637" s="124"/>
      <c r="O637" s="124"/>
      <c r="P637" s="124"/>
      <c r="Q637" s="106"/>
      <c r="R637" s="124"/>
      <c r="S637" s="194"/>
      <c r="T637" s="124"/>
      <c r="U637" s="124"/>
      <c r="V637" s="124"/>
      <c r="W637" s="124"/>
      <c r="X637" s="124"/>
      <c r="Y637" s="124"/>
      <c r="Z637" s="124"/>
    </row>
    <row r="638">
      <c r="A638" s="183"/>
      <c r="B638" s="184"/>
      <c r="C638" s="106"/>
      <c r="D638" s="106"/>
      <c r="E638" s="185"/>
      <c r="F638" s="124"/>
      <c r="G638" s="124"/>
      <c r="H638" s="124"/>
      <c r="I638" s="124"/>
      <c r="J638" s="124"/>
      <c r="K638" s="124"/>
      <c r="L638" s="124"/>
      <c r="M638" s="124"/>
      <c r="N638" s="124"/>
      <c r="O638" s="124"/>
      <c r="P638" s="124"/>
      <c r="Q638" s="106"/>
      <c r="R638" s="124"/>
      <c r="S638" s="194"/>
      <c r="T638" s="124"/>
      <c r="U638" s="124"/>
      <c r="V638" s="124"/>
      <c r="W638" s="124"/>
      <c r="X638" s="124"/>
      <c r="Y638" s="124"/>
      <c r="Z638" s="124"/>
    </row>
    <row r="639">
      <c r="A639" s="183"/>
      <c r="B639" s="184"/>
      <c r="C639" s="106"/>
      <c r="D639" s="106"/>
      <c r="E639" s="185"/>
      <c r="F639" s="124"/>
      <c r="G639" s="124"/>
      <c r="H639" s="124"/>
      <c r="I639" s="124"/>
      <c r="J639" s="124"/>
      <c r="K639" s="124"/>
      <c r="L639" s="124"/>
      <c r="M639" s="124"/>
      <c r="N639" s="124"/>
      <c r="O639" s="124"/>
      <c r="P639" s="124"/>
      <c r="Q639" s="106"/>
      <c r="R639" s="124"/>
      <c r="S639" s="194"/>
      <c r="T639" s="124"/>
      <c r="U639" s="124"/>
      <c r="V639" s="124"/>
      <c r="W639" s="124"/>
      <c r="X639" s="124"/>
      <c r="Y639" s="124"/>
      <c r="Z639" s="124"/>
    </row>
    <row r="640">
      <c r="A640" s="183"/>
      <c r="B640" s="184"/>
      <c r="C640" s="106"/>
      <c r="D640" s="106"/>
      <c r="E640" s="185"/>
      <c r="F640" s="124"/>
      <c r="G640" s="124"/>
      <c r="H640" s="124"/>
      <c r="I640" s="124"/>
      <c r="J640" s="124"/>
      <c r="K640" s="124"/>
      <c r="L640" s="124"/>
      <c r="M640" s="124"/>
      <c r="N640" s="124"/>
      <c r="O640" s="124"/>
      <c r="P640" s="124"/>
      <c r="Q640" s="106"/>
      <c r="R640" s="124"/>
      <c r="S640" s="194"/>
      <c r="T640" s="124"/>
      <c r="U640" s="124"/>
      <c r="V640" s="124"/>
      <c r="W640" s="124"/>
      <c r="X640" s="124"/>
      <c r="Y640" s="124"/>
      <c r="Z640" s="124"/>
    </row>
    <row r="641">
      <c r="A641" s="183"/>
      <c r="B641" s="184"/>
      <c r="C641" s="106"/>
      <c r="D641" s="106"/>
      <c r="E641" s="185"/>
      <c r="F641" s="124"/>
      <c r="G641" s="124"/>
      <c r="H641" s="124"/>
      <c r="I641" s="124"/>
      <c r="J641" s="124"/>
      <c r="K641" s="124"/>
      <c r="L641" s="124"/>
      <c r="M641" s="124"/>
      <c r="N641" s="124"/>
      <c r="O641" s="124"/>
      <c r="P641" s="124"/>
      <c r="Q641" s="106"/>
      <c r="R641" s="124"/>
      <c r="S641" s="194"/>
      <c r="T641" s="124"/>
      <c r="U641" s="124"/>
      <c r="V641" s="124"/>
      <c r="W641" s="124"/>
      <c r="X641" s="124"/>
      <c r="Y641" s="124"/>
      <c r="Z641" s="124"/>
    </row>
    <row r="642">
      <c r="A642" s="183"/>
      <c r="B642" s="184"/>
      <c r="C642" s="106"/>
      <c r="D642" s="106"/>
      <c r="E642" s="185"/>
      <c r="F642" s="124"/>
      <c r="G642" s="124"/>
      <c r="H642" s="124"/>
      <c r="I642" s="124"/>
      <c r="J642" s="124"/>
      <c r="K642" s="124"/>
      <c r="L642" s="124"/>
      <c r="M642" s="124"/>
      <c r="N642" s="124"/>
      <c r="O642" s="124"/>
      <c r="P642" s="124"/>
      <c r="Q642" s="106"/>
      <c r="R642" s="124"/>
      <c r="S642" s="194"/>
      <c r="T642" s="124"/>
      <c r="U642" s="124"/>
      <c r="V642" s="124"/>
      <c r="W642" s="124"/>
      <c r="X642" s="124"/>
      <c r="Y642" s="124"/>
      <c r="Z642" s="124"/>
    </row>
    <row r="643">
      <c r="A643" s="183"/>
      <c r="B643" s="184"/>
      <c r="C643" s="106"/>
      <c r="D643" s="106"/>
      <c r="E643" s="185"/>
      <c r="F643" s="124"/>
      <c r="G643" s="124"/>
      <c r="H643" s="124"/>
      <c r="I643" s="124"/>
      <c r="J643" s="124"/>
      <c r="K643" s="124"/>
      <c r="L643" s="124"/>
      <c r="M643" s="124"/>
      <c r="N643" s="124"/>
      <c r="O643" s="124"/>
      <c r="P643" s="124"/>
      <c r="Q643" s="106"/>
      <c r="R643" s="124"/>
      <c r="S643" s="194"/>
      <c r="T643" s="124"/>
      <c r="U643" s="124"/>
      <c r="V643" s="124"/>
      <c r="W643" s="124"/>
      <c r="X643" s="124"/>
      <c r="Y643" s="124"/>
      <c r="Z643" s="124"/>
    </row>
    <row r="644">
      <c r="A644" s="183"/>
      <c r="B644" s="184"/>
      <c r="C644" s="106"/>
      <c r="D644" s="106"/>
      <c r="E644" s="185"/>
      <c r="F644" s="124"/>
      <c r="G644" s="124"/>
      <c r="H644" s="124"/>
      <c r="I644" s="124"/>
      <c r="J644" s="124"/>
      <c r="K644" s="124"/>
      <c r="L644" s="124"/>
      <c r="M644" s="124"/>
      <c r="N644" s="124"/>
      <c r="O644" s="124"/>
      <c r="P644" s="124"/>
      <c r="Q644" s="106"/>
      <c r="R644" s="124"/>
      <c r="S644" s="194"/>
      <c r="T644" s="124"/>
      <c r="U644" s="124"/>
      <c r="V644" s="124"/>
      <c r="W644" s="124"/>
      <c r="X644" s="124"/>
      <c r="Y644" s="124"/>
      <c r="Z644" s="124"/>
    </row>
    <row r="645">
      <c r="A645" s="183"/>
      <c r="B645" s="184"/>
      <c r="C645" s="106"/>
      <c r="D645" s="106"/>
      <c r="E645" s="185"/>
      <c r="F645" s="124"/>
      <c r="G645" s="124"/>
      <c r="H645" s="124"/>
      <c r="I645" s="124"/>
      <c r="J645" s="124"/>
      <c r="K645" s="124"/>
      <c r="L645" s="124"/>
      <c r="M645" s="124"/>
      <c r="N645" s="124"/>
      <c r="O645" s="124"/>
      <c r="P645" s="124"/>
      <c r="Q645" s="106"/>
      <c r="R645" s="124"/>
      <c r="S645" s="194"/>
      <c r="T645" s="124"/>
      <c r="U645" s="124"/>
      <c r="V645" s="124"/>
      <c r="W645" s="124"/>
      <c r="X645" s="124"/>
      <c r="Y645" s="124"/>
      <c r="Z645" s="124"/>
    </row>
    <row r="646">
      <c r="A646" s="183"/>
      <c r="B646" s="184"/>
      <c r="C646" s="106"/>
      <c r="D646" s="106"/>
      <c r="E646" s="185"/>
      <c r="F646" s="124"/>
      <c r="G646" s="124"/>
      <c r="H646" s="124"/>
      <c r="I646" s="124"/>
      <c r="J646" s="124"/>
      <c r="K646" s="124"/>
      <c r="L646" s="124"/>
      <c r="M646" s="124"/>
      <c r="N646" s="124"/>
      <c r="O646" s="124"/>
      <c r="P646" s="124"/>
      <c r="Q646" s="106"/>
      <c r="R646" s="124"/>
      <c r="S646" s="194"/>
      <c r="T646" s="124"/>
      <c r="U646" s="124"/>
      <c r="V646" s="124"/>
      <c r="W646" s="124"/>
      <c r="X646" s="124"/>
      <c r="Y646" s="124"/>
      <c r="Z646" s="124"/>
    </row>
    <row r="647">
      <c r="A647" s="183"/>
      <c r="B647" s="184"/>
      <c r="C647" s="106"/>
      <c r="D647" s="106"/>
      <c r="E647" s="185"/>
      <c r="F647" s="124"/>
      <c r="G647" s="124"/>
      <c r="H647" s="124"/>
      <c r="I647" s="124"/>
      <c r="J647" s="124"/>
      <c r="K647" s="124"/>
      <c r="L647" s="124"/>
      <c r="M647" s="124"/>
      <c r="N647" s="124"/>
      <c r="O647" s="124"/>
      <c r="P647" s="124"/>
      <c r="Q647" s="106"/>
      <c r="R647" s="124"/>
      <c r="S647" s="194"/>
      <c r="T647" s="124"/>
      <c r="U647" s="124"/>
      <c r="V647" s="124"/>
      <c r="W647" s="124"/>
      <c r="X647" s="124"/>
      <c r="Y647" s="124"/>
      <c r="Z647" s="124"/>
    </row>
    <row r="648">
      <c r="A648" s="183"/>
      <c r="B648" s="184"/>
      <c r="C648" s="106"/>
      <c r="D648" s="106"/>
      <c r="E648" s="185"/>
      <c r="F648" s="124"/>
      <c r="G648" s="124"/>
      <c r="H648" s="124"/>
      <c r="I648" s="124"/>
      <c r="J648" s="124"/>
      <c r="K648" s="124"/>
      <c r="L648" s="124"/>
      <c r="M648" s="124"/>
      <c r="N648" s="124"/>
      <c r="O648" s="124"/>
      <c r="P648" s="124"/>
      <c r="Q648" s="106"/>
      <c r="R648" s="124"/>
      <c r="S648" s="194"/>
      <c r="T648" s="124"/>
      <c r="U648" s="124"/>
      <c r="V648" s="124"/>
      <c r="W648" s="124"/>
      <c r="X648" s="124"/>
      <c r="Y648" s="124"/>
      <c r="Z648" s="124"/>
    </row>
    <row r="649">
      <c r="A649" s="183"/>
      <c r="B649" s="184"/>
      <c r="C649" s="106"/>
      <c r="D649" s="106"/>
      <c r="E649" s="185"/>
      <c r="F649" s="124"/>
      <c r="G649" s="124"/>
      <c r="H649" s="124"/>
      <c r="I649" s="124"/>
      <c r="J649" s="124"/>
      <c r="K649" s="124"/>
      <c r="L649" s="124"/>
      <c r="M649" s="124"/>
      <c r="N649" s="124"/>
      <c r="O649" s="124"/>
      <c r="P649" s="124"/>
      <c r="Q649" s="106"/>
      <c r="R649" s="124"/>
      <c r="S649" s="194"/>
      <c r="T649" s="124"/>
      <c r="U649" s="124"/>
      <c r="V649" s="124"/>
      <c r="W649" s="124"/>
      <c r="X649" s="124"/>
      <c r="Y649" s="124"/>
      <c r="Z649" s="124"/>
    </row>
    <row r="650">
      <c r="A650" s="183"/>
      <c r="B650" s="184"/>
      <c r="C650" s="106"/>
      <c r="D650" s="106"/>
      <c r="E650" s="185"/>
      <c r="F650" s="124"/>
      <c r="G650" s="124"/>
      <c r="H650" s="124"/>
      <c r="I650" s="124"/>
      <c r="J650" s="124"/>
      <c r="K650" s="124"/>
      <c r="L650" s="124"/>
      <c r="M650" s="124"/>
      <c r="N650" s="124"/>
      <c r="O650" s="124"/>
      <c r="P650" s="124"/>
      <c r="Q650" s="106"/>
      <c r="R650" s="124"/>
      <c r="S650" s="194"/>
      <c r="T650" s="124"/>
      <c r="U650" s="124"/>
      <c r="V650" s="124"/>
      <c r="W650" s="124"/>
      <c r="X650" s="124"/>
      <c r="Y650" s="124"/>
      <c r="Z650" s="124"/>
    </row>
    <row r="651">
      <c r="A651" s="183"/>
      <c r="B651" s="184"/>
      <c r="C651" s="106"/>
      <c r="D651" s="106"/>
      <c r="E651" s="185"/>
      <c r="F651" s="124"/>
      <c r="G651" s="124"/>
      <c r="H651" s="124"/>
      <c r="I651" s="124"/>
      <c r="J651" s="124"/>
      <c r="K651" s="124"/>
      <c r="L651" s="124"/>
      <c r="M651" s="124"/>
      <c r="N651" s="124"/>
      <c r="O651" s="124"/>
      <c r="P651" s="124"/>
      <c r="Q651" s="106"/>
      <c r="R651" s="124"/>
      <c r="S651" s="194"/>
      <c r="T651" s="124"/>
      <c r="U651" s="124"/>
      <c r="V651" s="124"/>
      <c r="W651" s="124"/>
      <c r="X651" s="124"/>
      <c r="Y651" s="124"/>
      <c r="Z651" s="124"/>
    </row>
    <row r="652">
      <c r="A652" s="183"/>
      <c r="B652" s="184"/>
      <c r="C652" s="106"/>
      <c r="D652" s="106"/>
      <c r="E652" s="185"/>
      <c r="F652" s="124"/>
      <c r="G652" s="124"/>
      <c r="H652" s="124"/>
      <c r="I652" s="124"/>
      <c r="J652" s="124"/>
      <c r="K652" s="124"/>
      <c r="L652" s="124"/>
      <c r="M652" s="124"/>
      <c r="N652" s="124"/>
      <c r="O652" s="124"/>
      <c r="P652" s="124"/>
      <c r="Q652" s="106"/>
      <c r="R652" s="124"/>
      <c r="S652" s="194"/>
      <c r="T652" s="124"/>
      <c r="U652" s="124"/>
      <c r="V652" s="124"/>
      <c r="W652" s="124"/>
      <c r="X652" s="124"/>
      <c r="Y652" s="124"/>
      <c r="Z652" s="124"/>
    </row>
    <row r="653">
      <c r="A653" s="183"/>
      <c r="B653" s="184"/>
      <c r="C653" s="106"/>
      <c r="D653" s="106"/>
      <c r="E653" s="185"/>
      <c r="F653" s="124"/>
      <c r="G653" s="124"/>
      <c r="H653" s="124"/>
      <c r="I653" s="124"/>
      <c r="J653" s="124"/>
      <c r="K653" s="124"/>
      <c r="L653" s="124"/>
      <c r="M653" s="124"/>
      <c r="N653" s="124"/>
      <c r="O653" s="124"/>
      <c r="P653" s="124"/>
      <c r="Q653" s="106"/>
      <c r="R653" s="124"/>
      <c r="S653" s="194"/>
      <c r="T653" s="124"/>
      <c r="U653" s="124"/>
      <c r="V653" s="124"/>
      <c r="W653" s="124"/>
      <c r="X653" s="124"/>
      <c r="Y653" s="124"/>
      <c r="Z653" s="124"/>
    </row>
    <row r="654">
      <c r="A654" s="183"/>
      <c r="B654" s="184"/>
      <c r="C654" s="106"/>
      <c r="D654" s="106"/>
      <c r="E654" s="185"/>
      <c r="F654" s="124"/>
      <c r="G654" s="124"/>
      <c r="H654" s="124"/>
      <c r="I654" s="124"/>
      <c r="J654" s="124"/>
      <c r="K654" s="124"/>
      <c r="L654" s="124"/>
      <c r="M654" s="124"/>
      <c r="N654" s="124"/>
      <c r="O654" s="124"/>
      <c r="P654" s="124"/>
      <c r="Q654" s="106"/>
      <c r="R654" s="124"/>
      <c r="S654" s="194"/>
      <c r="T654" s="124"/>
      <c r="U654" s="124"/>
      <c r="V654" s="124"/>
      <c r="W654" s="124"/>
      <c r="X654" s="124"/>
      <c r="Y654" s="124"/>
      <c r="Z654" s="124"/>
    </row>
    <row r="655">
      <c r="A655" s="183"/>
      <c r="B655" s="184"/>
      <c r="C655" s="106"/>
      <c r="D655" s="106"/>
      <c r="E655" s="185"/>
      <c r="F655" s="124"/>
      <c r="G655" s="124"/>
      <c r="H655" s="124"/>
      <c r="I655" s="124"/>
      <c r="J655" s="124"/>
      <c r="K655" s="124"/>
      <c r="L655" s="124"/>
      <c r="M655" s="124"/>
      <c r="N655" s="124"/>
      <c r="O655" s="124"/>
      <c r="P655" s="124"/>
      <c r="Q655" s="106"/>
      <c r="R655" s="124"/>
      <c r="S655" s="194"/>
      <c r="T655" s="124"/>
      <c r="U655" s="124"/>
      <c r="V655" s="124"/>
      <c r="W655" s="124"/>
      <c r="X655" s="124"/>
      <c r="Y655" s="124"/>
      <c r="Z655" s="124"/>
    </row>
    <row r="656">
      <c r="A656" s="183"/>
      <c r="B656" s="184"/>
      <c r="C656" s="106"/>
      <c r="D656" s="106"/>
      <c r="E656" s="185"/>
      <c r="F656" s="124"/>
      <c r="G656" s="124"/>
      <c r="H656" s="124"/>
      <c r="I656" s="124"/>
      <c r="J656" s="124"/>
      <c r="K656" s="124"/>
      <c r="L656" s="124"/>
      <c r="M656" s="124"/>
      <c r="N656" s="124"/>
      <c r="O656" s="124"/>
      <c r="P656" s="124"/>
      <c r="Q656" s="106"/>
      <c r="R656" s="124"/>
      <c r="S656" s="194"/>
      <c r="T656" s="124"/>
      <c r="U656" s="124"/>
      <c r="V656" s="124"/>
      <c r="W656" s="124"/>
      <c r="X656" s="124"/>
      <c r="Y656" s="124"/>
      <c r="Z656" s="124"/>
    </row>
    <row r="657">
      <c r="A657" s="183"/>
      <c r="B657" s="184"/>
      <c r="C657" s="106"/>
      <c r="D657" s="106"/>
      <c r="E657" s="185"/>
      <c r="F657" s="124"/>
      <c r="G657" s="124"/>
      <c r="H657" s="124"/>
      <c r="I657" s="124"/>
      <c r="J657" s="124"/>
      <c r="K657" s="124"/>
      <c r="L657" s="124"/>
      <c r="M657" s="124"/>
      <c r="N657" s="124"/>
      <c r="O657" s="124"/>
      <c r="P657" s="124"/>
      <c r="Q657" s="106"/>
      <c r="R657" s="124"/>
      <c r="S657" s="194"/>
      <c r="T657" s="124"/>
      <c r="U657" s="124"/>
      <c r="V657" s="124"/>
      <c r="W657" s="124"/>
      <c r="X657" s="124"/>
      <c r="Y657" s="124"/>
      <c r="Z657" s="124"/>
    </row>
    <row r="658">
      <c r="A658" s="183"/>
      <c r="B658" s="184"/>
      <c r="C658" s="106"/>
      <c r="D658" s="106"/>
      <c r="E658" s="185"/>
      <c r="F658" s="124"/>
      <c r="G658" s="124"/>
      <c r="H658" s="124"/>
      <c r="I658" s="124"/>
      <c r="J658" s="124"/>
      <c r="K658" s="124"/>
      <c r="L658" s="124"/>
      <c r="M658" s="124"/>
      <c r="N658" s="124"/>
      <c r="O658" s="124"/>
      <c r="P658" s="124"/>
      <c r="Q658" s="106"/>
      <c r="R658" s="124"/>
      <c r="S658" s="194"/>
      <c r="T658" s="124"/>
      <c r="U658" s="124"/>
      <c r="V658" s="124"/>
      <c r="W658" s="124"/>
      <c r="X658" s="124"/>
      <c r="Y658" s="124"/>
      <c r="Z658" s="124"/>
    </row>
    <row r="659">
      <c r="A659" s="183"/>
      <c r="B659" s="184"/>
      <c r="C659" s="106"/>
      <c r="D659" s="106"/>
      <c r="E659" s="185"/>
      <c r="F659" s="124"/>
      <c r="G659" s="124"/>
      <c r="H659" s="124"/>
      <c r="I659" s="124"/>
      <c r="J659" s="124"/>
      <c r="K659" s="124"/>
      <c r="L659" s="124"/>
      <c r="M659" s="124"/>
      <c r="N659" s="124"/>
      <c r="O659" s="124"/>
      <c r="P659" s="124"/>
      <c r="Q659" s="106"/>
      <c r="R659" s="124"/>
      <c r="S659" s="194"/>
      <c r="T659" s="124"/>
      <c r="U659" s="124"/>
      <c r="V659" s="124"/>
      <c r="W659" s="124"/>
      <c r="X659" s="124"/>
      <c r="Y659" s="124"/>
      <c r="Z659" s="124"/>
    </row>
    <row r="660">
      <c r="A660" s="183"/>
      <c r="B660" s="184"/>
      <c r="C660" s="106"/>
      <c r="D660" s="106"/>
      <c r="E660" s="185"/>
      <c r="F660" s="124"/>
      <c r="G660" s="124"/>
      <c r="H660" s="124"/>
      <c r="I660" s="124"/>
      <c r="J660" s="124"/>
      <c r="K660" s="124"/>
      <c r="L660" s="124"/>
      <c r="M660" s="124"/>
      <c r="N660" s="124"/>
      <c r="O660" s="124"/>
      <c r="P660" s="124"/>
      <c r="Q660" s="106"/>
      <c r="R660" s="124"/>
      <c r="S660" s="194"/>
      <c r="T660" s="124"/>
      <c r="U660" s="124"/>
      <c r="V660" s="124"/>
      <c r="W660" s="124"/>
      <c r="X660" s="124"/>
      <c r="Y660" s="124"/>
      <c r="Z660" s="124"/>
    </row>
    <row r="661">
      <c r="A661" s="183"/>
      <c r="B661" s="184"/>
      <c r="C661" s="106"/>
      <c r="D661" s="106"/>
      <c r="E661" s="185"/>
      <c r="F661" s="124"/>
      <c r="G661" s="124"/>
      <c r="H661" s="124"/>
      <c r="I661" s="124"/>
      <c r="J661" s="124"/>
      <c r="K661" s="124"/>
      <c r="L661" s="124"/>
      <c r="M661" s="124"/>
      <c r="N661" s="124"/>
      <c r="O661" s="124"/>
      <c r="P661" s="124"/>
      <c r="Q661" s="106"/>
      <c r="R661" s="124"/>
      <c r="S661" s="194"/>
      <c r="T661" s="124"/>
      <c r="U661" s="124"/>
      <c r="V661" s="124"/>
      <c r="W661" s="124"/>
      <c r="X661" s="124"/>
      <c r="Y661" s="124"/>
      <c r="Z661" s="124"/>
    </row>
    <row r="662">
      <c r="A662" s="183"/>
      <c r="B662" s="184"/>
      <c r="C662" s="106"/>
      <c r="D662" s="106"/>
      <c r="E662" s="185"/>
      <c r="F662" s="124"/>
      <c r="G662" s="124"/>
      <c r="H662" s="124"/>
      <c r="I662" s="124"/>
      <c r="J662" s="124"/>
      <c r="K662" s="124"/>
      <c r="L662" s="124"/>
      <c r="M662" s="124"/>
      <c r="N662" s="124"/>
      <c r="O662" s="124"/>
      <c r="P662" s="124"/>
      <c r="Q662" s="106"/>
      <c r="R662" s="124"/>
      <c r="S662" s="194"/>
      <c r="T662" s="124"/>
      <c r="U662" s="124"/>
      <c r="V662" s="124"/>
      <c r="W662" s="124"/>
      <c r="X662" s="124"/>
      <c r="Y662" s="124"/>
      <c r="Z662" s="124"/>
    </row>
    <row r="663">
      <c r="A663" s="183"/>
      <c r="B663" s="184"/>
      <c r="C663" s="106"/>
      <c r="D663" s="106"/>
      <c r="E663" s="185"/>
      <c r="F663" s="124"/>
      <c r="G663" s="124"/>
      <c r="H663" s="124"/>
      <c r="I663" s="124"/>
      <c r="J663" s="124"/>
      <c r="K663" s="124"/>
      <c r="L663" s="124"/>
      <c r="M663" s="124"/>
      <c r="N663" s="124"/>
      <c r="O663" s="124"/>
      <c r="P663" s="124"/>
      <c r="Q663" s="106"/>
      <c r="R663" s="124"/>
      <c r="S663" s="194"/>
      <c r="T663" s="124"/>
      <c r="U663" s="124"/>
      <c r="V663" s="124"/>
      <c r="W663" s="124"/>
      <c r="X663" s="124"/>
      <c r="Y663" s="124"/>
      <c r="Z663" s="124"/>
    </row>
    <row r="664">
      <c r="A664" s="183"/>
      <c r="B664" s="184"/>
      <c r="C664" s="106"/>
      <c r="D664" s="106"/>
      <c r="E664" s="185"/>
      <c r="F664" s="124"/>
      <c r="G664" s="124"/>
      <c r="H664" s="124"/>
      <c r="I664" s="124"/>
      <c r="J664" s="124"/>
      <c r="K664" s="124"/>
      <c r="L664" s="124"/>
      <c r="M664" s="124"/>
      <c r="N664" s="124"/>
      <c r="O664" s="124"/>
      <c r="P664" s="124"/>
      <c r="Q664" s="106"/>
      <c r="R664" s="124"/>
      <c r="S664" s="194"/>
      <c r="T664" s="124"/>
      <c r="U664" s="124"/>
      <c r="V664" s="124"/>
      <c r="W664" s="124"/>
      <c r="X664" s="124"/>
      <c r="Y664" s="124"/>
      <c r="Z664" s="124"/>
    </row>
    <row r="665">
      <c r="A665" s="183"/>
      <c r="B665" s="184"/>
      <c r="C665" s="106"/>
      <c r="D665" s="106"/>
      <c r="E665" s="185"/>
      <c r="F665" s="124"/>
      <c r="G665" s="124"/>
      <c r="H665" s="124"/>
      <c r="I665" s="124"/>
      <c r="J665" s="124"/>
      <c r="K665" s="124"/>
      <c r="L665" s="124"/>
      <c r="M665" s="124"/>
      <c r="N665" s="124"/>
      <c r="O665" s="124"/>
      <c r="P665" s="124"/>
      <c r="Q665" s="106"/>
      <c r="R665" s="124"/>
      <c r="S665" s="194"/>
      <c r="T665" s="124"/>
      <c r="U665" s="124"/>
      <c r="V665" s="124"/>
      <c r="W665" s="124"/>
      <c r="X665" s="124"/>
      <c r="Y665" s="124"/>
      <c r="Z665" s="124"/>
    </row>
    <row r="666">
      <c r="A666" s="183"/>
      <c r="B666" s="184"/>
      <c r="C666" s="106"/>
      <c r="D666" s="106"/>
      <c r="E666" s="185"/>
      <c r="F666" s="124"/>
      <c r="G666" s="124"/>
      <c r="H666" s="124"/>
      <c r="I666" s="124"/>
      <c r="J666" s="124"/>
      <c r="K666" s="124"/>
      <c r="L666" s="124"/>
      <c r="M666" s="124"/>
      <c r="N666" s="124"/>
      <c r="O666" s="124"/>
      <c r="P666" s="124"/>
      <c r="Q666" s="106"/>
      <c r="R666" s="124"/>
      <c r="S666" s="194"/>
      <c r="T666" s="124"/>
      <c r="U666" s="124"/>
      <c r="V666" s="124"/>
      <c r="W666" s="124"/>
      <c r="X666" s="124"/>
      <c r="Y666" s="124"/>
      <c r="Z666" s="124"/>
    </row>
    <row r="667">
      <c r="A667" s="183"/>
      <c r="B667" s="184"/>
      <c r="C667" s="106"/>
      <c r="D667" s="106"/>
      <c r="E667" s="185"/>
      <c r="F667" s="124"/>
      <c r="G667" s="124"/>
      <c r="H667" s="124"/>
      <c r="I667" s="124"/>
      <c r="J667" s="124"/>
      <c r="K667" s="124"/>
      <c r="L667" s="124"/>
      <c r="M667" s="124"/>
      <c r="N667" s="124"/>
      <c r="O667" s="124"/>
      <c r="P667" s="124"/>
      <c r="Q667" s="106"/>
      <c r="R667" s="124"/>
      <c r="S667" s="194"/>
      <c r="T667" s="124"/>
      <c r="U667" s="124"/>
      <c r="V667" s="124"/>
      <c r="W667" s="124"/>
      <c r="X667" s="124"/>
      <c r="Y667" s="124"/>
      <c r="Z667" s="124"/>
    </row>
    <row r="668">
      <c r="A668" s="183"/>
      <c r="B668" s="184"/>
      <c r="C668" s="106"/>
      <c r="D668" s="106"/>
      <c r="E668" s="185"/>
      <c r="F668" s="124"/>
      <c r="G668" s="124"/>
      <c r="H668" s="124"/>
      <c r="I668" s="124"/>
      <c r="J668" s="124"/>
      <c r="K668" s="124"/>
      <c r="L668" s="124"/>
      <c r="M668" s="124"/>
      <c r="N668" s="124"/>
      <c r="O668" s="124"/>
      <c r="P668" s="124"/>
      <c r="Q668" s="106"/>
      <c r="R668" s="124"/>
      <c r="S668" s="194"/>
      <c r="T668" s="124"/>
      <c r="U668" s="124"/>
      <c r="V668" s="124"/>
      <c r="W668" s="124"/>
      <c r="X668" s="124"/>
      <c r="Y668" s="124"/>
      <c r="Z668" s="124"/>
    </row>
    <row r="669">
      <c r="A669" s="183"/>
      <c r="B669" s="184"/>
      <c r="C669" s="106"/>
      <c r="D669" s="106"/>
      <c r="E669" s="185"/>
      <c r="F669" s="124"/>
      <c r="G669" s="124"/>
      <c r="H669" s="124"/>
      <c r="I669" s="124"/>
      <c r="J669" s="124"/>
      <c r="K669" s="124"/>
      <c r="L669" s="124"/>
      <c r="M669" s="124"/>
      <c r="N669" s="124"/>
      <c r="O669" s="124"/>
      <c r="P669" s="124"/>
      <c r="Q669" s="106"/>
      <c r="R669" s="124"/>
      <c r="S669" s="194"/>
      <c r="T669" s="124"/>
      <c r="U669" s="124"/>
      <c r="V669" s="124"/>
      <c r="W669" s="124"/>
      <c r="X669" s="124"/>
      <c r="Y669" s="124"/>
      <c r="Z669" s="124"/>
    </row>
    <row r="670">
      <c r="A670" s="183"/>
      <c r="B670" s="184"/>
      <c r="C670" s="106"/>
      <c r="D670" s="106"/>
      <c r="E670" s="185"/>
      <c r="F670" s="124"/>
      <c r="G670" s="124"/>
      <c r="H670" s="124"/>
      <c r="I670" s="124"/>
      <c r="J670" s="124"/>
      <c r="K670" s="124"/>
      <c r="L670" s="124"/>
      <c r="M670" s="124"/>
      <c r="N670" s="124"/>
      <c r="O670" s="124"/>
      <c r="P670" s="124"/>
      <c r="Q670" s="106"/>
      <c r="R670" s="124"/>
      <c r="S670" s="194"/>
      <c r="T670" s="124"/>
      <c r="U670" s="124"/>
      <c r="V670" s="124"/>
      <c r="W670" s="124"/>
      <c r="X670" s="124"/>
      <c r="Y670" s="124"/>
      <c r="Z670" s="124"/>
    </row>
    <row r="671">
      <c r="A671" s="183"/>
      <c r="B671" s="184"/>
      <c r="C671" s="106"/>
      <c r="D671" s="106"/>
      <c r="E671" s="185"/>
      <c r="F671" s="124"/>
      <c r="G671" s="124"/>
      <c r="H671" s="124"/>
      <c r="I671" s="124"/>
      <c r="J671" s="124"/>
      <c r="K671" s="124"/>
      <c r="L671" s="124"/>
      <c r="M671" s="124"/>
      <c r="N671" s="124"/>
      <c r="O671" s="124"/>
      <c r="P671" s="124"/>
      <c r="Q671" s="106"/>
      <c r="R671" s="124"/>
      <c r="S671" s="194"/>
      <c r="T671" s="124"/>
      <c r="U671" s="124"/>
      <c r="V671" s="124"/>
      <c r="W671" s="124"/>
      <c r="X671" s="124"/>
      <c r="Y671" s="124"/>
      <c r="Z671" s="124"/>
    </row>
    <row r="672">
      <c r="A672" s="183"/>
      <c r="B672" s="184"/>
      <c r="C672" s="106"/>
      <c r="D672" s="106"/>
      <c r="E672" s="185"/>
      <c r="F672" s="124"/>
      <c r="G672" s="124"/>
      <c r="H672" s="124"/>
      <c r="I672" s="124"/>
      <c r="J672" s="124"/>
      <c r="K672" s="124"/>
      <c r="L672" s="124"/>
      <c r="M672" s="124"/>
      <c r="N672" s="124"/>
      <c r="O672" s="124"/>
      <c r="P672" s="124"/>
      <c r="Q672" s="106"/>
      <c r="R672" s="124"/>
      <c r="S672" s="194"/>
      <c r="T672" s="124"/>
      <c r="U672" s="124"/>
      <c r="V672" s="124"/>
      <c r="W672" s="124"/>
      <c r="X672" s="124"/>
      <c r="Y672" s="124"/>
      <c r="Z672" s="124"/>
    </row>
    <row r="673">
      <c r="A673" s="183"/>
      <c r="B673" s="184"/>
      <c r="C673" s="106"/>
      <c r="D673" s="106"/>
      <c r="E673" s="185"/>
      <c r="F673" s="124"/>
      <c r="G673" s="124"/>
      <c r="H673" s="124"/>
      <c r="I673" s="124"/>
      <c r="J673" s="124"/>
      <c r="K673" s="124"/>
      <c r="L673" s="124"/>
      <c r="M673" s="124"/>
      <c r="N673" s="124"/>
      <c r="O673" s="124"/>
      <c r="P673" s="124"/>
      <c r="Q673" s="106"/>
      <c r="R673" s="124"/>
      <c r="S673" s="194"/>
      <c r="T673" s="124"/>
      <c r="U673" s="124"/>
      <c r="V673" s="124"/>
      <c r="W673" s="124"/>
      <c r="X673" s="124"/>
      <c r="Y673" s="124"/>
      <c r="Z673" s="124"/>
    </row>
    <row r="674">
      <c r="A674" s="183"/>
      <c r="B674" s="184"/>
      <c r="C674" s="106"/>
      <c r="D674" s="106"/>
      <c r="E674" s="185"/>
      <c r="F674" s="124"/>
      <c r="G674" s="124"/>
      <c r="H674" s="124"/>
      <c r="I674" s="124"/>
      <c r="J674" s="124"/>
      <c r="K674" s="124"/>
      <c r="L674" s="124"/>
      <c r="M674" s="124"/>
      <c r="N674" s="124"/>
      <c r="O674" s="124"/>
      <c r="P674" s="124"/>
      <c r="Q674" s="106"/>
      <c r="R674" s="124"/>
      <c r="S674" s="194"/>
      <c r="T674" s="124"/>
      <c r="U674" s="124"/>
      <c r="V674" s="124"/>
      <c r="W674" s="124"/>
      <c r="X674" s="124"/>
      <c r="Y674" s="124"/>
      <c r="Z674" s="124"/>
    </row>
    <row r="675">
      <c r="A675" s="183"/>
      <c r="B675" s="184"/>
      <c r="C675" s="106"/>
      <c r="D675" s="106"/>
      <c r="E675" s="185"/>
      <c r="F675" s="124"/>
      <c r="G675" s="124"/>
      <c r="H675" s="124"/>
      <c r="I675" s="124"/>
      <c r="J675" s="124"/>
      <c r="K675" s="124"/>
      <c r="L675" s="124"/>
      <c r="M675" s="124"/>
      <c r="N675" s="124"/>
      <c r="O675" s="124"/>
      <c r="P675" s="124"/>
      <c r="Q675" s="106"/>
      <c r="R675" s="124"/>
      <c r="S675" s="194"/>
      <c r="T675" s="124"/>
      <c r="U675" s="124"/>
      <c r="V675" s="124"/>
      <c r="W675" s="124"/>
      <c r="X675" s="124"/>
      <c r="Y675" s="124"/>
      <c r="Z675" s="124"/>
    </row>
    <row r="676">
      <c r="A676" s="183"/>
      <c r="B676" s="184"/>
      <c r="C676" s="106"/>
      <c r="D676" s="106"/>
      <c r="E676" s="185"/>
      <c r="F676" s="124"/>
      <c r="G676" s="124"/>
      <c r="H676" s="124"/>
      <c r="I676" s="124"/>
      <c r="J676" s="124"/>
      <c r="K676" s="124"/>
      <c r="L676" s="124"/>
      <c r="M676" s="124"/>
      <c r="N676" s="124"/>
      <c r="O676" s="124"/>
      <c r="P676" s="124"/>
      <c r="Q676" s="106"/>
      <c r="R676" s="124"/>
      <c r="S676" s="194"/>
      <c r="T676" s="124"/>
      <c r="U676" s="124"/>
      <c r="V676" s="124"/>
      <c r="W676" s="124"/>
      <c r="X676" s="124"/>
      <c r="Y676" s="124"/>
      <c r="Z676" s="124"/>
    </row>
    <row r="677">
      <c r="A677" s="183"/>
      <c r="B677" s="184"/>
      <c r="C677" s="106"/>
      <c r="D677" s="106"/>
      <c r="E677" s="185"/>
      <c r="F677" s="124"/>
      <c r="G677" s="124"/>
      <c r="H677" s="124"/>
      <c r="I677" s="124"/>
      <c r="J677" s="124"/>
      <c r="K677" s="124"/>
      <c r="L677" s="124"/>
      <c r="M677" s="124"/>
      <c r="N677" s="124"/>
      <c r="O677" s="124"/>
      <c r="P677" s="124"/>
      <c r="Q677" s="106"/>
      <c r="R677" s="124"/>
      <c r="S677" s="194"/>
      <c r="T677" s="124"/>
      <c r="U677" s="124"/>
      <c r="V677" s="124"/>
      <c r="W677" s="124"/>
      <c r="X677" s="124"/>
      <c r="Y677" s="124"/>
      <c r="Z677" s="124"/>
    </row>
    <row r="678">
      <c r="A678" s="183"/>
      <c r="B678" s="184"/>
      <c r="C678" s="106"/>
      <c r="D678" s="106"/>
      <c r="E678" s="185"/>
      <c r="F678" s="124"/>
      <c r="G678" s="124"/>
      <c r="H678" s="124"/>
      <c r="I678" s="124"/>
      <c r="J678" s="124"/>
      <c r="K678" s="124"/>
      <c r="L678" s="124"/>
      <c r="M678" s="124"/>
      <c r="N678" s="124"/>
      <c r="O678" s="124"/>
      <c r="P678" s="124"/>
      <c r="Q678" s="106"/>
      <c r="R678" s="124"/>
      <c r="S678" s="194"/>
      <c r="T678" s="124"/>
      <c r="U678" s="124"/>
      <c r="V678" s="124"/>
      <c r="W678" s="124"/>
      <c r="X678" s="124"/>
      <c r="Y678" s="124"/>
      <c r="Z678" s="124"/>
    </row>
    <row r="679">
      <c r="A679" s="183"/>
      <c r="B679" s="184"/>
      <c r="C679" s="106"/>
      <c r="D679" s="106"/>
      <c r="E679" s="185"/>
      <c r="F679" s="124"/>
      <c r="G679" s="124"/>
      <c r="H679" s="124"/>
      <c r="I679" s="124"/>
      <c r="J679" s="124"/>
      <c r="K679" s="124"/>
      <c r="L679" s="124"/>
      <c r="M679" s="124"/>
      <c r="N679" s="124"/>
      <c r="O679" s="124"/>
      <c r="P679" s="124"/>
      <c r="Q679" s="106"/>
      <c r="R679" s="124"/>
      <c r="S679" s="194"/>
      <c r="T679" s="124"/>
      <c r="U679" s="124"/>
      <c r="V679" s="124"/>
      <c r="W679" s="124"/>
      <c r="X679" s="124"/>
      <c r="Y679" s="124"/>
      <c r="Z679" s="124"/>
    </row>
    <row r="680">
      <c r="A680" s="183"/>
      <c r="B680" s="184"/>
      <c r="C680" s="106"/>
      <c r="D680" s="106"/>
      <c r="E680" s="185"/>
      <c r="F680" s="124"/>
      <c r="G680" s="124"/>
      <c r="H680" s="124"/>
      <c r="I680" s="124"/>
      <c r="J680" s="124"/>
      <c r="K680" s="124"/>
      <c r="L680" s="124"/>
      <c r="M680" s="124"/>
      <c r="N680" s="124"/>
      <c r="O680" s="124"/>
      <c r="P680" s="124"/>
      <c r="Q680" s="106"/>
      <c r="R680" s="124"/>
      <c r="S680" s="194"/>
      <c r="T680" s="124"/>
      <c r="U680" s="124"/>
      <c r="V680" s="124"/>
      <c r="W680" s="124"/>
      <c r="X680" s="124"/>
      <c r="Y680" s="124"/>
      <c r="Z680" s="124"/>
    </row>
    <row r="681">
      <c r="A681" s="183"/>
      <c r="B681" s="184"/>
      <c r="C681" s="106"/>
      <c r="D681" s="106"/>
      <c r="E681" s="185"/>
      <c r="F681" s="124"/>
      <c r="G681" s="124"/>
      <c r="H681" s="124"/>
      <c r="I681" s="124"/>
      <c r="J681" s="124"/>
      <c r="K681" s="124"/>
      <c r="L681" s="124"/>
      <c r="M681" s="124"/>
      <c r="N681" s="124"/>
      <c r="O681" s="124"/>
      <c r="P681" s="124"/>
      <c r="Q681" s="106"/>
      <c r="R681" s="124"/>
      <c r="S681" s="194"/>
      <c r="T681" s="124"/>
      <c r="U681" s="124"/>
      <c r="V681" s="124"/>
      <c r="W681" s="124"/>
      <c r="X681" s="124"/>
      <c r="Y681" s="124"/>
      <c r="Z681" s="124"/>
    </row>
    <row r="682">
      <c r="A682" s="183"/>
      <c r="B682" s="184"/>
      <c r="C682" s="106"/>
      <c r="D682" s="106"/>
      <c r="E682" s="185"/>
      <c r="F682" s="124"/>
      <c r="G682" s="124"/>
      <c r="H682" s="124"/>
      <c r="I682" s="124"/>
      <c r="J682" s="124"/>
      <c r="K682" s="124"/>
      <c r="L682" s="124"/>
      <c r="M682" s="124"/>
      <c r="N682" s="124"/>
      <c r="O682" s="124"/>
      <c r="P682" s="124"/>
      <c r="Q682" s="106"/>
      <c r="R682" s="124"/>
      <c r="S682" s="194"/>
      <c r="T682" s="124"/>
      <c r="U682" s="124"/>
      <c r="V682" s="124"/>
      <c r="W682" s="124"/>
      <c r="X682" s="124"/>
      <c r="Y682" s="124"/>
      <c r="Z682" s="124"/>
    </row>
    <row r="683">
      <c r="A683" s="183"/>
      <c r="B683" s="184"/>
      <c r="C683" s="106"/>
      <c r="D683" s="106"/>
      <c r="E683" s="185"/>
      <c r="F683" s="124"/>
      <c r="G683" s="124"/>
      <c r="H683" s="124"/>
      <c r="I683" s="124"/>
      <c r="J683" s="124"/>
      <c r="K683" s="124"/>
      <c r="L683" s="124"/>
      <c r="M683" s="124"/>
      <c r="N683" s="124"/>
      <c r="O683" s="124"/>
      <c r="P683" s="124"/>
      <c r="Q683" s="106"/>
      <c r="R683" s="124"/>
      <c r="S683" s="194"/>
      <c r="T683" s="124"/>
      <c r="U683" s="124"/>
      <c r="V683" s="124"/>
      <c r="W683" s="124"/>
      <c r="X683" s="124"/>
      <c r="Y683" s="124"/>
      <c r="Z683" s="124"/>
    </row>
    <row r="684">
      <c r="A684" s="183"/>
      <c r="B684" s="184"/>
      <c r="C684" s="106"/>
      <c r="D684" s="106"/>
      <c r="E684" s="185"/>
      <c r="F684" s="124"/>
      <c r="G684" s="124"/>
      <c r="H684" s="124"/>
      <c r="I684" s="124"/>
      <c r="J684" s="124"/>
      <c r="K684" s="124"/>
      <c r="L684" s="124"/>
      <c r="M684" s="124"/>
      <c r="N684" s="124"/>
      <c r="O684" s="124"/>
      <c r="P684" s="124"/>
      <c r="Q684" s="106"/>
      <c r="R684" s="124"/>
      <c r="S684" s="194"/>
      <c r="T684" s="124"/>
      <c r="U684" s="124"/>
      <c r="V684" s="124"/>
      <c r="W684" s="124"/>
      <c r="X684" s="124"/>
      <c r="Y684" s="124"/>
      <c r="Z684" s="124"/>
    </row>
    <row r="685">
      <c r="A685" s="183"/>
      <c r="B685" s="184"/>
      <c r="C685" s="106"/>
      <c r="D685" s="106"/>
      <c r="E685" s="185"/>
      <c r="F685" s="124"/>
      <c r="G685" s="124"/>
      <c r="H685" s="124"/>
      <c r="I685" s="124"/>
      <c r="J685" s="124"/>
      <c r="K685" s="124"/>
      <c r="L685" s="124"/>
      <c r="M685" s="124"/>
      <c r="N685" s="124"/>
      <c r="O685" s="124"/>
      <c r="P685" s="124"/>
      <c r="Q685" s="106"/>
      <c r="R685" s="124"/>
      <c r="S685" s="194"/>
      <c r="T685" s="124"/>
      <c r="U685" s="124"/>
      <c r="V685" s="124"/>
      <c r="W685" s="124"/>
      <c r="X685" s="124"/>
      <c r="Y685" s="124"/>
      <c r="Z685" s="124"/>
    </row>
    <row r="686">
      <c r="A686" s="183"/>
      <c r="B686" s="184"/>
      <c r="C686" s="106"/>
      <c r="D686" s="106"/>
      <c r="E686" s="185"/>
      <c r="F686" s="124"/>
      <c r="G686" s="124"/>
      <c r="H686" s="124"/>
      <c r="I686" s="124"/>
      <c r="J686" s="124"/>
      <c r="K686" s="124"/>
      <c r="L686" s="124"/>
      <c r="M686" s="124"/>
      <c r="N686" s="124"/>
      <c r="O686" s="124"/>
      <c r="P686" s="124"/>
      <c r="Q686" s="106"/>
      <c r="R686" s="124"/>
      <c r="S686" s="194"/>
      <c r="T686" s="124"/>
      <c r="U686" s="124"/>
      <c r="V686" s="124"/>
      <c r="W686" s="124"/>
      <c r="X686" s="124"/>
      <c r="Y686" s="124"/>
      <c r="Z686" s="124"/>
    </row>
    <row r="687">
      <c r="A687" s="183"/>
      <c r="B687" s="184"/>
      <c r="C687" s="106"/>
      <c r="D687" s="106"/>
      <c r="E687" s="185"/>
      <c r="F687" s="124"/>
      <c r="G687" s="124"/>
      <c r="H687" s="124"/>
      <c r="I687" s="124"/>
      <c r="J687" s="124"/>
      <c r="K687" s="124"/>
      <c r="L687" s="124"/>
      <c r="M687" s="124"/>
      <c r="N687" s="124"/>
      <c r="O687" s="124"/>
      <c r="P687" s="124"/>
      <c r="Q687" s="106"/>
      <c r="R687" s="124"/>
      <c r="S687" s="194"/>
      <c r="T687" s="124"/>
      <c r="U687" s="124"/>
      <c r="V687" s="124"/>
      <c r="W687" s="124"/>
      <c r="X687" s="124"/>
      <c r="Y687" s="124"/>
      <c r="Z687" s="124"/>
    </row>
    <row r="688">
      <c r="A688" s="183"/>
      <c r="B688" s="184"/>
      <c r="C688" s="106"/>
      <c r="D688" s="106"/>
      <c r="E688" s="185"/>
      <c r="F688" s="124"/>
      <c r="G688" s="124"/>
      <c r="H688" s="124"/>
      <c r="I688" s="124"/>
      <c r="J688" s="124"/>
      <c r="K688" s="124"/>
      <c r="L688" s="124"/>
      <c r="M688" s="124"/>
      <c r="N688" s="124"/>
      <c r="O688" s="124"/>
      <c r="P688" s="124"/>
      <c r="Q688" s="106"/>
      <c r="R688" s="124"/>
      <c r="S688" s="194"/>
      <c r="T688" s="124"/>
      <c r="U688" s="124"/>
      <c r="V688" s="124"/>
      <c r="W688" s="124"/>
      <c r="X688" s="124"/>
      <c r="Y688" s="124"/>
      <c r="Z688" s="124"/>
    </row>
    <row r="689">
      <c r="A689" s="183"/>
      <c r="B689" s="184"/>
      <c r="C689" s="106"/>
      <c r="D689" s="106"/>
      <c r="E689" s="185"/>
      <c r="F689" s="124"/>
      <c r="G689" s="124"/>
      <c r="H689" s="124"/>
      <c r="I689" s="124"/>
      <c r="J689" s="124"/>
      <c r="K689" s="124"/>
      <c r="L689" s="124"/>
      <c r="M689" s="124"/>
      <c r="N689" s="124"/>
      <c r="O689" s="124"/>
      <c r="P689" s="124"/>
      <c r="Q689" s="106"/>
      <c r="R689" s="124"/>
      <c r="S689" s="194"/>
      <c r="T689" s="124"/>
      <c r="U689" s="124"/>
      <c r="V689" s="124"/>
      <c r="W689" s="124"/>
      <c r="X689" s="124"/>
      <c r="Y689" s="124"/>
      <c r="Z689" s="124"/>
    </row>
    <row r="690">
      <c r="A690" s="183"/>
      <c r="B690" s="184"/>
      <c r="C690" s="106"/>
      <c r="D690" s="106"/>
      <c r="E690" s="185"/>
      <c r="F690" s="124"/>
      <c r="G690" s="124"/>
      <c r="H690" s="124"/>
      <c r="I690" s="124"/>
      <c r="J690" s="124"/>
      <c r="K690" s="124"/>
      <c r="L690" s="124"/>
      <c r="M690" s="124"/>
      <c r="N690" s="124"/>
      <c r="O690" s="124"/>
      <c r="P690" s="124"/>
      <c r="Q690" s="106"/>
      <c r="R690" s="124"/>
      <c r="S690" s="194"/>
      <c r="T690" s="124"/>
      <c r="U690" s="124"/>
      <c r="V690" s="124"/>
      <c r="W690" s="124"/>
      <c r="X690" s="124"/>
      <c r="Y690" s="124"/>
      <c r="Z690" s="124"/>
    </row>
    <row r="691">
      <c r="A691" s="183"/>
      <c r="B691" s="184"/>
      <c r="C691" s="106"/>
      <c r="D691" s="106"/>
      <c r="E691" s="185"/>
      <c r="F691" s="124"/>
      <c r="G691" s="124"/>
      <c r="H691" s="124"/>
      <c r="I691" s="124"/>
      <c r="J691" s="124"/>
      <c r="K691" s="124"/>
      <c r="L691" s="124"/>
      <c r="M691" s="124"/>
      <c r="N691" s="124"/>
      <c r="O691" s="124"/>
      <c r="P691" s="124"/>
      <c r="Q691" s="106"/>
      <c r="R691" s="124"/>
      <c r="S691" s="194"/>
      <c r="T691" s="124"/>
      <c r="U691" s="124"/>
      <c r="V691" s="124"/>
      <c r="W691" s="124"/>
      <c r="X691" s="124"/>
      <c r="Y691" s="124"/>
      <c r="Z691" s="124"/>
    </row>
    <row r="692">
      <c r="A692" s="183"/>
      <c r="B692" s="184"/>
      <c r="C692" s="106"/>
      <c r="D692" s="106"/>
      <c r="E692" s="185"/>
      <c r="F692" s="124"/>
      <c r="G692" s="124"/>
      <c r="H692" s="124"/>
      <c r="I692" s="124"/>
      <c r="J692" s="124"/>
      <c r="K692" s="124"/>
      <c r="L692" s="124"/>
      <c r="M692" s="124"/>
      <c r="N692" s="124"/>
      <c r="O692" s="124"/>
      <c r="P692" s="124"/>
      <c r="Q692" s="106"/>
      <c r="R692" s="124"/>
      <c r="S692" s="194"/>
      <c r="T692" s="124"/>
      <c r="U692" s="124"/>
      <c r="V692" s="124"/>
      <c r="W692" s="124"/>
      <c r="X692" s="124"/>
      <c r="Y692" s="124"/>
      <c r="Z692" s="124"/>
    </row>
    <row r="693">
      <c r="A693" s="183"/>
      <c r="B693" s="184"/>
      <c r="C693" s="106"/>
      <c r="D693" s="106"/>
      <c r="E693" s="185"/>
      <c r="F693" s="124"/>
      <c r="G693" s="124"/>
      <c r="H693" s="124"/>
      <c r="I693" s="124"/>
      <c r="J693" s="124"/>
      <c r="K693" s="124"/>
      <c r="L693" s="124"/>
      <c r="M693" s="124"/>
      <c r="N693" s="124"/>
      <c r="O693" s="124"/>
      <c r="P693" s="124"/>
      <c r="Q693" s="106"/>
      <c r="R693" s="124"/>
      <c r="S693" s="194"/>
      <c r="T693" s="124"/>
      <c r="U693" s="124"/>
      <c r="V693" s="124"/>
      <c r="W693" s="124"/>
      <c r="X693" s="124"/>
      <c r="Y693" s="124"/>
      <c r="Z693" s="124"/>
    </row>
    <row r="694">
      <c r="A694" s="183"/>
      <c r="B694" s="184"/>
      <c r="C694" s="106"/>
      <c r="D694" s="106"/>
      <c r="E694" s="185"/>
      <c r="F694" s="124"/>
      <c r="G694" s="124"/>
      <c r="H694" s="124"/>
      <c r="I694" s="124"/>
      <c r="J694" s="124"/>
      <c r="K694" s="124"/>
      <c r="L694" s="124"/>
      <c r="M694" s="124"/>
      <c r="N694" s="124"/>
      <c r="O694" s="124"/>
      <c r="P694" s="124"/>
      <c r="Q694" s="106"/>
      <c r="R694" s="124"/>
      <c r="S694" s="194"/>
      <c r="T694" s="124"/>
      <c r="U694" s="124"/>
      <c r="V694" s="124"/>
      <c r="W694" s="124"/>
      <c r="X694" s="124"/>
      <c r="Y694" s="124"/>
      <c r="Z694" s="124"/>
    </row>
    <row r="695">
      <c r="A695" s="183"/>
      <c r="B695" s="184"/>
      <c r="C695" s="106"/>
      <c r="D695" s="106"/>
      <c r="E695" s="185"/>
      <c r="F695" s="124"/>
      <c r="G695" s="124"/>
      <c r="H695" s="124"/>
      <c r="I695" s="124"/>
      <c r="J695" s="124"/>
      <c r="K695" s="124"/>
      <c r="L695" s="124"/>
      <c r="M695" s="124"/>
      <c r="N695" s="124"/>
      <c r="O695" s="124"/>
      <c r="P695" s="124"/>
      <c r="Q695" s="106"/>
      <c r="R695" s="124"/>
      <c r="S695" s="194"/>
      <c r="T695" s="124"/>
      <c r="U695" s="124"/>
      <c r="V695" s="124"/>
      <c r="W695" s="124"/>
      <c r="X695" s="124"/>
      <c r="Y695" s="124"/>
      <c r="Z695" s="124"/>
    </row>
    <row r="696">
      <c r="A696" s="183"/>
      <c r="B696" s="184"/>
      <c r="C696" s="106"/>
      <c r="D696" s="106"/>
      <c r="E696" s="185"/>
      <c r="F696" s="124"/>
      <c r="G696" s="124"/>
      <c r="H696" s="124"/>
      <c r="I696" s="124"/>
      <c r="J696" s="124"/>
      <c r="K696" s="124"/>
      <c r="L696" s="124"/>
      <c r="M696" s="124"/>
      <c r="N696" s="124"/>
      <c r="O696" s="124"/>
      <c r="P696" s="124"/>
      <c r="Q696" s="106"/>
      <c r="R696" s="124"/>
      <c r="S696" s="194"/>
      <c r="T696" s="124"/>
      <c r="U696" s="124"/>
      <c r="V696" s="124"/>
      <c r="W696" s="124"/>
      <c r="X696" s="124"/>
      <c r="Y696" s="124"/>
      <c r="Z696" s="124"/>
    </row>
    <row r="697">
      <c r="A697" s="183"/>
      <c r="B697" s="184"/>
      <c r="C697" s="106"/>
      <c r="D697" s="106"/>
      <c r="E697" s="185"/>
      <c r="F697" s="124"/>
      <c r="G697" s="124"/>
      <c r="H697" s="124"/>
      <c r="I697" s="124"/>
      <c r="J697" s="124"/>
      <c r="K697" s="124"/>
      <c r="L697" s="124"/>
      <c r="M697" s="124"/>
      <c r="N697" s="124"/>
      <c r="O697" s="124"/>
      <c r="P697" s="124"/>
      <c r="Q697" s="106"/>
      <c r="R697" s="124"/>
      <c r="S697" s="194"/>
      <c r="T697" s="124"/>
      <c r="U697" s="124"/>
      <c r="V697" s="124"/>
      <c r="W697" s="124"/>
      <c r="X697" s="124"/>
      <c r="Y697" s="124"/>
      <c r="Z697" s="124"/>
    </row>
    <row r="698">
      <c r="A698" s="183"/>
      <c r="B698" s="184"/>
      <c r="C698" s="106"/>
      <c r="D698" s="106"/>
      <c r="E698" s="185"/>
      <c r="F698" s="124"/>
      <c r="G698" s="124"/>
      <c r="H698" s="124"/>
      <c r="I698" s="124"/>
      <c r="J698" s="124"/>
      <c r="K698" s="124"/>
      <c r="L698" s="124"/>
      <c r="M698" s="124"/>
      <c r="N698" s="124"/>
      <c r="O698" s="124"/>
      <c r="P698" s="124"/>
      <c r="Q698" s="106"/>
      <c r="R698" s="124"/>
      <c r="S698" s="194"/>
      <c r="T698" s="124"/>
      <c r="U698" s="124"/>
      <c r="V698" s="124"/>
      <c r="W698" s="124"/>
      <c r="X698" s="124"/>
      <c r="Y698" s="124"/>
      <c r="Z698" s="124"/>
    </row>
    <row r="699">
      <c r="A699" s="183"/>
      <c r="B699" s="184"/>
      <c r="C699" s="106"/>
      <c r="D699" s="106"/>
      <c r="E699" s="185"/>
      <c r="F699" s="124"/>
      <c r="G699" s="124"/>
      <c r="H699" s="124"/>
      <c r="I699" s="124"/>
      <c r="J699" s="124"/>
      <c r="K699" s="124"/>
      <c r="L699" s="124"/>
      <c r="M699" s="124"/>
      <c r="N699" s="124"/>
      <c r="O699" s="124"/>
      <c r="P699" s="124"/>
      <c r="Q699" s="106"/>
      <c r="R699" s="124"/>
      <c r="S699" s="194"/>
      <c r="T699" s="124"/>
      <c r="U699" s="124"/>
      <c r="V699" s="124"/>
      <c r="W699" s="124"/>
      <c r="X699" s="124"/>
      <c r="Y699" s="124"/>
      <c r="Z699" s="124"/>
    </row>
    <row r="700">
      <c r="A700" s="183"/>
      <c r="B700" s="184"/>
      <c r="C700" s="106"/>
      <c r="D700" s="106"/>
      <c r="E700" s="185"/>
      <c r="F700" s="124"/>
      <c r="G700" s="124"/>
      <c r="H700" s="124"/>
      <c r="I700" s="124"/>
      <c r="J700" s="124"/>
      <c r="K700" s="124"/>
      <c r="L700" s="124"/>
      <c r="M700" s="124"/>
      <c r="N700" s="124"/>
      <c r="O700" s="124"/>
      <c r="P700" s="124"/>
      <c r="Q700" s="106"/>
      <c r="R700" s="124"/>
      <c r="S700" s="194"/>
      <c r="T700" s="124"/>
      <c r="U700" s="124"/>
      <c r="V700" s="124"/>
      <c r="W700" s="124"/>
      <c r="X700" s="124"/>
      <c r="Y700" s="124"/>
      <c r="Z700" s="124"/>
    </row>
    <row r="701">
      <c r="A701" s="183"/>
      <c r="B701" s="184"/>
      <c r="C701" s="106"/>
      <c r="D701" s="106"/>
      <c r="E701" s="185"/>
      <c r="F701" s="124"/>
      <c r="G701" s="124"/>
      <c r="H701" s="124"/>
      <c r="I701" s="124"/>
      <c r="J701" s="124"/>
      <c r="K701" s="124"/>
      <c r="L701" s="124"/>
      <c r="M701" s="124"/>
      <c r="N701" s="124"/>
      <c r="O701" s="124"/>
      <c r="P701" s="124"/>
      <c r="Q701" s="106"/>
      <c r="R701" s="124"/>
      <c r="S701" s="194"/>
      <c r="T701" s="124"/>
      <c r="U701" s="124"/>
      <c r="V701" s="124"/>
      <c r="W701" s="124"/>
      <c r="X701" s="124"/>
      <c r="Y701" s="124"/>
      <c r="Z701" s="124"/>
    </row>
    <row r="702">
      <c r="A702" s="183"/>
      <c r="B702" s="184"/>
      <c r="C702" s="106"/>
      <c r="D702" s="106"/>
      <c r="E702" s="185"/>
      <c r="F702" s="124"/>
      <c r="G702" s="124"/>
      <c r="H702" s="124"/>
      <c r="I702" s="124"/>
      <c r="J702" s="124"/>
      <c r="K702" s="124"/>
      <c r="L702" s="124"/>
      <c r="M702" s="124"/>
      <c r="N702" s="124"/>
      <c r="O702" s="124"/>
      <c r="P702" s="124"/>
      <c r="Q702" s="106"/>
      <c r="R702" s="124"/>
      <c r="S702" s="194"/>
      <c r="T702" s="124"/>
      <c r="U702" s="124"/>
      <c r="V702" s="124"/>
      <c r="W702" s="124"/>
      <c r="X702" s="124"/>
      <c r="Y702" s="124"/>
      <c r="Z702" s="124"/>
    </row>
    <row r="703">
      <c r="A703" s="183"/>
      <c r="B703" s="184"/>
      <c r="C703" s="106"/>
      <c r="D703" s="106"/>
      <c r="E703" s="185"/>
      <c r="F703" s="124"/>
      <c r="G703" s="124"/>
      <c r="H703" s="124"/>
      <c r="I703" s="124"/>
      <c r="J703" s="124"/>
      <c r="K703" s="124"/>
      <c r="L703" s="124"/>
      <c r="M703" s="124"/>
      <c r="N703" s="124"/>
      <c r="O703" s="124"/>
      <c r="P703" s="124"/>
      <c r="Q703" s="106"/>
      <c r="R703" s="124"/>
      <c r="S703" s="194"/>
      <c r="T703" s="124"/>
      <c r="U703" s="124"/>
      <c r="V703" s="124"/>
      <c r="W703" s="124"/>
      <c r="X703" s="124"/>
      <c r="Y703" s="124"/>
      <c r="Z703" s="124"/>
    </row>
    <row r="704">
      <c r="A704" s="183"/>
      <c r="B704" s="184"/>
      <c r="C704" s="106"/>
      <c r="D704" s="106"/>
      <c r="E704" s="185"/>
      <c r="F704" s="124"/>
      <c r="G704" s="124"/>
      <c r="H704" s="124"/>
      <c r="I704" s="124"/>
      <c r="J704" s="124"/>
      <c r="K704" s="124"/>
      <c r="L704" s="124"/>
      <c r="M704" s="124"/>
      <c r="N704" s="124"/>
      <c r="O704" s="124"/>
      <c r="P704" s="124"/>
      <c r="Q704" s="106"/>
      <c r="R704" s="124"/>
      <c r="S704" s="194"/>
      <c r="T704" s="124"/>
      <c r="U704" s="124"/>
      <c r="V704" s="124"/>
      <c r="W704" s="124"/>
      <c r="X704" s="124"/>
      <c r="Y704" s="124"/>
      <c r="Z704" s="124"/>
    </row>
    <row r="705">
      <c r="A705" s="183"/>
      <c r="B705" s="184"/>
      <c r="C705" s="106"/>
      <c r="D705" s="106"/>
      <c r="E705" s="185"/>
      <c r="F705" s="124"/>
      <c r="G705" s="124"/>
      <c r="H705" s="124"/>
      <c r="I705" s="124"/>
      <c r="J705" s="124"/>
      <c r="K705" s="124"/>
      <c r="L705" s="124"/>
      <c r="M705" s="124"/>
      <c r="N705" s="124"/>
      <c r="O705" s="124"/>
      <c r="P705" s="124"/>
      <c r="Q705" s="106"/>
      <c r="R705" s="124"/>
      <c r="S705" s="194"/>
      <c r="T705" s="124"/>
      <c r="U705" s="124"/>
      <c r="V705" s="124"/>
      <c r="W705" s="124"/>
      <c r="X705" s="124"/>
      <c r="Y705" s="124"/>
      <c r="Z705" s="124"/>
    </row>
    <row r="706">
      <c r="A706" s="183"/>
      <c r="B706" s="184"/>
      <c r="C706" s="106"/>
      <c r="D706" s="106"/>
      <c r="E706" s="185"/>
      <c r="F706" s="124"/>
      <c r="G706" s="124"/>
      <c r="H706" s="124"/>
      <c r="I706" s="124"/>
      <c r="J706" s="124"/>
      <c r="K706" s="124"/>
      <c r="L706" s="124"/>
      <c r="M706" s="124"/>
      <c r="N706" s="124"/>
      <c r="O706" s="124"/>
      <c r="P706" s="124"/>
      <c r="Q706" s="106"/>
      <c r="R706" s="124"/>
      <c r="S706" s="194"/>
      <c r="T706" s="124"/>
      <c r="U706" s="124"/>
      <c r="V706" s="124"/>
      <c r="W706" s="124"/>
      <c r="X706" s="124"/>
      <c r="Y706" s="124"/>
      <c r="Z706" s="124"/>
    </row>
    <row r="707">
      <c r="A707" s="183"/>
      <c r="B707" s="184"/>
      <c r="C707" s="106"/>
      <c r="D707" s="106"/>
      <c r="E707" s="185"/>
      <c r="F707" s="124"/>
      <c r="G707" s="124"/>
      <c r="H707" s="124"/>
      <c r="I707" s="124"/>
      <c r="J707" s="124"/>
      <c r="K707" s="124"/>
      <c r="L707" s="124"/>
      <c r="M707" s="124"/>
      <c r="N707" s="124"/>
      <c r="O707" s="124"/>
      <c r="P707" s="124"/>
      <c r="Q707" s="106"/>
      <c r="R707" s="124"/>
      <c r="S707" s="194"/>
      <c r="T707" s="124"/>
      <c r="U707" s="124"/>
      <c r="V707" s="124"/>
      <c r="W707" s="124"/>
      <c r="X707" s="124"/>
      <c r="Y707" s="124"/>
      <c r="Z707" s="124"/>
    </row>
    <row r="708">
      <c r="A708" s="183"/>
      <c r="B708" s="184"/>
      <c r="C708" s="106"/>
      <c r="D708" s="106"/>
      <c r="E708" s="185"/>
      <c r="F708" s="124"/>
      <c r="G708" s="124"/>
      <c r="H708" s="124"/>
      <c r="I708" s="124"/>
      <c r="J708" s="124"/>
      <c r="K708" s="124"/>
      <c r="L708" s="124"/>
      <c r="M708" s="124"/>
      <c r="N708" s="124"/>
      <c r="O708" s="124"/>
      <c r="P708" s="124"/>
      <c r="Q708" s="106"/>
      <c r="R708" s="124"/>
      <c r="S708" s="194"/>
      <c r="T708" s="124"/>
      <c r="U708" s="124"/>
      <c r="V708" s="124"/>
      <c r="W708" s="124"/>
      <c r="X708" s="124"/>
      <c r="Y708" s="124"/>
      <c r="Z708" s="124"/>
    </row>
    <row r="709">
      <c r="A709" s="183"/>
      <c r="B709" s="184"/>
      <c r="C709" s="106"/>
      <c r="D709" s="106"/>
      <c r="E709" s="185"/>
      <c r="F709" s="124"/>
      <c r="G709" s="124"/>
      <c r="H709" s="124"/>
      <c r="I709" s="124"/>
      <c r="J709" s="124"/>
      <c r="K709" s="124"/>
      <c r="L709" s="124"/>
      <c r="M709" s="124"/>
      <c r="N709" s="124"/>
      <c r="O709" s="124"/>
      <c r="P709" s="124"/>
      <c r="Q709" s="106"/>
      <c r="R709" s="124"/>
      <c r="S709" s="194"/>
      <c r="T709" s="124"/>
      <c r="U709" s="124"/>
      <c r="V709" s="124"/>
      <c r="W709" s="124"/>
      <c r="X709" s="124"/>
      <c r="Y709" s="124"/>
      <c r="Z709" s="124"/>
    </row>
    <row r="710">
      <c r="A710" s="183"/>
      <c r="B710" s="184"/>
      <c r="C710" s="106"/>
      <c r="D710" s="106"/>
      <c r="E710" s="185"/>
      <c r="F710" s="124"/>
      <c r="G710" s="124"/>
      <c r="H710" s="124"/>
      <c r="I710" s="124"/>
      <c r="J710" s="124"/>
      <c r="K710" s="124"/>
      <c r="L710" s="124"/>
      <c r="M710" s="124"/>
      <c r="N710" s="124"/>
      <c r="O710" s="124"/>
      <c r="P710" s="124"/>
      <c r="Q710" s="106"/>
      <c r="R710" s="124"/>
      <c r="S710" s="194"/>
      <c r="T710" s="124"/>
      <c r="U710" s="124"/>
      <c r="V710" s="124"/>
      <c r="W710" s="124"/>
      <c r="X710" s="124"/>
      <c r="Y710" s="124"/>
      <c r="Z710" s="124"/>
    </row>
    <row r="711">
      <c r="A711" s="183"/>
      <c r="B711" s="184"/>
      <c r="C711" s="106"/>
      <c r="D711" s="106"/>
      <c r="E711" s="185"/>
      <c r="F711" s="124"/>
      <c r="G711" s="124"/>
      <c r="H711" s="124"/>
      <c r="I711" s="124"/>
      <c r="J711" s="124"/>
      <c r="K711" s="124"/>
      <c r="L711" s="124"/>
      <c r="M711" s="124"/>
      <c r="N711" s="124"/>
      <c r="O711" s="124"/>
      <c r="P711" s="124"/>
      <c r="Q711" s="106"/>
      <c r="R711" s="124"/>
      <c r="S711" s="194"/>
      <c r="T711" s="124"/>
      <c r="U711" s="124"/>
      <c r="V711" s="124"/>
      <c r="W711" s="124"/>
      <c r="X711" s="124"/>
      <c r="Y711" s="124"/>
      <c r="Z711" s="124"/>
    </row>
    <row r="712">
      <c r="A712" s="183"/>
      <c r="B712" s="184"/>
      <c r="C712" s="106"/>
      <c r="D712" s="106"/>
      <c r="E712" s="185"/>
      <c r="F712" s="124"/>
      <c r="G712" s="124"/>
      <c r="H712" s="124"/>
      <c r="I712" s="124"/>
      <c r="J712" s="124"/>
      <c r="K712" s="124"/>
      <c r="L712" s="124"/>
      <c r="M712" s="124"/>
      <c r="N712" s="124"/>
      <c r="O712" s="124"/>
      <c r="P712" s="124"/>
      <c r="Q712" s="106"/>
      <c r="R712" s="124"/>
      <c r="S712" s="194"/>
      <c r="T712" s="124"/>
      <c r="U712" s="124"/>
      <c r="V712" s="124"/>
      <c r="W712" s="124"/>
      <c r="X712" s="124"/>
      <c r="Y712" s="124"/>
      <c r="Z712" s="124"/>
    </row>
    <row r="713">
      <c r="A713" s="183"/>
      <c r="B713" s="184"/>
      <c r="C713" s="106"/>
      <c r="D713" s="106"/>
      <c r="E713" s="185"/>
      <c r="F713" s="124"/>
      <c r="G713" s="124"/>
      <c r="H713" s="124"/>
      <c r="I713" s="124"/>
      <c r="J713" s="124"/>
      <c r="K713" s="124"/>
      <c r="L713" s="124"/>
      <c r="M713" s="124"/>
      <c r="N713" s="124"/>
      <c r="O713" s="124"/>
      <c r="P713" s="124"/>
      <c r="Q713" s="106"/>
      <c r="R713" s="124"/>
      <c r="S713" s="194"/>
      <c r="T713" s="124"/>
      <c r="U713" s="124"/>
      <c r="V713" s="124"/>
      <c r="W713" s="124"/>
      <c r="X713" s="124"/>
      <c r="Y713" s="124"/>
      <c r="Z713" s="124"/>
    </row>
    <row r="714">
      <c r="A714" s="183"/>
      <c r="B714" s="184"/>
      <c r="C714" s="106"/>
      <c r="D714" s="106"/>
      <c r="E714" s="185"/>
      <c r="F714" s="124"/>
      <c r="G714" s="124"/>
      <c r="H714" s="124"/>
      <c r="I714" s="124"/>
      <c r="J714" s="124"/>
      <c r="K714" s="124"/>
      <c r="L714" s="124"/>
      <c r="M714" s="124"/>
      <c r="N714" s="124"/>
      <c r="O714" s="124"/>
      <c r="P714" s="124"/>
      <c r="Q714" s="106"/>
      <c r="R714" s="124"/>
      <c r="S714" s="194"/>
      <c r="T714" s="124"/>
      <c r="U714" s="124"/>
      <c r="V714" s="124"/>
      <c r="W714" s="124"/>
      <c r="X714" s="124"/>
      <c r="Y714" s="124"/>
      <c r="Z714" s="124"/>
    </row>
    <row r="715">
      <c r="A715" s="183"/>
      <c r="B715" s="184"/>
      <c r="C715" s="106"/>
      <c r="D715" s="106"/>
      <c r="E715" s="185"/>
      <c r="F715" s="124"/>
      <c r="G715" s="124"/>
      <c r="H715" s="124"/>
      <c r="I715" s="124"/>
      <c r="J715" s="124"/>
      <c r="K715" s="124"/>
      <c r="L715" s="124"/>
      <c r="M715" s="124"/>
      <c r="N715" s="124"/>
      <c r="O715" s="124"/>
      <c r="P715" s="124"/>
      <c r="Q715" s="106"/>
      <c r="R715" s="124"/>
      <c r="S715" s="194"/>
      <c r="T715" s="124"/>
      <c r="U715" s="124"/>
      <c r="V715" s="124"/>
      <c r="W715" s="124"/>
      <c r="X715" s="124"/>
      <c r="Y715" s="124"/>
      <c r="Z715" s="124"/>
    </row>
    <row r="716">
      <c r="A716" s="183"/>
      <c r="B716" s="184"/>
      <c r="C716" s="106"/>
      <c r="D716" s="106"/>
      <c r="E716" s="185"/>
      <c r="F716" s="124"/>
      <c r="G716" s="124"/>
      <c r="H716" s="124"/>
      <c r="I716" s="124"/>
      <c r="J716" s="124"/>
      <c r="K716" s="124"/>
      <c r="L716" s="124"/>
      <c r="M716" s="124"/>
      <c r="N716" s="124"/>
      <c r="O716" s="124"/>
      <c r="P716" s="124"/>
      <c r="Q716" s="106"/>
      <c r="R716" s="124"/>
      <c r="S716" s="194"/>
      <c r="T716" s="124"/>
      <c r="U716" s="124"/>
      <c r="V716" s="124"/>
      <c r="W716" s="124"/>
      <c r="X716" s="124"/>
      <c r="Y716" s="124"/>
      <c r="Z716" s="124"/>
    </row>
    <row r="717">
      <c r="A717" s="183"/>
      <c r="B717" s="184"/>
      <c r="C717" s="106"/>
      <c r="D717" s="106"/>
      <c r="E717" s="185"/>
      <c r="F717" s="124"/>
      <c r="G717" s="124"/>
      <c r="H717" s="124"/>
      <c r="I717" s="124"/>
      <c r="J717" s="124"/>
      <c r="K717" s="124"/>
      <c r="L717" s="124"/>
      <c r="M717" s="124"/>
      <c r="N717" s="124"/>
      <c r="O717" s="124"/>
      <c r="P717" s="124"/>
      <c r="Q717" s="106"/>
      <c r="R717" s="124"/>
      <c r="S717" s="194"/>
      <c r="T717" s="124"/>
      <c r="U717" s="124"/>
      <c r="V717" s="124"/>
      <c r="W717" s="124"/>
      <c r="X717" s="124"/>
      <c r="Y717" s="124"/>
      <c r="Z717" s="124"/>
    </row>
    <row r="718">
      <c r="A718" s="183"/>
      <c r="B718" s="184"/>
      <c r="C718" s="106"/>
      <c r="D718" s="106"/>
      <c r="E718" s="185"/>
      <c r="F718" s="124"/>
      <c r="G718" s="124"/>
      <c r="H718" s="124"/>
      <c r="I718" s="124"/>
      <c r="J718" s="124"/>
      <c r="K718" s="124"/>
      <c r="L718" s="124"/>
      <c r="M718" s="124"/>
      <c r="N718" s="124"/>
      <c r="O718" s="124"/>
      <c r="P718" s="124"/>
      <c r="Q718" s="106"/>
      <c r="R718" s="124"/>
      <c r="S718" s="194"/>
      <c r="T718" s="124"/>
      <c r="U718" s="124"/>
      <c r="V718" s="124"/>
      <c r="W718" s="124"/>
      <c r="X718" s="124"/>
      <c r="Y718" s="124"/>
      <c r="Z718" s="124"/>
    </row>
    <row r="719">
      <c r="A719" s="183"/>
      <c r="B719" s="184"/>
      <c r="C719" s="106"/>
      <c r="D719" s="106"/>
      <c r="E719" s="185"/>
      <c r="F719" s="124"/>
      <c r="G719" s="124"/>
      <c r="H719" s="124"/>
      <c r="I719" s="124"/>
      <c r="J719" s="124"/>
      <c r="K719" s="124"/>
      <c r="L719" s="124"/>
      <c r="M719" s="124"/>
      <c r="N719" s="124"/>
      <c r="O719" s="124"/>
      <c r="P719" s="124"/>
      <c r="Q719" s="106"/>
      <c r="R719" s="124"/>
      <c r="S719" s="194"/>
      <c r="T719" s="124"/>
      <c r="U719" s="124"/>
      <c r="V719" s="124"/>
      <c r="W719" s="124"/>
      <c r="X719" s="124"/>
      <c r="Y719" s="124"/>
      <c r="Z719" s="124"/>
    </row>
    <row r="720">
      <c r="A720" s="183"/>
      <c r="B720" s="184"/>
      <c r="C720" s="106"/>
      <c r="D720" s="106"/>
      <c r="E720" s="185"/>
      <c r="F720" s="124"/>
      <c r="G720" s="124"/>
      <c r="H720" s="124"/>
      <c r="I720" s="124"/>
      <c r="J720" s="124"/>
      <c r="K720" s="124"/>
      <c r="L720" s="124"/>
      <c r="M720" s="124"/>
      <c r="N720" s="124"/>
      <c r="O720" s="124"/>
      <c r="P720" s="124"/>
      <c r="Q720" s="106"/>
      <c r="R720" s="124"/>
      <c r="S720" s="194"/>
      <c r="T720" s="124"/>
      <c r="U720" s="124"/>
      <c r="V720" s="124"/>
      <c r="W720" s="124"/>
      <c r="X720" s="124"/>
      <c r="Y720" s="124"/>
      <c r="Z720" s="124"/>
    </row>
    <row r="721">
      <c r="A721" s="183"/>
      <c r="B721" s="184"/>
      <c r="C721" s="106"/>
      <c r="D721" s="106"/>
      <c r="E721" s="185"/>
      <c r="F721" s="124"/>
      <c r="G721" s="124"/>
      <c r="H721" s="124"/>
      <c r="I721" s="124"/>
      <c r="J721" s="124"/>
      <c r="K721" s="124"/>
      <c r="L721" s="124"/>
      <c r="M721" s="124"/>
      <c r="N721" s="124"/>
      <c r="O721" s="124"/>
      <c r="P721" s="124"/>
      <c r="Q721" s="106"/>
      <c r="R721" s="124"/>
      <c r="S721" s="194"/>
      <c r="T721" s="124"/>
      <c r="U721" s="124"/>
      <c r="V721" s="124"/>
      <c r="W721" s="124"/>
      <c r="X721" s="124"/>
      <c r="Y721" s="124"/>
      <c r="Z721" s="124"/>
    </row>
    <row r="722">
      <c r="A722" s="183"/>
      <c r="B722" s="184"/>
      <c r="C722" s="106"/>
      <c r="D722" s="106"/>
      <c r="E722" s="185"/>
      <c r="F722" s="124"/>
      <c r="G722" s="124"/>
      <c r="H722" s="124"/>
      <c r="I722" s="124"/>
      <c r="J722" s="124"/>
      <c r="K722" s="124"/>
      <c r="L722" s="124"/>
      <c r="M722" s="124"/>
      <c r="N722" s="124"/>
      <c r="O722" s="124"/>
      <c r="P722" s="124"/>
      <c r="Q722" s="106"/>
      <c r="R722" s="124"/>
      <c r="S722" s="194"/>
      <c r="T722" s="124"/>
      <c r="U722" s="124"/>
      <c r="V722" s="124"/>
      <c r="W722" s="124"/>
      <c r="X722" s="124"/>
      <c r="Y722" s="124"/>
      <c r="Z722" s="124"/>
    </row>
    <row r="723">
      <c r="A723" s="183"/>
      <c r="B723" s="184"/>
      <c r="C723" s="106"/>
      <c r="D723" s="106"/>
      <c r="E723" s="185"/>
      <c r="F723" s="124"/>
      <c r="G723" s="124"/>
      <c r="H723" s="124"/>
      <c r="I723" s="124"/>
      <c r="J723" s="124"/>
      <c r="K723" s="124"/>
      <c r="L723" s="124"/>
      <c r="M723" s="124"/>
      <c r="N723" s="124"/>
      <c r="O723" s="124"/>
      <c r="P723" s="124"/>
      <c r="Q723" s="106"/>
      <c r="R723" s="124"/>
      <c r="S723" s="194"/>
      <c r="T723" s="124"/>
      <c r="U723" s="124"/>
      <c r="V723" s="124"/>
      <c r="W723" s="124"/>
      <c r="X723" s="124"/>
      <c r="Y723" s="124"/>
      <c r="Z723" s="124"/>
    </row>
    <row r="724">
      <c r="A724" s="183"/>
      <c r="B724" s="184"/>
      <c r="C724" s="106"/>
      <c r="D724" s="106"/>
      <c r="E724" s="185"/>
      <c r="F724" s="124"/>
      <c r="G724" s="124"/>
      <c r="H724" s="124"/>
      <c r="I724" s="124"/>
      <c r="J724" s="124"/>
      <c r="K724" s="124"/>
      <c r="L724" s="124"/>
      <c r="M724" s="124"/>
      <c r="N724" s="124"/>
      <c r="O724" s="124"/>
      <c r="P724" s="124"/>
      <c r="Q724" s="106"/>
      <c r="R724" s="124"/>
      <c r="S724" s="194"/>
      <c r="T724" s="124"/>
      <c r="U724" s="124"/>
      <c r="V724" s="124"/>
      <c r="W724" s="124"/>
      <c r="X724" s="124"/>
      <c r="Y724" s="124"/>
      <c r="Z724" s="124"/>
    </row>
    <row r="725">
      <c r="A725" s="183"/>
      <c r="B725" s="184"/>
      <c r="C725" s="106"/>
      <c r="D725" s="106"/>
      <c r="E725" s="185"/>
      <c r="F725" s="124"/>
      <c r="G725" s="124"/>
      <c r="H725" s="124"/>
      <c r="I725" s="124"/>
      <c r="J725" s="124"/>
      <c r="K725" s="124"/>
      <c r="L725" s="124"/>
      <c r="M725" s="124"/>
      <c r="N725" s="124"/>
      <c r="O725" s="124"/>
      <c r="P725" s="124"/>
      <c r="Q725" s="106"/>
      <c r="R725" s="124"/>
      <c r="S725" s="194"/>
      <c r="T725" s="124"/>
      <c r="U725" s="124"/>
      <c r="V725" s="124"/>
      <c r="W725" s="124"/>
      <c r="X725" s="124"/>
      <c r="Y725" s="124"/>
      <c r="Z725" s="124"/>
    </row>
    <row r="726">
      <c r="A726" s="183"/>
      <c r="B726" s="184"/>
      <c r="C726" s="106"/>
      <c r="D726" s="106"/>
      <c r="E726" s="185"/>
      <c r="F726" s="124"/>
      <c r="G726" s="124"/>
      <c r="H726" s="124"/>
      <c r="I726" s="124"/>
      <c r="J726" s="124"/>
      <c r="K726" s="124"/>
      <c r="L726" s="124"/>
      <c r="M726" s="124"/>
      <c r="N726" s="124"/>
      <c r="O726" s="124"/>
      <c r="P726" s="124"/>
      <c r="Q726" s="106"/>
      <c r="R726" s="124"/>
      <c r="S726" s="194"/>
      <c r="T726" s="124"/>
      <c r="U726" s="124"/>
      <c r="V726" s="124"/>
      <c r="W726" s="124"/>
      <c r="X726" s="124"/>
      <c r="Y726" s="124"/>
      <c r="Z726" s="124"/>
    </row>
    <row r="727">
      <c r="A727" s="183"/>
      <c r="B727" s="184"/>
      <c r="C727" s="106"/>
      <c r="D727" s="106"/>
      <c r="E727" s="185"/>
      <c r="F727" s="124"/>
      <c r="G727" s="124"/>
      <c r="H727" s="124"/>
      <c r="I727" s="124"/>
      <c r="J727" s="124"/>
      <c r="K727" s="124"/>
      <c r="L727" s="124"/>
      <c r="M727" s="124"/>
      <c r="N727" s="124"/>
      <c r="O727" s="124"/>
      <c r="P727" s="124"/>
      <c r="Q727" s="106"/>
      <c r="R727" s="124"/>
      <c r="S727" s="194"/>
      <c r="T727" s="124"/>
      <c r="U727" s="124"/>
      <c r="V727" s="124"/>
      <c r="W727" s="124"/>
      <c r="X727" s="124"/>
      <c r="Y727" s="124"/>
      <c r="Z727" s="124"/>
    </row>
    <row r="728">
      <c r="A728" s="183"/>
      <c r="B728" s="184"/>
      <c r="C728" s="106"/>
      <c r="D728" s="106"/>
      <c r="E728" s="185"/>
      <c r="F728" s="124"/>
      <c r="G728" s="124"/>
      <c r="H728" s="124"/>
      <c r="I728" s="124"/>
      <c r="J728" s="124"/>
      <c r="K728" s="124"/>
      <c r="L728" s="124"/>
      <c r="M728" s="124"/>
      <c r="N728" s="124"/>
      <c r="O728" s="124"/>
      <c r="P728" s="124"/>
      <c r="Q728" s="106"/>
      <c r="R728" s="124"/>
      <c r="S728" s="194"/>
      <c r="T728" s="124"/>
      <c r="U728" s="124"/>
      <c r="V728" s="124"/>
      <c r="W728" s="124"/>
      <c r="X728" s="124"/>
      <c r="Y728" s="124"/>
      <c r="Z728" s="124"/>
    </row>
    <row r="729">
      <c r="A729" s="183"/>
      <c r="B729" s="184"/>
      <c r="C729" s="106"/>
      <c r="D729" s="106"/>
      <c r="E729" s="185"/>
      <c r="F729" s="124"/>
      <c r="G729" s="124"/>
      <c r="H729" s="124"/>
      <c r="I729" s="124"/>
      <c r="J729" s="124"/>
      <c r="K729" s="124"/>
      <c r="L729" s="124"/>
      <c r="M729" s="124"/>
      <c r="N729" s="124"/>
      <c r="O729" s="124"/>
      <c r="P729" s="124"/>
      <c r="Q729" s="106"/>
      <c r="R729" s="124"/>
      <c r="S729" s="194"/>
      <c r="T729" s="124"/>
      <c r="U729" s="124"/>
      <c r="V729" s="124"/>
      <c r="W729" s="124"/>
      <c r="X729" s="124"/>
      <c r="Y729" s="124"/>
      <c r="Z729" s="124"/>
    </row>
    <row r="730">
      <c r="A730" s="183"/>
      <c r="B730" s="184"/>
      <c r="C730" s="106"/>
      <c r="D730" s="106"/>
      <c r="E730" s="185"/>
      <c r="F730" s="124"/>
      <c r="G730" s="124"/>
      <c r="H730" s="124"/>
      <c r="I730" s="124"/>
      <c r="J730" s="124"/>
      <c r="K730" s="124"/>
      <c r="L730" s="124"/>
      <c r="M730" s="124"/>
      <c r="N730" s="124"/>
      <c r="O730" s="124"/>
      <c r="P730" s="124"/>
      <c r="Q730" s="106"/>
      <c r="R730" s="124"/>
      <c r="S730" s="194"/>
      <c r="T730" s="124"/>
      <c r="U730" s="124"/>
      <c r="V730" s="124"/>
      <c r="W730" s="124"/>
      <c r="X730" s="124"/>
      <c r="Y730" s="124"/>
      <c r="Z730" s="124"/>
    </row>
    <row r="731">
      <c r="A731" s="183"/>
      <c r="B731" s="184"/>
      <c r="C731" s="106"/>
      <c r="D731" s="106"/>
      <c r="E731" s="185"/>
      <c r="F731" s="124"/>
      <c r="G731" s="124"/>
      <c r="H731" s="124"/>
      <c r="I731" s="124"/>
      <c r="J731" s="124"/>
      <c r="K731" s="124"/>
      <c r="L731" s="124"/>
      <c r="M731" s="124"/>
      <c r="N731" s="124"/>
      <c r="O731" s="124"/>
      <c r="P731" s="124"/>
      <c r="Q731" s="106"/>
      <c r="R731" s="124"/>
      <c r="S731" s="194"/>
      <c r="T731" s="124"/>
      <c r="U731" s="124"/>
      <c r="V731" s="124"/>
      <c r="W731" s="124"/>
      <c r="X731" s="124"/>
      <c r="Y731" s="124"/>
      <c r="Z731" s="124"/>
    </row>
    <row r="732">
      <c r="A732" s="183"/>
      <c r="B732" s="184"/>
      <c r="C732" s="106"/>
      <c r="D732" s="106"/>
      <c r="E732" s="185"/>
      <c r="F732" s="124"/>
      <c r="G732" s="124"/>
      <c r="H732" s="124"/>
      <c r="I732" s="124"/>
      <c r="J732" s="124"/>
      <c r="K732" s="124"/>
      <c r="L732" s="124"/>
      <c r="M732" s="124"/>
      <c r="N732" s="124"/>
      <c r="O732" s="124"/>
      <c r="P732" s="124"/>
      <c r="Q732" s="106"/>
      <c r="R732" s="124"/>
      <c r="S732" s="194"/>
      <c r="T732" s="124"/>
      <c r="U732" s="124"/>
      <c r="V732" s="124"/>
      <c r="W732" s="124"/>
      <c r="X732" s="124"/>
      <c r="Y732" s="124"/>
      <c r="Z732" s="124"/>
    </row>
    <row r="733">
      <c r="A733" s="183"/>
      <c r="B733" s="184"/>
      <c r="C733" s="106"/>
      <c r="D733" s="106"/>
      <c r="E733" s="185"/>
      <c r="F733" s="124"/>
      <c r="G733" s="124"/>
      <c r="H733" s="124"/>
      <c r="I733" s="124"/>
      <c r="J733" s="124"/>
      <c r="K733" s="124"/>
      <c r="L733" s="124"/>
      <c r="M733" s="124"/>
      <c r="N733" s="124"/>
      <c r="O733" s="124"/>
      <c r="P733" s="124"/>
      <c r="Q733" s="106"/>
      <c r="R733" s="124"/>
      <c r="S733" s="194"/>
      <c r="T733" s="124"/>
      <c r="U733" s="124"/>
      <c r="V733" s="124"/>
      <c r="W733" s="124"/>
      <c r="X733" s="124"/>
      <c r="Y733" s="124"/>
      <c r="Z733" s="124"/>
    </row>
    <row r="734">
      <c r="A734" s="183"/>
      <c r="B734" s="184"/>
      <c r="C734" s="106"/>
      <c r="D734" s="106"/>
      <c r="E734" s="185"/>
      <c r="F734" s="124"/>
      <c r="G734" s="124"/>
      <c r="H734" s="124"/>
      <c r="I734" s="124"/>
      <c r="J734" s="124"/>
      <c r="K734" s="124"/>
      <c r="L734" s="124"/>
      <c r="M734" s="124"/>
      <c r="N734" s="124"/>
      <c r="O734" s="124"/>
      <c r="P734" s="124"/>
      <c r="Q734" s="106"/>
      <c r="R734" s="124"/>
      <c r="S734" s="194"/>
      <c r="T734" s="124"/>
      <c r="U734" s="124"/>
      <c r="V734" s="124"/>
      <c r="W734" s="124"/>
      <c r="X734" s="124"/>
      <c r="Y734" s="124"/>
      <c r="Z734" s="124"/>
    </row>
    <row r="735">
      <c r="A735" s="183"/>
      <c r="B735" s="184"/>
      <c r="C735" s="106"/>
      <c r="D735" s="106"/>
      <c r="E735" s="185"/>
      <c r="F735" s="124"/>
      <c r="G735" s="124"/>
      <c r="H735" s="124"/>
      <c r="I735" s="124"/>
      <c r="J735" s="124"/>
      <c r="K735" s="124"/>
      <c r="L735" s="124"/>
      <c r="M735" s="124"/>
      <c r="N735" s="124"/>
      <c r="O735" s="124"/>
      <c r="P735" s="124"/>
      <c r="Q735" s="106"/>
      <c r="R735" s="124"/>
      <c r="S735" s="194"/>
      <c r="T735" s="124"/>
      <c r="U735" s="124"/>
      <c r="V735" s="124"/>
      <c r="W735" s="124"/>
      <c r="X735" s="124"/>
      <c r="Y735" s="124"/>
      <c r="Z735" s="124"/>
    </row>
    <row r="736">
      <c r="A736" s="183"/>
      <c r="B736" s="184"/>
      <c r="C736" s="106"/>
      <c r="D736" s="106"/>
      <c r="E736" s="185"/>
      <c r="F736" s="124"/>
      <c r="G736" s="124"/>
      <c r="H736" s="124"/>
      <c r="I736" s="124"/>
      <c r="J736" s="124"/>
      <c r="K736" s="124"/>
      <c r="L736" s="124"/>
      <c r="M736" s="124"/>
      <c r="N736" s="124"/>
      <c r="O736" s="124"/>
      <c r="P736" s="124"/>
      <c r="Q736" s="106"/>
      <c r="R736" s="124"/>
      <c r="S736" s="194"/>
      <c r="T736" s="124"/>
      <c r="U736" s="124"/>
      <c r="V736" s="124"/>
      <c r="W736" s="124"/>
      <c r="X736" s="124"/>
      <c r="Y736" s="124"/>
      <c r="Z736" s="124"/>
    </row>
    <row r="737">
      <c r="A737" s="183"/>
      <c r="B737" s="184"/>
      <c r="C737" s="106"/>
      <c r="D737" s="106"/>
      <c r="E737" s="185"/>
      <c r="F737" s="124"/>
      <c r="G737" s="124"/>
      <c r="H737" s="124"/>
      <c r="I737" s="124"/>
      <c r="J737" s="124"/>
      <c r="K737" s="124"/>
      <c r="L737" s="124"/>
      <c r="M737" s="124"/>
      <c r="N737" s="124"/>
      <c r="O737" s="124"/>
      <c r="P737" s="124"/>
      <c r="Q737" s="106"/>
      <c r="R737" s="124"/>
      <c r="S737" s="194"/>
      <c r="T737" s="124"/>
      <c r="U737" s="124"/>
      <c r="V737" s="124"/>
      <c r="W737" s="124"/>
      <c r="X737" s="124"/>
      <c r="Y737" s="124"/>
      <c r="Z737" s="124"/>
    </row>
    <row r="738">
      <c r="A738" s="183"/>
      <c r="B738" s="184"/>
      <c r="C738" s="106"/>
      <c r="D738" s="106"/>
      <c r="E738" s="185"/>
      <c r="F738" s="124"/>
      <c r="G738" s="124"/>
      <c r="H738" s="124"/>
      <c r="I738" s="124"/>
      <c r="J738" s="124"/>
      <c r="K738" s="124"/>
      <c r="L738" s="124"/>
      <c r="M738" s="124"/>
      <c r="N738" s="124"/>
      <c r="O738" s="124"/>
      <c r="P738" s="124"/>
      <c r="Q738" s="106"/>
      <c r="R738" s="124"/>
      <c r="S738" s="194"/>
      <c r="T738" s="124"/>
      <c r="U738" s="124"/>
      <c r="V738" s="124"/>
      <c r="W738" s="124"/>
      <c r="X738" s="124"/>
      <c r="Y738" s="124"/>
      <c r="Z738" s="124"/>
    </row>
    <row r="739">
      <c r="A739" s="183"/>
      <c r="B739" s="184"/>
      <c r="C739" s="106"/>
      <c r="D739" s="106"/>
      <c r="E739" s="185"/>
      <c r="F739" s="124"/>
      <c r="G739" s="124"/>
      <c r="H739" s="124"/>
      <c r="I739" s="124"/>
      <c r="J739" s="124"/>
      <c r="K739" s="124"/>
      <c r="L739" s="124"/>
      <c r="M739" s="124"/>
      <c r="N739" s="124"/>
      <c r="O739" s="124"/>
      <c r="P739" s="124"/>
      <c r="Q739" s="106"/>
      <c r="R739" s="124"/>
      <c r="S739" s="194"/>
      <c r="T739" s="124"/>
      <c r="U739" s="124"/>
      <c r="V739" s="124"/>
      <c r="W739" s="124"/>
      <c r="X739" s="124"/>
      <c r="Y739" s="124"/>
      <c r="Z739" s="124"/>
    </row>
    <row r="740">
      <c r="A740" s="183"/>
      <c r="B740" s="184"/>
      <c r="C740" s="106"/>
      <c r="D740" s="106"/>
      <c r="E740" s="185"/>
      <c r="F740" s="124"/>
      <c r="G740" s="124"/>
      <c r="H740" s="124"/>
      <c r="I740" s="124"/>
      <c r="J740" s="124"/>
      <c r="K740" s="124"/>
      <c r="L740" s="124"/>
      <c r="M740" s="124"/>
      <c r="N740" s="124"/>
      <c r="O740" s="124"/>
      <c r="P740" s="124"/>
      <c r="Q740" s="106"/>
      <c r="R740" s="124"/>
      <c r="S740" s="194"/>
      <c r="T740" s="124"/>
      <c r="U740" s="124"/>
      <c r="V740" s="124"/>
      <c r="W740" s="124"/>
      <c r="X740" s="124"/>
      <c r="Y740" s="124"/>
      <c r="Z740" s="124"/>
    </row>
    <row r="741">
      <c r="A741" s="183"/>
      <c r="B741" s="184"/>
      <c r="C741" s="106"/>
      <c r="D741" s="106"/>
      <c r="E741" s="185"/>
      <c r="F741" s="124"/>
      <c r="G741" s="124"/>
      <c r="H741" s="124"/>
      <c r="I741" s="124"/>
      <c r="J741" s="124"/>
      <c r="K741" s="124"/>
      <c r="L741" s="124"/>
      <c r="M741" s="124"/>
      <c r="N741" s="124"/>
      <c r="O741" s="124"/>
      <c r="P741" s="124"/>
      <c r="Q741" s="106"/>
      <c r="R741" s="124"/>
      <c r="S741" s="194"/>
      <c r="T741" s="124"/>
      <c r="U741" s="124"/>
      <c r="V741" s="124"/>
      <c r="W741" s="124"/>
      <c r="X741" s="124"/>
      <c r="Y741" s="124"/>
      <c r="Z741" s="124"/>
    </row>
    <row r="742">
      <c r="A742" s="183"/>
      <c r="B742" s="184"/>
      <c r="C742" s="106"/>
      <c r="D742" s="106"/>
      <c r="E742" s="185"/>
      <c r="F742" s="124"/>
      <c r="G742" s="124"/>
      <c r="H742" s="124"/>
      <c r="I742" s="124"/>
      <c r="J742" s="124"/>
      <c r="K742" s="124"/>
      <c r="L742" s="124"/>
      <c r="M742" s="124"/>
      <c r="N742" s="124"/>
      <c r="O742" s="124"/>
      <c r="P742" s="124"/>
      <c r="Q742" s="106"/>
      <c r="R742" s="124"/>
      <c r="S742" s="194"/>
      <c r="T742" s="124"/>
      <c r="U742" s="124"/>
      <c r="V742" s="124"/>
      <c r="W742" s="124"/>
      <c r="X742" s="124"/>
      <c r="Y742" s="124"/>
      <c r="Z742" s="124"/>
    </row>
    <row r="743">
      <c r="A743" s="183"/>
      <c r="B743" s="184"/>
      <c r="C743" s="106"/>
      <c r="D743" s="106"/>
      <c r="E743" s="185"/>
      <c r="F743" s="124"/>
      <c r="G743" s="124"/>
      <c r="H743" s="124"/>
      <c r="I743" s="124"/>
      <c r="J743" s="124"/>
      <c r="K743" s="124"/>
      <c r="L743" s="124"/>
      <c r="M743" s="124"/>
      <c r="N743" s="124"/>
      <c r="O743" s="124"/>
      <c r="P743" s="124"/>
      <c r="Q743" s="106"/>
      <c r="R743" s="124"/>
      <c r="S743" s="194"/>
      <c r="T743" s="124"/>
      <c r="U743" s="124"/>
      <c r="V743" s="124"/>
      <c r="W743" s="124"/>
      <c r="X743" s="124"/>
      <c r="Y743" s="124"/>
      <c r="Z743" s="124"/>
    </row>
    <row r="744">
      <c r="A744" s="183"/>
      <c r="B744" s="184"/>
      <c r="C744" s="106"/>
      <c r="D744" s="106"/>
      <c r="E744" s="185"/>
      <c r="F744" s="124"/>
      <c r="G744" s="124"/>
      <c r="H744" s="124"/>
      <c r="I744" s="124"/>
      <c r="J744" s="124"/>
      <c r="K744" s="124"/>
      <c r="L744" s="124"/>
      <c r="M744" s="124"/>
      <c r="N744" s="124"/>
      <c r="O744" s="124"/>
      <c r="P744" s="124"/>
      <c r="Q744" s="106"/>
      <c r="R744" s="124"/>
      <c r="S744" s="194"/>
      <c r="T744" s="124"/>
      <c r="U744" s="124"/>
      <c r="V744" s="124"/>
      <c r="W744" s="124"/>
      <c r="X744" s="124"/>
      <c r="Y744" s="124"/>
      <c r="Z744" s="124"/>
    </row>
    <row r="745">
      <c r="A745" s="183"/>
      <c r="B745" s="184"/>
      <c r="C745" s="106"/>
      <c r="D745" s="106"/>
      <c r="E745" s="185"/>
      <c r="F745" s="124"/>
      <c r="G745" s="124"/>
      <c r="H745" s="124"/>
      <c r="I745" s="124"/>
      <c r="J745" s="124"/>
      <c r="K745" s="124"/>
      <c r="L745" s="124"/>
      <c r="M745" s="124"/>
      <c r="N745" s="124"/>
      <c r="O745" s="124"/>
      <c r="P745" s="124"/>
      <c r="Q745" s="106"/>
      <c r="R745" s="124"/>
      <c r="S745" s="194"/>
      <c r="T745" s="124"/>
      <c r="U745" s="124"/>
      <c r="V745" s="124"/>
      <c r="W745" s="124"/>
      <c r="X745" s="124"/>
      <c r="Y745" s="124"/>
      <c r="Z745" s="124"/>
    </row>
    <row r="746">
      <c r="A746" s="183"/>
      <c r="B746" s="184"/>
      <c r="C746" s="106"/>
      <c r="D746" s="106"/>
      <c r="E746" s="185"/>
      <c r="F746" s="124"/>
      <c r="G746" s="124"/>
      <c r="H746" s="124"/>
      <c r="I746" s="124"/>
      <c r="J746" s="124"/>
      <c r="K746" s="124"/>
      <c r="L746" s="124"/>
      <c r="M746" s="124"/>
      <c r="N746" s="124"/>
      <c r="O746" s="124"/>
      <c r="P746" s="124"/>
      <c r="Q746" s="106"/>
      <c r="R746" s="124"/>
      <c r="S746" s="194"/>
      <c r="T746" s="124"/>
      <c r="U746" s="124"/>
      <c r="V746" s="124"/>
      <c r="W746" s="124"/>
      <c r="X746" s="124"/>
      <c r="Y746" s="124"/>
      <c r="Z746" s="124"/>
    </row>
    <row r="747">
      <c r="A747" s="183"/>
      <c r="B747" s="184"/>
      <c r="C747" s="106"/>
      <c r="D747" s="106"/>
      <c r="E747" s="185"/>
      <c r="F747" s="124"/>
      <c r="G747" s="124"/>
      <c r="H747" s="124"/>
      <c r="I747" s="124"/>
      <c r="J747" s="124"/>
      <c r="K747" s="124"/>
      <c r="L747" s="124"/>
      <c r="M747" s="124"/>
      <c r="N747" s="124"/>
      <c r="O747" s="124"/>
      <c r="P747" s="124"/>
      <c r="Q747" s="106"/>
      <c r="R747" s="124"/>
      <c r="S747" s="194"/>
      <c r="T747" s="124"/>
      <c r="U747" s="124"/>
      <c r="V747" s="124"/>
      <c r="W747" s="124"/>
      <c r="X747" s="124"/>
      <c r="Y747" s="124"/>
      <c r="Z747" s="124"/>
    </row>
    <row r="748">
      <c r="A748" s="183"/>
      <c r="B748" s="184"/>
      <c r="C748" s="106"/>
      <c r="D748" s="106"/>
      <c r="E748" s="185"/>
      <c r="F748" s="124"/>
      <c r="G748" s="124"/>
      <c r="H748" s="124"/>
      <c r="I748" s="124"/>
      <c r="J748" s="124"/>
      <c r="K748" s="124"/>
      <c r="L748" s="124"/>
      <c r="M748" s="124"/>
      <c r="N748" s="124"/>
      <c r="O748" s="124"/>
      <c r="P748" s="124"/>
      <c r="Q748" s="106"/>
      <c r="R748" s="124"/>
      <c r="S748" s="194"/>
      <c r="T748" s="124"/>
      <c r="U748" s="124"/>
      <c r="V748" s="124"/>
      <c r="W748" s="124"/>
      <c r="X748" s="124"/>
      <c r="Y748" s="124"/>
      <c r="Z748" s="124"/>
    </row>
    <row r="749">
      <c r="A749" s="183"/>
      <c r="B749" s="184"/>
      <c r="C749" s="106"/>
      <c r="D749" s="106"/>
      <c r="E749" s="185"/>
      <c r="F749" s="124"/>
      <c r="G749" s="124"/>
      <c r="H749" s="124"/>
      <c r="I749" s="124"/>
      <c r="J749" s="124"/>
      <c r="K749" s="124"/>
      <c r="L749" s="124"/>
      <c r="M749" s="124"/>
      <c r="N749" s="124"/>
      <c r="O749" s="124"/>
      <c r="P749" s="124"/>
      <c r="Q749" s="106"/>
      <c r="R749" s="124"/>
      <c r="S749" s="194"/>
      <c r="T749" s="124"/>
      <c r="U749" s="124"/>
      <c r="V749" s="124"/>
      <c r="W749" s="124"/>
      <c r="X749" s="124"/>
      <c r="Y749" s="124"/>
      <c r="Z749" s="124"/>
    </row>
    <row r="750">
      <c r="A750" s="183"/>
      <c r="B750" s="184"/>
      <c r="C750" s="106"/>
      <c r="D750" s="106"/>
      <c r="E750" s="185"/>
      <c r="F750" s="124"/>
      <c r="G750" s="124"/>
      <c r="H750" s="124"/>
      <c r="I750" s="124"/>
      <c r="J750" s="124"/>
      <c r="K750" s="124"/>
      <c r="L750" s="124"/>
      <c r="M750" s="124"/>
      <c r="N750" s="124"/>
      <c r="O750" s="124"/>
      <c r="P750" s="124"/>
      <c r="Q750" s="106"/>
      <c r="R750" s="124"/>
      <c r="S750" s="194"/>
      <c r="T750" s="124"/>
      <c r="U750" s="124"/>
      <c r="V750" s="124"/>
      <c r="W750" s="124"/>
      <c r="X750" s="124"/>
      <c r="Y750" s="124"/>
      <c r="Z750" s="124"/>
    </row>
    <row r="751">
      <c r="A751" s="183"/>
      <c r="B751" s="184"/>
      <c r="C751" s="106"/>
      <c r="D751" s="106"/>
      <c r="E751" s="185"/>
      <c r="F751" s="124"/>
      <c r="G751" s="124"/>
      <c r="H751" s="124"/>
      <c r="I751" s="124"/>
      <c r="J751" s="124"/>
      <c r="K751" s="124"/>
      <c r="L751" s="124"/>
      <c r="M751" s="124"/>
      <c r="N751" s="124"/>
      <c r="O751" s="124"/>
      <c r="P751" s="124"/>
      <c r="Q751" s="106"/>
      <c r="R751" s="124"/>
      <c r="S751" s="194"/>
      <c r="T751" s="124"/>
      <c r="U751" s="124"/>
      <c r="V751" s="124"/>
      <c r="W751" s="124"/>
      <c r="X751" s="124"/>
      <c r="Y751" s="124"/>
      <c r="Z751" s="124"/>
    </row>
    <row r="752">
      <c r="A752" s="183"/>
      <c r="B752" s="184"/>
      <c r="C752" s="106"/>
      <c r="D752" s="106"/>
      <c r="E752" s="185"/>
      <c r="F752" s="124"/>
      <c r="G752" s="124"/>
      <c r="H752" s="124"/>
      <c r="I752" s="124"/>
      <c r="J752" s="124"/>
      <c r="K752" s="124"/>
      <c r="L752" s="124"/>
      <c r="M752" s="124"/>
      <c r="N752" s="124"/>
      <c r="O752" s="124"/>
      <c r="P752" s="124"/>
      <c r="Q752" s="106"/>
      <c r="R752" s="124"/>
      <c r="S752" s="194"/>
      <c r="T752" s="124"/>
      <c r="U752" s="124"/>
      <c r="V752" s="124"/>
      <c r="W752" s="124"/>
      <c r="X752" s="124"/>
      <c r="Y752" s="124"/>
      <c r="Z752" s="124"/>
    </row>
    <row r="753">
      <c r="A753" s="183"/>
      <c r="B753" s="184"/>
      <c r="C753" s="106"/>
      <c r="D753" s="106"/>
      <c r="E753" s="185"/>
      <c r="F753" s="124"/>
      <c r="G753" s="124"/>
      <c r="H753" s="124"/>
      <c r="I753" s="124"/>
      <c r="J753" s="124"/>
      <c r="K753" s="124"/>
      <c r="L753" s="124"/>
      <c r="M753" s="124"/>
      <c r="N753" s="124"/>
      <c r="O753" s="124"/>
      <c r="P753" s="124"/>
      <c r="Q753" s="106"/>
      <c r="R753" s="124"/>
      <c r="S753" s="194"/>
      <c r="T753" s="124"/>
      <c r="U753" s="124"/>
      <c r="V753" s="124"/>
      <c r="W753" s="124"/>
      <c r="X753" s="124"/>
      <c r="Y753" s="124"/>
      <c r="Z753" s="124"/>
    </row>
    <row r="754">
      <c r="A754" s="183"/>
      <c r="B754" s="184"/>
      <c r="C754" s="106"/>
      <c r="D754" s="106"/>
      <c r="E754" s="185"/>
      <c r="F754" s="124"/>
      <c r="G754" s="124"/>
      <c r="H754" s="124"/>
      <c r="I754" s="124"/>
      <c r="J754" s="124"/>
      <c r="K754" s="124"/>
      <c r="L754" s="124"/>
      <c r="M754" s="124"/>
      <c r="N754" s="124"/>
      <c r="O754" s="124"/>
      <c r="P754" s="124"/>
      <c r="Q754" s="106"/>
      <c r="R754" s="124"/>
      <c r="S754" s="194"/>
      <c r="T754" s="124"/>
      <c r="U754" s="124"/>
      <c r="V754" s="124"/>
      <c r="W754" s="124"/>
      <c r="X754" s="124"/>
      <c r="Y754" s="124"/>
      <c r="Z754" s="124"/>
    </row>
    <row r="755">
      <c r="A755" s="183"/>
      <c r="B755" s="184"/>
      <c r="C755" s="106"/>
      <c r="D755" s="106"/>
      <c r="E755" s="185"/>
      <c r="F755" s="124"/>
      <c r="G755" s="124"/>
      <c r="H755" s="124"/>
      <c r="I755" s="124"/>
      <c r="J755" s="124"/>
      <c r="K755" s="124"/>
      <c r="L755" s="124"/>
      <c r="M755" s="124"/>
      <c r="N755" s="124"/>
      <c r="O755" s="124"/>
      <c r="P755" s="124"/>
      <c r="Q755" s="106"/>
      <c r="R755" s="124"/>
      <c r="S755" s="194"/>
      <c r="T755" s="124"/>
      <c r="U755" s="124"/>
      <c r="V755" s="124"/>
      <c r="W755" s="124"/>
      <c r="X755" s="124"/>
      <c r="Y755" s="124"/>
      <c r="Z755" s="124"/>
    </row>
    <row r="756">
      <c r="A756" s="183"/>
      <c r="B756" s="184"/>
      <c r="C756" s="106"/>
      <c r="D756" s="106"/>
      <c r="E756" s="185"/>
      <c r="F756" s="124"/>
      <c r="G756" s="124"/>
      <c r="H756" s="124"/>
      <c r="I756" s="124"/>
      <c r="J756" s="124"/>
      <c r="K756" s="124"/>
      <c r="L756" s="124"/>
      <c r="M756" s="124"/>
      <c r="N756" s="124"/>
      <c r="O756" s="124"/>
      <c r="P756" s="124"/>
      <c r="Q756" s="106"/>
      <c r="R756" s="124"/>
      <c r="S756" s="194"/>
      <c r="T756" s="124"/>
      <c r="U756" s="124"/>
      <c r="V756" s="124"/>
      <c r="W756" s="124"/>
      <c r="X756" s="124"/>
      <c r="Y756" s="124"/>
      <c r="Z756" s="124"/>
    </row>
    <row r="757">
      <c r="A757" s="183"/>
      <c r="B757" s="184"/>
      <c r="C757" s="106"/>
      <c r="D757" s="106"/>
      <c r="E757" s="185"/>
      <c r="F757" s="124"/>
      <c r="G757" s="124"/>
      <c r="H757" s="124"/>
      <c r="I757" s="124"/>
      <c r="J757" s="124"/>
      <c r="K757" s="124"/>
      <c r="L757" s="124"/>
      <c r="M757" s="124"/>
      <c r="N757" s="124"/>
      <c r="O757" s="124"/>
      <c r="P757" s="124"/>
      <c r="Q757" s="106"/>
      <c r="R757" s="124"/>
      <c r="S757" s="194"/>
      <c r="T757" s="124"/>
      <c r="U757" s="124"/>
      <c r="V757" s="124"/>
      <c r="W757" s="124"/>
      <c r="X757" s="124"/>
      <c r="Y757" s="124"/>
      <c r="Z757" s="124"/>
    </row>
    <row r="758">
      <c r="A758" s="183"/>
      <c r="B758" s="184"/>
      <c r="C758" s="106"/>
      <c r="D758" s="106"/>
      <c r="E758" s="185"/>
      <c r="F758" s="124"/>
      <c r="G758" s="124"/>
      <c r="H758" s="124"/>
      <c r="I758" s="124"/>
      <c r="J758" s="124"/>
      <c r="K758" s="124"/>
      <c r="L758" s="124"/>
      <c r="M758" s="124"/>
      <c r="N758" s="124"/>
      <c r="O758" s="124"/>
      <c r="P758" s="124"/>
      <c r="Q758" s="106"/>
      <c r="R758" s="124"/>
      <c r="S758" s="194"/>
      <c r="T758" s="124"/>
      <c r="U758" s="124"/>
      <c r="V758" s="124"/>
      <c r="W758" s="124"/>
      <c r="X758" s="124"/>
      <c r="Y758" s="124"/>
      <c r="Z758" s="124"/>
    </row>
    <row r="759">
      <c r="A759" s="183"/>
      <c r="B759" s="184"/>
      <c r="C759" s="106"/>
      <c r="D759" s="106"/>
      <c r="E759" s="185"/>
      <c r="F759" s="124"/>
      <c r="G759" s="124"/>
      <c r="H759" s="124"/>
      <c r="I759" s="124"/>
      <c r="J759" s="124"/>
      <c r="K759" s="124"/>
      <c r="L759" s="124"/>
      <c r="M759" s="124"/>
      <c r="N759" s="124"/>
      <c r="O759" s="124"/>
      <c r="P759" s="124"/>
      <c r="Q759" s="106"/>
      <c r="R759" s="124"/>
      <c r="S759" s="194"/>
      <c r="T759" s="124"/>
      <c r="U759" s="124"/>
      <c r="V759" s="124"/>
      <c r="W759" s="124"/>
      <c r="X759" s="124"/>
      <c r="Y759" s="124"/>
      <c r="Z759" s="124"/>
    </row>
    <row r="760">
      <c r="A760" s="183"/>
      <c r="B760" s="184"/>
      <c r="C760" s="106"/>
      <c r="D760" s="106"/>
      <c r="E760" s="185"/>
      <c r="F760" s="124"/>
      <c r="G760" s="124"/>
      <c r="H760" s="124"/>
      <c r="I760" s="124"/>
      <c r="J760" s="124"/>
      <c r="K760" s="124"/>
      <c r="L760" s="124"/>
      <c r="M760" s="124"/>
      <c r="N760" s="124"/>
      <c r="O760" s="124"/>
      <c r="P760" s="124"/>
      <c r="Q760" s="106"/>
      <c r="R760" s="124"/>
      <c r="S760" s="194"/>
      <c r="T760" s="124"/>
      <c r="U760" s="124"/>
      <c r="V760" s="124"/>
      <c r="W760" s="124"/>
      <c r="X760" s="124"/>
      <c r="Y760" s="124"/>
      <c r="Z760" s="124"/>
    </row>
    <row r="761">
      <c r="A761" s="183"/>
      <c r="B761" s="184"/>
      <c r="C761" s="106"/>
      <c r="D761" s="106"/>
      <c r="E761" s="185"/>
      <c r="F761" s="124"/>
      <c r="G761" s="124"/>
      <c r="H761" s="124"/>
      <c r="I761" s="124"/>
      <c r="J761" s="124"/>
      <c r="K761" s="124"/>
      <c r="L761" s="124"/>
      <c r="M761" s="124"/>
      <c r="N761" s="124"/>
      <c r="O761" s="124"/>
      <c r="P761" s="124"/>
      <c r="Q761" s="106"/>
      <c r="R761" s="124"/>
      <c r="S761" s="194"/>
      <c r="T761" s="124"/>
      <c r="U761" s="124"/>
      <c r="V761" s="124"/>
      <c r="W761" s="124"/>
      <c r="X761" s="124"/>
      <c r="Y761" s="124"/>
      <c r="Z761" s="124"/>
    </row>
    <row r="762">
      <c r="A762" s="183"/>
      <c r="B762" s="184"/>
      <c r="C762" s="106"/>
      <c r="D762" s="106"/>
      <c r="E762" s="185"/>
      <c r="F762" s="124"/>
      <c r="G762" s="124"/>
      <c r="H762" s="124"/>
      <c r="I762" s="124"/>
      <c r="J762" s="124"/>
      <c r="K762" s="124"/>
      <c r="L762" s="124"/>
      <c r="M762" s="124"/>
      <c r="N762" s="124"/>
      <c r="O762" s="124"/>
      <c r="P762" s="124"/>
      <c r="Q762" s="106"/>
      <c r="R762" s="124"/>
      <c r="S762" s="194"/>
      <c r="T762" s="124"/>
      <c r="U762" s="124"/>
      <c r="V762" s="124"/>
      <c r="W762" s="124"/>
      <c r="X762" s="124"/>
      <c r="Y762" s="124"/>
      <c r="Z762" s="124"/>
    </row>
    <row r="763">
      <c r="A763" s="183"/>
      <c r="B763" s="184"/>
      <c r="C763" s="106"/>
      <c r="D763" s="106"/>
      <c r="E763" s="185"/>
      <c r="F763" s="124"/>
      <c r="G763" s="124"/>
      <c r="H763" s="124"/>
      <c r="I763" s="124"/>
      <c r="J763" s="124"/>
      <c r="K763" s="124"/>
      <c r="L763" s="124"/>
      <c r="M763" s="124"/>
      <c r="N763" s="124"/>
      <c r="O763" s="124"/>
      <c r="P763" s="124"/>
      <c r="Q763" s="106"/>
      <c r="R763" s="124"/>
      <c r="S763" s="194"/>
      <c r="T763" s="124"/>
      <c r="U763" s="124"/>
      <c r="V763" s="124"/>
      <c r="W763" s="124"/>
      <c r="X763" s="124"/>
      <c r="Y763" s="124"/>
      <c r="Z763" s="124"/>
    </row>
    <row r="764">
      <c r="A764" s="183"/>
      <c r="B764" s="184"/>
      <c r="C764" s="106"/>
      <c r="D764" s="106"/>
      <c r="E764" s="185"/>
      <c r="F764" s="124"/>
      <c r="G764" s="124"/>
      <c r="H764" s="124"/>
      <c r="I764" s="124"/>
      <c r="J764" s="124"/>
      <c r="K764" s="124"/>
      <c r="L764" s="124"/>
      <c r="M764" s="124"/>
      <c r="N764" s="124"/>
      <c r="O764" s="124"/>
      <c r="P764" s="124"/>
      <c r="Q764" s="106"/>
      <c r="R764" s="124"/>
      <c r="S764" s="194"/>
      <c r="T764" s="124"/>
      <c r="U764" s="124"/>
      <c r="V764" s="124"/>
      <c r="W764" s="124"/>
      <c r="X764" s="124"/>
      <c r="Y764" s="124"/>
      <c r="Z764" s="124"/>
    </row>
    <row r="765">
      <c r="A765" s="183"/>
      <c r="B765" s="184"/>
      <c r="C765" s="106"/>
      <c r="D765" s="106"/>
      <c r="E765" s="185"/>
      <c r="F765" s="124"/>
      <c r="G765" s="124"/>
      <c r="H765" s="124"/>
      <c r="I765" s="124"/>
      <c r="J765" s="124"/>
      <c r="K765" s="124"/>
      <c r="L765" s="124"/>
      <c r="M765" s="124"/>
      <c r="N765" s="124"/>
      <c r="O765" s="124"/>
      <c r="P765" s="124"/>
      <c r="Q765" s="106"/>
      <c r="R765" s="124"/>
      <c r="S765" s="194"/>
      <c r="T765" s="124"/>
      <c r="U765" s="124"/>
      <c r="V765" s="124"/>
      <c r="W765" s="124"/>
      <c r="X765" s="124"/>
      <c r="Y765" s="124"/>
      <c r="Z765" s="124"/>
    </row>
    <row r="766">
      <c r="A766" s="183"/>
      <c r="B766" s="184"/>
      <c r="C766" s="106"/>
      <c r="D766" s="106"/>
      <c r="E766" s="185"/>
      <c r="F766" s="124"/>
      <c r="G766" s="124"/>
      <c r="H766" s="124"/>
      <c r="I766" s="124"/>
      <c r="J766" s="124"/>
      <c r="K766" s="124"/>
      <c r="L766" s="124"/>
      <c r="M766" s="124"/>
      <c r="N766" s="124"/>
      <c r="O766" s="124"/>
      <c r="P766" s="124"/>
      <c r="Q766" s="106"/>
      <c r="R766" s="124"/>
      <c r="S766" s="194"/>
      <c r="T766" s="124"/>
      <c r="U766" s="124"/>
      <c r="V766" s="124"/>
      <c r="W766" s="124"/>
      <c r="X766" s="124"/>
      <c r="Y766" s="124"/>
      <c r="Z766" s="124"/>
    </row>
    <row r="767">
      <c r="A767" s="183"/>
      <c r="B767" s="184"/>
      <c r="C767" s="106"/>
      <c r="D767" s="106"/>
      <c r="E767" s="185"/>
      <c r="F767" s="124"/>
      <c r="G767" s="124"/>
      <c r="H767" s="124"/>
      <c r="I767" s="124"/>
      <c r="J767" s="124"/>
      <c r="K767" s="124"/>
      <c r="L767" s="124"/>
      <c r="M767" s="124"/>
      <c r="N767" s="124"/>
      <c r="O767" s="124"/>
      <c r="P767" s="124"/>
      <c r="Q767" s="106"/>
      <c r="R767" s="124"/>
      <c r="S767" s="194"/>
      <c r="T767" s="124"/>
      <c r="U767" s="124"/>
      <c r="V767" s="124"/>
      <c r="W767" s="124"/>
      <c r="X767" s="124"/>
      <c r="Y767" s="124"/>
      <c r="Z767" s="124"/>
    </row>
    <row r="768">
      <c r="A768" s="183"/>
      <c r="B768" s="184"/>
      <c r="C768" s="106"/>
      <c r="D768" s="106"/>
      <c r="E768" s="185"/>
      <c r="F768" s="124"/>
      <c r="G768" s="124"/>
      <c r="H768" s="124"/>
      <c r="I768" s="124"/>
      <c r="J768" s="124"/>
      <c r="K768" s="124"/>
      <c r="L768" s="124"/>
      <c r="M768" s="124"/>
      <c r="N768" s="124"/>
      <c r="O768" s="124"/>
      <c r="P768" s="124"/>
      <c r="Q768" s="106"/>
      <c r="R768" s="124"/>
      <c r="S768" s="194"/>
      <c r="T768" s="124"/>
      <c r="U768" s="124"/>
      <c r="V768" s="124"/>
      <c r="W768" s="124"/>
      <c r="X768" s="124"/>
      <c r="Y768" s="124"/>
      <c r="Z768" s="124"/>
    </row>
    <row r="769">
      <c r="A769" s="183"/>
      <c r="B769" s="184"/>
      <c r="C769" s="106"/>
      <c r="D769" s="106"/>
      <c r="E769" s="185"/>
      <c r="F769" s="124"/>
      <c r="G769" s="124"/>
      <c r="H769" s="124"/>
      <c r="I769" s="124"/>
      <c r="J769" s="124"/>
      <c r="K769" s="124"/>
      <c r="L769" s="124"/>
      <c r="M769" s="124"/>
      <c r="N769" s="124"/>
      <c r="O769" s="124"/>
      <c r="P769" s="124"/>
      <c r="Q769" s="106"/>
      <c r="R769" s="124"/>
      <c r="S769" s="194"/>
      <c r="T769" s="124"/>
      <c r="U769" s="124"/>
      <c r="V769" s="124"/>
      <c r="W769" s="124"/>
      <c r="X769" s="124"/>
      <c r="Y769" s="124"/>
      <c r="Z769" s="124"/>
    </row>
    <row r="770">
      <c r="A770" s="183"/>
      <c r="B770" s="184"/>
      <c r="C770" s="106"/>
      <c r="D770" s="106"/>
      <c r="E770" s="185"/>
      <c r="F770" s="124"/>
      <c r="G770" s="124"/>
      <c r="H770" s="124"/>
      <c r="I770" s="124"/>
      <c r="J770" s="124"/>
      <c r="K770" s="124"/>
      <c r="L770" s="124"/>
      <c r="M770" s="124"/>
      <c r="N770" s="124"/>
      <c r="O770" s="124"/>
      <c r="P770" s="124"/>
      <c r="Q770" s="106"/>
      <c r="R770" s="124"/>
      <c r="S770" s="194"/>
      <c r="T770" s="124"/>
      <c r="U770" s="124"/>
      <c r="V770" s="124"/>
      <c r="W770" s="124"/>
      <c r="X770" s="124"/>
      <c r="Y770" s="124"/>
      <c r="Z770" s="124"/>
    </row>
    <row r="771">
      <c r="A771" s="183"/>
      <c r="B771" s="184"/>
      <c r="C771" s="106"/>
      <c r="D771" s="106"/>
      <c r="E771" s="185"/>
      <c r="F771" s="124"/>
      <c r="G771" s="124"/>
      <c r="H771" s="124"/>
      <c r="I771" s="124"/>
      <c r="J771" s="124"/>
      <c r="K771" s="124"/>
      <c r="L771" s="124"/>
      <c r="M771" s="124"/>
      <c r="N771" s="124"/>
      <c r="O771" s="124"/>
      <c r="P771" s="124"/>
      <c r="Q771" s="106"/>
      <c r="R771" s="124"/>
      <c r="S771" s="194"/>
      <c r="T771" s="124"/>
      <c r="U771" s="124"/>
      <c r="V771" s="124"/>
      <c r="W771" s="124"/>
      <c r="X771" s="124"/>
      <c r="Y771" s="124"/>
      <c r="Z771" s="124"/>
    </row>
    <row r="772">
      <c r="A772" s="183"/>
      <c r="B772" s="184"/>
      <c r="C772" s="106"/>
      <c r="D772" s="106"/>
      <c r="E772" s="185"/>
      <c r="F772" s="124"/>
      <c r="G772" s="124"/>
      <c r="H772" s="124"/>
      <c r="I772" s="124"/>
      <c r="J772" s="124"/>
      <c r="K772" s="124"/>
      <c r="L772" s="124"/>
      <c r="M772" s="124"/>
      <c r="N772" s="124"/>
      <c r="O772" s="124"/>
      <c r="P772" s="124"/>
      <c r="Q772" s="106"/>
      <c r="R772" s="124"/>
      <c r="S772" s="194"/>
      <c r="T772" s="124"/>
      <c r="U772" s="124"/>
      <c r="V772" s="124"/>
      <c r="W772" s="124"/>
      <c r="X772" s="124"/>
      <c r="Y772" s="124"/>
      <c r="Z772" s="124"/>
    </row>
    <row r="773">
      <c r="A773" s="183"/>
      <c r="B773" s="184"/>
      <c r="C773" s="106"/>
      <c r="D773" s="106"/>
      <c r="E773" s="185"/>
      <c r="F773" s="124"/>
      <c r="G773" s="124"/>
      <c r="H773" s="124"/>
      <c r="I773" s="124"/>
      <c r="J773" s="124"/>
      <c r="K773" s="124"/>
      <c r="L773" s="124"/>
      <c r="M773" s="124"/>
      <c r="N773" s="124"/>
      <c r="O773" s="124"/>
      <c r="P773" s="124"/>
      <c r="Q773" s="106"/>
      <c r="R773" s="124"/>
      <c r="S773" s="194"/>
      <c r="T773" s="124"/>
      <c r="U773" s="124"/>
      <c r="V773" s="124"/>
      <c r="W773" s="124"/>
      <c r="X773" s="124"/>
      <c r="Y773" s="124"/>
      <c r="Z773" s="124"/>
    </row>
    <row r="774">
      <c r="A774" s="183"/>
      <c r="B774" s="184"/>
      <c r="C774" s="106"/>
      <c r="D774" s="106"/>
      <c r="E774" s="185"/>
      <c r="F774" s="124"/>
      <c r="G774" s="124"/>
      <c r="H774" s="124"/>
      <c r="I774" s="124"/>
      <c r="J774" s="124"/>
      <c r="K774" s="124"/>
      <c r="L774" s="124"/>
      <c r="M774" s="124"/>
      <c r="N774" s="124"/>
      <c r="O774" s="124"/>
      <c r="P774" s="124"/>
      <c r="Q774" s="106"/>
      <c r="R774" s="124"/>
      <c r="S774" s="194"/>
      <c r="T774" s="124"/>
      <c r="U774" s="124"/>
      <c r="V774" s="124"/>
      <c r="W774" s="124"/>
      <c r="X774" s="124"/>
      <c r="Y774" s="124"/>
      <c r="Z774" s="124"/>
    </row>
    <row r="775">
      <c r="A775" s="183"/>
      <c r="B775" s="184"/>
      <c r="C775" s="106"/>
      <c r="D775" s="106"/>
      <c r="E775" s="185"/>
      <c r="F775" s="124"/>
      <c r="G775" s="124"/>
      <c r="H775" s="124"/>
      <c r="I775" s="124"/>
      <c r="J775" s="124"/>
      <c r="K775" s="124"/>
      <c r="L775" s="124"/>
      <c r="M775" s="124"/>
      <c r="N775" s="124"/>
      <c r="O775" s="124"/>
      <c r="P775" s="124"/>
      <c r="Q775" s="106"/>
      <c r="R775" s="124"/>
      <c r="S775" s="194"/>
      <c r="T775" s="124"/>
      <c r="U775" s="124"/>
      <c r="V775" s="124"/>
      <c r="W775" s="124"/>
      <c r="X775" s="124"/>
      <c r="Y775" s="124"/>
      <c r="Z775" s="124"/>
    </row>
    <row r="776">
      <c r="A776" s="183"/>
      <c r="B776" s="184"/>
      <c r="C776" s="106"/>
      <c r="D776" s="106"/>
      <c r="E776" s="185"/>
      <c r="F776" s="124"/>
      <c r="G776" s="124"/>
      <c r="H776" s="124"/>
      <c r="I776" s="124"/>
      <c r="J776" s="124"/>
      <c r="K776" s="124"/>
      <c r="L776" s="124"/>
      <c r="M776" s="124"/>
      <c r="N776" s="124"/>
      <c r="O776" s="124"/>
      <c r="P776" s="124"/>
      <c r="Q776" s="106"/>
      <c r="R776" s="124"/>
      <c r="S776" s="194"/>
      <c r="T776" s="124"/>
      <c r="U776" s="124"/>
      <c r="V776" s="124"/>
      <c r="W776" s="124"/>
      <c r="X776" s="124"/>
      <c r="Y776" s="124"/>
      <c r="Z776" s="124"/>
    </row>
    <row r="777">
      <c r="A777" s="183"/>
      <c r="B777" s="184"/>
      <c r="C777" s="106"/>
      <c r="D777" s="106"/>
      <c r="E777" s="185"/>
      <c r="F777" s="124"/>
      <c r="G777" s="124"/>
      <c r="H777" s="124"/>
      <c r="I777" s="124"/>
      <c r="J777" s="124"/>
      <c r="K777" s="124"/>
      <c r="L777" s="124"/>
      <c r="M777" s="124"/>
      <c r="N777" s="124"/>
      <c r="O777" s="124"/>
      <c r="P777" s="124"/>
      <c r="Q777" s="106"/>
      <c r="R777" s="124"/>
      <c r="S777" s="194"/>
      <c r="T777" s="124"/>
      <c r="U777" s="124"/>
      <c r="V777" s="124"/>
      <c r="W777" s="124"/>
      <c r="X777" s="124"/>
      <c r="Y777" s="124"/>
      <c r="Z777" s="124"/>
    </row>
    <row r="778">
      <c r="A778" s="183"/>
      <c r="B778" s="184"/>
      <c r="C778" s="106"/>
      <c r="D778" s="106"/>
      <c r="E778" s="185"/>
      <c r="F778" s="124"/>
      <c r="G778" s="124"/>
      <c r="H778" s="124"/>
      <c r="I778" s="124"/>
      <c r="J778" s="124"/>
      <c r="K778" s="124"/>
      <c r="L778" s="124"/>
      <c r="M778" s="124"/>
      <c r="N778" s="124"/>
      <c r="O778" s="124"/>
      <c r="P778" s="124"/>
      <c r="Q778" s="106"/>
      <c r="R778" s="124"/>
      <c r="S778" s="194"/>
      <c r="T778" s="124"/>
      <c r="U778" s="124"/>
      <c r="V778" s="124"/>
      <c r="W778" s="124"/>
      <c r="X778" s="124"/>
      <c r="Y778" s="124"/>
      <c r="Z778" s="124"/>
    </row>
    <row r="779">
      <c r="A779" s="183"/>
      <c r="B779" s="184"/>
      <c r="C779" s="106"/>
      <c r="D779" s="106"/>
      <c r="E779" s="185"/>
      <c r="F779" s="124"/>
      <c r="G779" s="124"/>
      <c r="H779" s="124"/>
      <c r="I779" s="124"/>
      <c r="J779" s="124"/>
      <c r="K779" s="124"/>
      <c r="L779" s="124"/>
      <c r="M779" s="124"/>
      <c r="N779" s="124"/>
      <c r="O779" s="124"/>
      <c r="P779" s="124"/>
      <c r="Q779" s="106"/>
      <c r="R779" s="124"/>
      <c r="S779" s="194"/>
      <c r="T779" s="124"/>
      <c r="U779" s="124"/>
      <c r="V779" s="124"/>
      <c r="W779" s="124"/>
      <c r="X779" s="124"/>
      <c r="Y779" s="124"/>
      <c r="Z779" s="124"/>
    </row>
    <row r="780">
      <c r="A780" s="183"/>
      <c r="B780" s="184"/>
      <c r="C780" s="106"/>
      <c r="D780" s="106"/>
      <c r="E780" s="185"/>
      <c r="F780" s="124"/>
      <c r="G780" s="124"/>
      <c r="H780" s="124"/>
      <c r="I780" s="124"/>
      <c r="J780" s="124"/>
      <c r="K780" s="124"/>
      <c r="L780" s="124"/>
      <c r="M780" s="124"/>
      <c r="N780" s="124"/>
      <c r="O780" s="124"/>
      <c r="P780" s="124"/>
      <c r="Q780" s="106"/>
      <c r="R780" s="124"/>
      <c r="S780" s="194"/>
      <c r="T780" s="124"/>
      <c r="U780" s="124"/>
      <c r="V780" s="124"/>
      <c r="W780" s="124"/>
      <c r="X780" s="124"/>
      <c r="Y780" s="124"/>
      <c r="Z780" s="124"/>
    </row>
    <row r="781">
      <c r="A781" s="183"/>
      <c r="B781" s="184"/>
      <c r="C781" s="106"/>
      <c r="D781" s="106"/>
      <c r="E781" s="185"/>
      <c r="F781" s="124"/>
      <c r="G781" s="124"/>
      <c r="H781" s="124"/>
      <c r="I781" s="124"/>
      <c r="J781" s="124"/>
      <c r="K781" s="124"/>
      <c r="L781" s="124"/>
      <c r="M781" s="124"/>
      <c r="N781" s="124"/>
      <c r="O781" s="124"/>
      <c r="P781" s="124"/>
      <c r="Q781" s="106"/>
      <c r="R781" s="124"/>
      <c r="S781" s="194"/>
      <c r="T781" s="124"/>
      <c r="U781" s="124"/>
      <c r="V781" s="124"/>
      <c r="W781" s="124"/>
      <c r="X781" s="124"/>
      <c r="Y781" s="124"/>
      <c r="Z781" s="124"/>
    </row>
    <row r="782">
      <c r="A782" s="183"/>
      <c r="B782" s="184"/>
      <c r="C782" s="106"/>
      <c r="D782" s="106"/>
      <c r="E782" s="185"/>
      <c r="F782" s="124"/>
      <c r="G782" s="124"/>
      <c r="H782" s="124"/>
      <c r="I782" s="124"/>
      <c r="J782" s="124"/>
      <c r="K782" s="124"/>
      <c r="L782" s="124"/>
      <c r="M782" s="124"/>
      <c r="N782" s="124"/>
      <c r="O782" s="124"/>
      <c r="P782" s="124"/>
      <c r="Q782" s="106"/>
      <c r="R782" s="124"/>
      <c r="S782" s="194"/>
      <c r="T782" s="124"/>
      <c r="U782" s="124"/>
      <c r="V782" s="124"/>
      <c r="W782" s="124"/>
      <c r="X782" s="124"/>
      <c r="Y782" s="124"/>
      <c r="Z782" s="124"/>
    </row>
    <row r="783">
      <c r="A783" s="183"/>
      <c r="B783" s="184"/>
      <c r="C783" s="106"/>
      <c r="D783" s="106"/>
      <c r="E783" s="185"/>
      <c r="F783" s="124"/>
      <c r="G783" s="124"/>
      <c r="H783" s="124"/>
      <c r="I783" s="124"/>
      <c r="J783" s="124"/>
      <c r="K783" s="124"/>
      <c r="L783" s="124"/>
      <c r="M783" s="124"/>
      <c r="N783" s="124"/>
      <c r="O783" s="124"/>
      <c r="P783" s="124"/>
      <c r="Q783" s="106"/>
      <c r="R783" s="124"/>
      <c r="S783" s="194"/>
      <c r="T783" s="124"/>
      <c r="U783" s="124"/>
      <c r="V783" s="124"/>
      <c r="W783" s="124"/>
      <c r="X783" s="124"/>
      <c r="Y783" s="124"/>
      <c r="Z783" s="124"/>
    </row>
    <row r="784">
      <c r="A784" s="183"/>
      <c r="B784" s="184"/>
      <c r="C784" s="106"/>
      <c r="D784" s="106"/>
      <c r="E784" s="185"/>
      <c r="F784" s="124"/>
      <c r="G784" s="124"/>
      <c r="H784" s="124"/>
      <c r="I784" s="124"/>
      <c r="J784" s="124"/>
      <c r="K784" s="124"/>
      <c r="L784" s="124"/>
      <c r="M784" s="124"/>
      <c r="N784" s="124"/>
      <c r="O784" s="124"/>
      <c r="P784" s="124"/>
      <c r="Q784" s="106"/>
      <c r="R784" s="124"/>
      <c r="S784" s="194"/>
      <c r="T784" s="124"/>
      <c r="U784" s="124"/>
      <c r="V784" s="124"/>
      <c r="W784" s="124"/>
      <c r="X784" s="124"/>
      <c r="Y784" s="124"/>
      <c r="Z784" s="124"/>
    </row>
    <row r="785">
      <c r="A785" s="183"/>
      <c r="B785" s="184"/>
      <c r="C785" s="106"/>
      <c r="D785" s="106"/>
      <c r="E785" s="185"/>
      <c r="F785" s="124"/>
      <c r="G785" s="124"/>
      <c r="H785" s="124"/>
      <c r="I785" s="124"/>
      <c r="J785" s="124"/>
      <c r="K785" s="124"/>
      <c r="L785" s="124"/>
      <c r="M785" s="124"/>
      <c r="N785" s="124"/>
      <c r="O785" s="124"/>
      <c r="P785" s="124"/>
      <c r="Q785" s="106"/>
      <c r="R785" s="124"/>
      <c r="S785" s="194"/>
      <c r="T785" s="124"/>
      <c r="U785" s="124"/>
      <c r="V785" s="124"/>
      <c r="W785" s="124"/>
      <c r="X785" s="124"/>
      <c r="Y785" s="124"/>
      <c r="Z785" s="124"/>
    </row>
    <row r="786">
      <c r="A786" s="183"/>
      <c r="B786" s="184"/>
      <c r="C786" s="106"/>
      <c r="D786" s="106"/>
      <c r="E786" s="185"/>
      <c r="F786" s="124"/>
      <c r="G786" s="124"/>
      <c r="H786" s="124"/>
      <c r="I786" s="124"/>
      <c r="J786" s="124"/>
      <c r="K786" s="124"/>
      <c r="L786" s="124"/>
      <c r="M786" s="124"/>
      <c r="N786" s="124"/>
      <c r="O786" s="124"/>
      <c r="P786" s="124"/>
      <c r="Q786" s="106"/>
      <c r="R786" s="124"/>
      <c r="S786" s="194"/>
      <c r="T786" s="124"/>
      <c r="U786" s="124"/>
      <c r="V786" s="124"/>
      <c r="W786" s="124"/>
      <c r="X786" s="124"/>
      <c r="Y786" s="124"/>
      <c r="Z786" s="124"/>
    </row>
    <row r="787">
      <c r="A787" s="183"/>
      <c r="B787" s="184"/>
      <c r="C787" s="106"/>
      <c r="D787" s="106"/>
      <c r="E787" s="185"/>
      <c r="F787" s="124"/>
      <c r="G787" s="124"/>
      <c r="H787" s="124"/>
      <c r="I787" s="124"/>
      <c r="J787" s="124"/>
      <c r="K787" s="124"/>
      <c r="L787" s="124"/>
      <c r="M787" s="124"/>
      <c r="N787" s="124"/>
      <c r="O787" s="124"/>
      <c r="P787" s="124"/>
      <c r="Q787" s="106"/>
      <c r="R787" s="124"/>
      <c r="S787" s="194"/>
      <c r="T787" s="124"/>
      <c r="U787" s="124"/>
      <c r="V787" s="124"/>
      <c r="W787" s="124"/>
      <c r="X787" s="124"/>
      <c r="Y787" s="124"/>
      <c r="Z787" s="124"/>
    </row>
    <row r="788">
      <c r="A788" s="183"/>
      <c r="B788" s="184"/>
      <c r="C788" s="106"/>
      <c r="D788" s="106"/>
      <c r="E788" s="185"/>
      <c r="F788" s="124"/>
      <c r="G788" s="124"/>
      <c r="H788" s="124"/>
      <c r="I788" s="124"/>
      <c r="J788" s="124"/>
      <c r="K788" s="124"/>
      <c r="L788" s="124"/>
      <c r="M788" s="124"/>
      <c r="N788" s="124"/>
      <c r="O788" s="124"/>
      <c r="P788" s="124"/>
      <c r="Q788" s="106"/>
      <c r="R788" s="124"/>
      <c r="S788" s="194"/>
      <c r="T788" s="124"/>
      <c r="U788" s="124"/>
      <c r="V788" s="124"/>
      <c r="W788" s="124"/>
      <c r="X788" s="124"/>
      <c r="Y788" s="124"/>
      <c r="Z788" s="124"/>
    </row>
    <row r="789">
      <c r="A789" s="183"/>
      <c r="B789" s="184"/>
      <c r="C789" s="106"/>
      <c r="D789" s="106"/>
      <c r="E789" s="185"/>
      <c r="F789" s="124"/>
      <c r="G789" s="124"/>
      <c r="H789" s="124"/>
      <c r="I789" s="124"/>
      <c r="J789" s="124"/>
      <c r="K789" s="124"/>
      <c r="L789" s="124"/>
      <c r="M789" s="124"/>
      <c r="N789" s="124"/>
      <c r="O789" s="124"/>
      <c r="P789" s="124"/>
      <c r="Q789" s="106"/>
      <c r="R789" s="124"/>
      <c r="S789" s="194"/>
      <c r="T789" s="124"/>
      <c r="U789" s="124"/>
      <c r="V789" s="124"/>
      <c r="W789" s="124"/>
      <c r="X789" s="124"/>
      <c r="Y789" s="124"/>
      <c r="Z789" s="124"/>
    </row>
    <row r="790">
      <c r="A790" s="183"/>
      <c r="B790" s="184"/>
      <c r="C790" s="106"/>
      <c r="D790" s="106"/>
      <c r="E790" s="185"/>
      <c r="F790" s="124"/>
      <c r="G790" s="124"/>
      <c r="H790" s="124"/>
      <c r="I790" s="124"/>
      <c r="J790" s="124"/>
      <c r="K790" s="124"/>
      <c r="L790" s="124"/>
      <c r="M790" s="124"/>
      <c r="N790" s="124"/>
      <c r="O790" s="124"/>
      <c r="P790" s="124"/>
      <c r="Q790" s="106"/>
      <c r="R790" s="124"/>
      <c r="S790" s="194"/>
      <c r="T790" s="124"/>
      <c r="U790" s="124"/>
      <c r="V790" s="124"/>
      <c r="W790" s="124"/>
      <c r="X790" s="124"/>
      <c r="Y790" s="124"/>
      <c r="Z790" s="124"/>
    </row>
    <row r="791">
      <c r="A791" s="183"/>
      <c r="B791" s="184"/>
      <c r="C791" s="106"/>
      <c r="D791" s="106"/>
      <c r="E791" s="185"/>
      <c r="F791" s="124"/>
      <c r="G791" s="124"/>
      <c r="H791" s="124"/>
      <c r="I791" s="124"/>
      <c r="J791" s="124"/>
      <c r="K791" s="124"/>
      <c r="L791" s="124"/>
      <c r="M791" s="124"/>
      <c r="N791" s="124"/>
      <c r="O791" s="124"/>
      <c r="P791" s="124"/>
      <c r="Q791" s="106"/>
      <c r="R791" s="124"/>
      <c r="S791" s="194"/>
      <c r="T791" s="124"/>
      <c r="U791" s="124"/>
      <c r="V791" s="124"/>
      <c r="W791" s="124"/>
      <c r="X791" s="124"/>
      <c r="Y791" s="124"/>
      <c r="Z791" s="124"/>
    </row>
    <row r="792">
      <c r="A792" s="183"/>
      <c r="B792" s="184"/>
      <c r="C792" s="106"/>
      <c r="D792" s="106"/>
      <c r="E792" s="185"/>
      <c r="F792" s="124"/>
      <c r="G792" s="124"/>
      <c r="H792" s="124"/>
      <c r="I792" s="124"/>
      <c r="J792" s="124"/>
      <c r="K792" s="124"/>
      <c r="L792" s="124"/>
      <c r="M792" s="124"/>
      <c r="N792" s="124"/>
      <c r="O792" s="124"/>
      <c r="P792" s="124"/>
      <c r="Q792" s="106"/>
      <c r="R792" s="124"/>
      <c r="S792" s="194"/>
      <c r="T792" s="124"/>
      <c r="U792" s="124"/>
      <c r="V792" s="124"/>
      <c r="W792" s="124"/>
      <c r="X792" s="124"/>
      <c r="Y792" s="124"/>
      <c r="Z792" s="124"/>
    </row>
    <row r="793">
      <c r="A793" s="183"/>
      <c r="B793" s="184"/>
      <c r="C793" s="106"/>
      <c r="D793" s="106"/>
      <c r="E793" s="185"/>
      <c r="F793" s="124"/>
      <c r="G793" s="124"/>
      <c r="H793" s="124"/>
      <c r="I793" s="124"/>
      <c r="J793" s="124"/>
      <c r="K793" s="124"/>
      <c r="L793" s="124"/>
      <c r="M793" s="124"/>
      <c r="N793" s="124"/>
      <c r="O793" s="124"/>
      <c r="P793" s="124"/>
      <c r="Q793" s="106"/>
      <c r="R793" s="124"/>
      <c r="S793" s="194"/>
      <c r="T793" s="124"/>
      <c r="U793" s="124"/>
      <c r="V793" s="124"/>
      <c r="W793" s="124"/>
      <c r="X793" s="124"/>
      <c r="Y793" s="124"/>
      <c r="Z793" s="124"/>
    </row>
    <row r="794">
      <c r="A794" s="183"/>
      <c r="B794" s="184"/>
      <c r="C794" s="106"/>
      <c r="D794" s="106"/>
      <c r="E794" s="185"/>
      <c r="F794" s="124"/>
      <c r="G794" s="124"/>
      <c r="H794" s="124"/>
      <c r="I794" s="124"/>
      <c r="J794" s="124"/>
      <c r="K794" s="124"/>
      <c r="L794" s="124"/>
      <c r="M794" s="124"/>
      <c r="N794" s="124"/>
      <c r="O794" s="124"/>
      <c r="P794" s="124"/>
      <c r="Q794" s="106"/>
      <c r="R794" s="124"/>
      <c r="S794" s="194"/>
      <c r="T794" s="124"/>
      <c r="U794" s="124"/>
      <c r="V794" s="124"/>
      <c r="W794" s="124"/>
      <c r="X794" s="124"/>
      <c r="Y794" s="124"/>
      <c r="Z794" s="124"/>
    </row>
    <row r="795">
      <c r="A795" s="183"/>
      <c r="B795" s="184"/>
      <c r="C795" s="106"/>
      <c r="D795" s="106"/>
      <c r="E795" s="185"/>
      <c r="F795" s="124"/>
      <c r="G795" s="124"/>
      <c r="H795" s="124"/>
      <c r="I795" s="124"/>
      <c r="J795" s="124"/>
      <c r="K795" s="124"/>
      <c r="L795" s="124"/>
      <c r="M795" s="124"/>
      <c r="N795" s="124"/>
      <c r="O795" s="124"/>
      <c r="P795" s="124"/>
      <c r="Q795" s="106"/>
      <c r="R795" s="124"/>
      <c r="S795" s="194"/>
      <c r="T795" s="124"/>
      <c r="U795" s="124"/>
      <c r="V795" s="124"/>
      <c r="W795" s="124"/>
      <c r="X795" s="124"/>
      <c r="Y795" s="124"/>
      <c r="Z795" s="124"/>
    </row>
    <row r="796">
      <c r="A796" s="183"/>
      <c r="B796" s="184"/>
      <c r="C796" s="106"/>
      <c r="D796" s="106"/>
      <c r="E796" s="185"/>
      <c r="F796" s="124"/>
      <c r="G796" s="124"/>
      <c r="H796" s="124"/>
      <c r="I796" s="124"/>
      <c r="J796" s="124"/>
      <c r="K796" s="124"/>
      <c r="L796" s="124"/>
      <c r="M796" s="124"/>
      <c r="N796" s="124"/>
      <c r="O796" s="124"/>
      <c r="P796" s="124"/>
      <c r="Q796" s="106"/>
      <c r="R796" s="124"/>
      <c r="S796" s="194"/>
      <c r="T796" s="124"/>
      <c r="U796" s="124"/>
      <c r="V796" s="124"/>
      <c r="W796" s="124"/>
      <c r="X796" s="124"/>
      <c r="Y796" s="124"/>
      <c r="Z796" s="124"/>
    </row>
    <row r="797">
      <c r="A797" s="183"/>
      <c r="B797" s="184"/>
      <c r="C797" s="106"/>
      <c r="D797" s="106"/>
      <c r="E797" s="185"/>
      <c r="F797" s="124"/>
      <c r="G797" s="124"/>
      <c r="H797" s="124"/>
      <c r="I797" s="124"/>
      <c r="J797" s="124"/>
      <c r="K797" s="124"/>
      <c r="L797" s="124"/>
      <c r="M797" s="124"/>
      <c r="N797" s="124"/>
      <c r="O797" s="124"/>
      <c r="P797" s="124"/>
      <c r="Q797" s="106"/>
      <c r="R797" s="124"/>
      <c r="S797" s="194"/>
      <c r="T797" s="124"/>
      <c r="U797" s="124"/>
      <c r="V797" s="124"/>
      <c r="W797" s="124"/>
      <c r="X797" s="124"/>
      <c r="Y797" s="124"/>
      <c r="Z797" s="124"/>
    </row>
    <row r="798">
      <c r="A798" s="183"/>
      <c r="B798" s="184"/>
      <c r="C798" s="106"/>
      <c r="D798" s="106"/>
      <c r="E798" s="185"/>
      <c r="F798" s="124"/>
      <c r="G798" s="124"/>
      <c r="H798" s="124"/>
      <c r="I798" s="124"/>
      <c r="J798" s="124"/>
      <c r="K798" s="124"/>
      <c r="L798" s="124"/>
      <c r="M798" s="124"/>
      <c r="N798" s="124"/>
      <c r="O798" s="124"/>
      <c r="P798" s="124"/>
      <c r="Q798" s="106"/>
      <c r="R798" s="124"/>
      <c r="S798" s="194"/>
      <c r="T798" s="124"/>
      <c r="U798" s="124"/>
      <c r="V798" s="124"/>
      <c r="W798" s="124"/>
      <c r="X798" s="124"/>
      <c r="Y798" s="124"/>
      <c r="Z798" s="124"/>
    </row>
    <row r="799">
      <c r="A799" s="183"/>
      <c r="B799" s="184"/>
      <c r="C799" s="106"/>
      <c r="D799" s="106"/>
      <c r="E799" s="185"/>
      <c r="F799" s="124"/>
      <c r="G799" s="124"/>
      <c r="H799" s="124"/>
      <c r="I799" s="124"/>
      <c r="J799" s="124"/>
      <c r="K799" s="124"/>
      <c r="L799" s="124"/>
      <c r="M799" s="124"/>
      <c r="N799" s="124"/>
      <c r="O799" s="124"/>
      <c r="P799" s="124"/>
      <c r="Q799" s="106"/>
      <c r="R799" s="124"/>
      <c r="S799" s="194"/>
      <c r="T799" s="124"/>
      <c r="U799" s="124"/>
      <c r="V799" s="124"/>
      <c r="W799" s="124"/>
      <c r="X799" s="124"/>
      <c r="Y799" s="124"/>
      <c r="Z799" s="124"/>
    </row>
    <row r="800">
      <c r="A800" s="183"/>
      <c r="B800" s="184"/>
      <c r="C800" s="106"/>
      <c r="D800" s="106"/>
      <c r="E800" s="185"/>
      <c r="F800" s="124"/>
      <c r="G800" s="124"/>
      <c r="H800" s="124"/>
      <c r="I800" s="124"/>
      <c r="J800" s="124"/>
      <c r="K800" s="124"/>
      <c r="L800" s="124"/>
      <c r="M800" s="124"/>
      <c r="N800" s="124"/>
      <c r="O800" s="124"/>
      <c r="P800" s="124"/>
      <c r="Q800" s="106"/>
      <c r="R800" s="124"/>
      <c r="S800" s="194"/>
      <c r="T800" s="124"/>
      <c r="U800" s="124"/>
      <c r="V800" s="124"/>
      <c r="W800" s="124"/>
      <c r="X800" s="124"/>
      <c r="Y800" s="124"/>
      <c r="Z800" s="124"/>
    </row>
    <row r="801">
      <c r="A801" s="183"/>
      <c r="B801" s="184"/>
      <c r="C801" s="106"/>
      <c r="D801" s="106"/>
      <c r="E801" s="185"/>
      <c r="F801" s="124"/>
      <c r="G801" s="124"/>
      <c r="H801" s="124"/>
      <c r="I801" s="124"/>
      <c r="J801" s="124"/>
      <c r="K801" s="124"/>
      <c r="L801" s="124"/>
      <c r="M801" s="124"/>
      <c r="N801" s="124"/>
      <c r="O801" s="124"/>
      <c r="P801" s="124"/>
      <c r="Q801" s="106"/>
      <c r="R801" s="124"/>
      <c r="S801" s="194"/>
      <c r="T801" s="124"/>
      <c r="U801" s="124"/>
      <c r="V801" s="124"/>
      <c r="W801" s="124"/>
      <c r="X801" s="124"/>
      <c r="Y801" s="124"/>
      <c r="Z801" s="124"/>
    </row>
    <row r="802">
      <c r="A802" s="183"/>
      <c r="B802" s="184"/>
      <c r="C802" s="106"/>
      <c r="D802" s="106"/>
      <c r="E802" s="185"/>
      <c r="F802" s="124"/>
      <c r="G802" s="124"/>
      <c r="H802" s="124"/>
      <c r="I802" s="124"/>
      <c r="J802" s="124"/>
      <c r="K802" s="124"/>
      <c r="L802" s="124"/>
      <c r="M802" s="124"/>
      <c r="N802" s="124"/>
      <c r="O802" s="124"/>
      <c r="P802" s="124"/>
      <c r="Q802" s="106"/>
      <c r="R802" s="124"/>
      <c r="S802" s="194"/>
      <c r="T802" s="124"/>
      <c r="U802" s="124"/>
      <c r="V802" s="124"/>
      <c r="W802" s="124"/>
      <c r="X802" s="124"/>
      <c r="Y802" s="124"/>
      <c r="Z802" s="124"/>
    </row>
    <row r="803">
      <c r="A803" s="183"/>
      <c r="B803" s="184"/>
      <c r="C803" s="106"/>
      <c r="D803" s="106"/>
      <c r="E803" s="185"/>
      <c r="F803" s="124"/>
      <c r="G803" s="124"/>
      <c r="H803" s="124"/>
      <c r="I803" s="124"/>
      <c r="J803" s="124"/>
      <c r="K803" s="124"/>
      <c r="L803" s="124"/>
      <c r="M803" s="124"/>
      <c r="N803" s="124"/>
      <c r="O803" s="124"/>
      <c r="P803" s="124"/>
      <c r="Q803" s="106"/>
      <c r="R803" s="124"/>
      <c r="S803" s="194"/>
      <c r="T803" s="124"/>
      <c r="U803" s="124"/>
      <c r="V803" s="124"/>
      <c r="W803" s="124"/>
      <c r="X803" s="124"/>
      <c r="Y803" s="124"/>
      <c r="Z803" s="124"/>
    </row>
    <row r="804">
      <c r="A804" s="183"/>
      <c r="B804" s="184"/>
      <c r="C804" s="106"/>
      <c r="D804" s="106"/>
      <c r="E804" s="185"/>
      <c r="F804" s="124"/>
      <c r="G804" s="124"/>
      <c r="H804" s="124"/>
      <c r="I804" s="124"/>
      <c r="J804" s="124"/>
      <c r="K804" s="124"/>
      <c r="L804" s="124"/>
      <c r="M804" s="124"/>
      <c r="N804" s="124"/>
      <c r="O804" s="124"/>
      <c r="P804" s="124"/>
      <c r="Q804" s="106"/>
      <c r="R804" s="124"/>
      <c r="S804" s="194"/>
      <c r="T804" s="124"/>
      <c r="U804" s="124"/>
      <c r="V804" s="124"/>
      <c r="W804" s="124"/>
      <c r="X804" s="124"/>
      <c r="Y804" s="124"/>
      <c r="Z804" s="124"/>
    </row>
    <row r="805">
      <c r="A805" s="183"/>
      <c r="B805" s="184"/>
      <c r="C805" s="106"/>
      <c r="D805" s="106"/>
      <c r="E805" s="185"/>
      <c r="F805" s="124"/>
      <c r="G805" s="124"/>
      <c r="H805" s="124"/>
      <c r="I805" s="124"/>
      <c r="J805" s="124"/>
      <c r="K805" s="124"/>
      <c r="L805" s="124"/>
      <c r="M805" s="124"/>
      <c r="N805" s="124"/>
      <c r="O805" s="124"/>
      <c r="P805" s="124"/>
      <c r="Q805" s="106"/>
      <c r="R805" s="124"/>
      <c r="S805" s="194"/>
      <c r="T805" s="124"/>
      <c r="U805" s="124"/>
      <c r="V805" s="124"/>
      <c r="W805" s="124"/>
      <c r="X805" s="124"/>
      <c r="Y805" s="124"/>
      <c r="Z805" s="124"/>
    </row>
    <row r="806">
      <c r="A806" s="183"/>
      <c r="B806" s="184"/>
      <c r="C806" s="106"/>
      <c r="D806" s="106"/>
      <c r="E806" s="185"/>
      <c r="F806" s="124"/>
      <c r="G806" s="124"/>
      <c r="H806" s="124"/>
      <c r="I806" s="124"/>
      <c r="J806" s="124"/>
      <c r="K806" s="124"/>
      <c r="L806" s="124"/>
      <c r="M806" s="124"/>
      <c r="N806" s="124"/>
      <c r="O806" s="124"/>
      <c r="P806" s="124"/>
      <c r="Q806" s="106"/>
      <c r="R806" s="124"/>
      <c r="S806" s="194"/>
      <c r="T806" s="124"/>
      <c r="U806" s="124"/>
      <c r="V806" s="124"/>
      <c r="W806" s="124"/>
      <c r="X806" s="124"/>
      <c r="Y806" s="124"/>
      <c r="Z806" s="124"/>
    </row>
    <row r="807">
      <c r="A807" s="183"/>
      <c r="B807" s="184"/>
      <c r="C807" s="106"/>
      <c r="D807" s="106"/>
      <c r="E807" s="185"/>
      <c r="F807" s="124"/>
      <c r="G807" s="124"/>
      <c r="H807" s="124"/>
      <c r="I807" s="124"/>
      <c r="J807" s="124"/>
      <c r="K807" s="124"/>
      <c r="L807" s="124"/>
      <c r="M807" s="124"/>
      <c r="N807" s="124"/>
      <c r="O807" s="124"/>
      <c r="P807" s="124"/>
      <c r="Q807" s="106"/>
      <c r="R807" s="124"/>
      <c r="S807" s="194"/>
      <c r="T807" s="124"/>
      <c r="U807" s="124"/>
      <c r="V807" s="124"/>
      <c r="W807" s="124"/>
      <c r="X807" s="124"/>
      <c r="Y807" s="124"/>
      <c r="Z807" s="124"/>
    </row>
    <row r="808">
      <c r="A808" s="183"/>
      <c r="B808" s="184"/>
      <c r="C808" s="106"/>
      <c r="D808" s="106"/>
      <c r="E808" s="185"/>
      <c r="F808" s="124"/>
      <c r="G808" s="124"/>
      <c r="H808" s="124"/>
      <c r="I808" s="124"/>
      <c r="J808" s="124"/>
      <c r="K808" s="124"/>
      <c r="L808" s="124"/>
      <c r="M808" s="124"/>
      <c r="N808" s="124"/>
      <c r="O808" s="124"/>
      <c r="P808" s="124"/>
      <c r="Q808" s="106"/>
      <c r="R808" s="124"/>
      <c r="S808" s="194"/>
      <c r="T808" s="124"/>
      <c r="U808" s="124"/>
      <c r="V808" s="124"/>
      <c r="W808" s="124"/>
      <c r="X808" s="124"/>
      <c r="Y808" s="124"/>
      <c r="Z808" s="124"/>
    </row>
    <row r="809">
      <c r="A809" s="183"/>
      <c r="B809" s="184"/>
      <c r="C809" s="106"/>
      <c r="D809" s="106"/>
      <c r="E809" s="185"/>
      <c r="F809" s="124"/>
      <c r="G809" s="124"/>
      <c r="H809" s="124"/>
      <c r="I809" s="124"/>
      <c r="J809" s="124"/>
      <c r="K809" s="124"/>
      <c r="L809" s="124"/>
      <c r="M809" s="124"/>
      <c r="N809" s="124"/>
      <c r="O809" s="124"/>
      <c r="P809" s="124"/>
      <c r="Q809" s="106"/>
      <c r="R809" s="124"/>
      <c r="S809" s="194"/>
      <c r="T809" s="124"/>
      <c r="U809" s="124"/>
      <c r="V809" s="124"/>
      <c r="W809" s="124"/>
      <c r="X809" s="124"/>
      <c r="Y809" s="124"/>
      <c r="Z809" s="124"/>
    </row>
    <row r="810">
      <c r="A810" s="183"/>
      <c r="B810" s="184"/>
      <c r="C810" s="106"/>
      <c r="D810" s="106"/>
      <c r="E810" s="185"/>
      <c r="F810" s="124"/>
      <c r="G810" s="124"/>
      <c r="H810" s="124"/>
      <c r="I810" s="124"/>
      <c r="J810" s="124"/>
      <c r="K810" s="124"/>
      <c r="L810" s="124"/>
      <c r="M810" s="124"/>
      <c r="N810" s="124"/>
      <c r="O810" s="124"/>
      <c r="P810" s="124"/>
      <c r="Q810" s="106"/>
      <c r="R810" s="124"/>
      <c r="S810" s="194"/>
      <c r="T810" s="124"/>
      <c r="U810" s="124"/>
      <c r="V810" s="124"/>
      <c r="W810" s="124"/>
      <c r="X810" s="124"/>
      <c r="Y810" s="124"/>
      <c r="Z810" s="124"/>
    </row>
    <row r="811">
      <c r="A811" s="183"/>
      <c r="B811" s="184"/>
      <c r="C811" s="106"/>
      <c r="D811" s="106"/>
      <c r="E811" s="185"/>
      <c r="F811" s="124"/>
      <c r="G811" s="124"/>
      <c r="H811" s="124"/>
      <c r="I811" s="124"/>
      <c r="J811" s="124"/>
      <c r="K811" s="124"/>
      <c r="L811" s="124"/>
      <c r="M811" s="124"/>
      <c r="N811" s="124"/>
      <c r="O811" s="124"/>
      <c r="P811" s="124"/>
      <c r="Q811" s="106"/>
      <c r="R811" s="124"/>
      <c r="S811" s="194"/>
      <c r="T811" s="124"/>
      <c r="U811" s="124"/>
      <c r="V811" s="124"/>
      <c r="W811" s="124"/>
      <c r="X811" s="124"/>
      <c r="Y811" s="124"/>
      <c r="Z811" s="124"/>
    </row>
    <row r="812">
      <c r="A812" s="183"/>
      <c r="B812" s="184"/>
      <c r="C812" s="106"/>
      <c r="D812" s="106"/>
      <c r="E812" s="185"/>
      <c r="F812" s="124"/>
      <c r="G812" s="124"/>
      <c r="H812" s="124"/>
      <c r="I812" s="124"/>
      <c r="J812" s="124"/>
      <c r="K812" s="124"/>
      <c r="L812" s="124"/>
      <c r="M812" s="124"/>
      <c r="N812" s="124"/>
      <c r="O812" s="124"/>
      <c r="P812" s="124"/>
      <c r="Q812" s="106"/>
      <c r="R812" s="124"/>
      <c r="S812" s="194"/>
      <c r="T812" s="124"/>
      <c r="U812" s="124"/>
      <c r="V812" s="124"/>
      <c r="W812" s="124"/>
      <c r="X812" s="124"/>
      <c r="Y812" s="124"/>
      <c r="Z812" s="124"/>
    </row>
    <row r="813">
      <c r="A813" s="183"/>
      <c r="B813" s="184"/>
      <c r="C813" s="106"/>
      <c r="D813" s="106"/>
      <c r="E813" s="185"/>
      <c r="F813" s="124"/>
      <c r="G813" s="124"/>
      <c r="H813" s="124"/>
      <c r="I813" s="124"/>
      <c r="J813" s="124"/>
      <c r="K813" s="124"/>
      <c r="L813" s="124"/>
      <c r="M813" s="124"/>
      <c r="N813" s="124"/>
      <c r="O813" s="124"/>
      <c r="P813" s="124"/>
      <c r="Q813" s="106"/>
      <c r="R813" s="124"/>
      <c r="S813" s="194"/>
      <c r="T813" s="124"/>
      <c r="U813" s="124"/>
      <c r="V813" s="124"/>
      <c r="W813" s="124"/>
      <c r="X813" s="124"/>
      <c r="Y813" s="124"/>
      <c r="Z813" s="124"/>
    </row>
    <row r="814">
      <c r="A814" s="183"/>
      <c r="B814" s="184"/>
      <c r="C814" s="106"/>
      <c r="D814" s="106"/>
      <c r="E814" s="185"/>
      <c r="F814" s="124"/>
      <c r="G814" s="124"/>
      <c r="H814" s="124"/>
      <c r="I814" s="124"/>
      <c r="J814" s="124"/>
      <c r="K814" s="124"/>
      <c r="L814" s="124"/>
      <c r="M814" s="124"/>
      <c r="N814" s="124"/>
      <c r="O814" s="124"/>
      <c r="P814" s="124"/>
      <c r="Q814" s="106"/>
      <c r="R814" s="124"/>
      <c r="S814" s="194"/>
      <c r="T814" s="124"/>
      <c r="U814" s="124"/>
      <c r="V814" s="124"/>
      <c r="W814" s="124"/>
      <c r="X814" s="124"/>
      <c r="Y814" s="124"/>
      <c r="Z814" s="124"/>
    </row>
    <row r="815">
      <c r="A815" s="183"/>
      <c r="B815" s="184"/>
      <c r="C815" s="106"/>
      <c r="D815" s="106"/>
      <c r="E815" s="185"/>
      <c r="F815" s="124"/>
      <c r="G815" s="124"/>
      <c r="H815" s="124"/>
      <c r="I815" s="124"/>
      <c r="J815" s="124"/>
      <c r="K815" s="124"/>
      <c r="L815" s="124"/>
      <c r="M815" s="124"/>
      <c r="N815" s="124"/>
      <c r="O815" s="124"/>
      <c r="P815" s="124"/>
      <c r="Q815" s="106"/>
      <c r="R815" s="124"/>
      <c r="S815" s="194"/>
      <c r="T815" s="124"/>
      <c r="U815" s="124"/>
      <c r="V815" s="124"/>
      <c r="W815" s="124"/>
      <c r="X815" s="124"/>
      <c r="Y815" s="124"/>
      <c r="Z815" s="124"/>
    </row>
    <row r="816">
      <c r="A816" s="183"/>
      <c r="B816" s="184"/>
      <c r="C816" s="106"/>
      <c r="D816" s="106"/>
      <c r="E816" s="185"/>
      <c r="F816" s="124"/>
      <c r="G816" s="124"/>
      <c r="H816" s="124"/>
      <c r="I816" s="124"/>
      <c r="J816" s="124"/>
      <c r="K816" s="124"/>
      <c r="L816" s="124"/>
      <c r="M816" s="124"/>
      <c r="N816" s="124"/>
      <c r="O816" s="124"/>
      <c r="P816" s="124"/>
      <c r="Q816" s="106"/>
      <c r="R816" s="124"/>
      <c r="S816" s="194"/>
      <c r="T816" s="124"/>
      <c r="U816" s="124"/>
      <c r="V816" s="124"/>
      <c r="W816" s="124"/>
      <c r="X816" s="124"/>
      <c r="Y816" s="124"/>
      <c r="Z816" s="124"/>
    </row>
    <row r="817">
      <c r="A817" s="183"/>
      <c r="B817" s="184"/>
      <c r="C817" s="106"/>
      <c r="D817" s="106"/>
      <c r="E817" s="185"/>
      <c r="F817" s="124"/>
      <c r="G817" s="124"/>
      <c r="H817" s="124"/>
      <c r="I817" s="124"/>
      <c r="J817" s="124"/>
      <c r="K817" s="124"/>
      <c r="L817" s="124"/>
      <c r="M817" s="124"/>
      <c r="N817" s="124"/>
      <c r="O817" s="124"/>
      <c r="P817" s="124"/>
      <c r="Q817" s="106"/>
      <c r="R817" s="124"/>
      <c r="S817" s="194"/>
      <c r="T817" s="124"/>
      <c r="U817" s="124"/>
      <c r="V817" s="124"/>
      <c r="W817" s="124"/>
      <c r="X817" s="124"/>
      <c r="Y817" s="124"/>
      <c r="Z817" s="124"/>
    </row>
    <row r="818">
      <c r="A818" s="183"/>
      <c r="B818" s="184"/>
      <c r="C818" s="106"/>
      <c r="D818" s="106"/>
      <c r="E818" s="185"/>
      <c r="F818" s="124"/>
      <c r="G818" s="124"/>
      <c r="H818" s="124"/>
      <c r="I818" s="124"/>
      <c r="J818" s="124"/>
      <c r="K818" s="124"/>
      <c r="L818" s="124"/>
      <c r="M818" s="124"/>
      <c r="N818" s="124"/>
      <c r="O818" s="124"/>
      <c r="P818" s="124"/>
      <c r="Q818" s="106"/>
      <c r="R818" s="124"/>
      <c r="S818" s="194"/>
      <c r="T818" s="124"/>
      <c r="U818" s="124"/>
      <c r="V818" s="124"/>
      <c r="W818" s="124"/>
      <c r="X818" s="124"/>
      <c r="Y818" s="124"/>
      <c r="Z818" s="124"/>
    </row>
    <row r="819">
      <c r="A819" s="183"/>
      <c r="B819" s="184"/>
      <c r="C819" s="106"/>
      <c r="D819" s="106"/>
      <c r="E819" s="185"/>
      <c r="F819" s="124"/>
      <c r="G819" s="124"/>
      <c r="H819" s="124"/>
      <c r="I819" s="124"/>
      <c r="J819" s="124"/>
      <c r="K819" s="124"/>
      <c r="L819" s="124"/>
      <c r="M819" s="124"/>
      <c r="N819" s="124"/>
      <c r="O819" s="124"/>
      <c r="P819" s="124"/>
      <c r="Q819" s="106"/>
      <c r="R819" s="124"/>
      <c r="S819" s="194"/>
      <c r="T819" s="124"/>
      <c r="U819" s="124"/>
      <c r="V819" s="124"/>
      <c r="W819" s="124"/>
      <c r="X819" s="124"/>
      <c r="Y819" s="124"/>
      <c r="Z819" s="124"/>
    </row>
    <row r="820">
      <c r="A820" s="183"/>
      <c r="B820" s="184"/>
      <c r="C820" s="106"/>
      <c r="D820" s="106"/>
      <c r="E820" s="185"/>
      <c r="F820" s="124"/>
      <c r="G820" s="124"/>
      <c r="H820" s="124"/>
      <c r="I820" s="124"/>
      <c r="J820" s="124"/>
      <c r="K820" s="124"/>
      <c r="L820" s="124"/>
      <c r="M820" s="124"/>
      <c r="N820" s="124"/>
      <c r="O820" s="124"/>
      <c r="P820" s="124"/>
      <c r="Q820" s="106"/>
      <c r="R820" s="124"/>
      <c r="S820" s="194"/>
      <c r="T820" s="124"/>
      <c r="U820" s="124"/>
      <c r="V820" s="124"/>
      <c r="W820" s="124"/>
      <c r="X820" s="124"/>
      <c r="Y820" s="124"/>
      <c r="Z820" s="124"/>
    </row>
    <row r="821">
      <c r="A821" s="183"/>
      <c r="B821" s="184"/>
      <c r="C821" s="106"/>
      <c r="D821" s="106"/>
      <c r="E821" s="185"/>
      <c r="F821" s="124"/>
      <c r="G821" s="124"/>
      <c r="H821" s="124"/>
      <c r="I821" s="124"/>
      <c r="J821" s="124"/>
      <c r="K821" s="124"/>
      <c r="L821" s="124"/>
      <c r="M821" s="124"/>
      <c r="N821" s="124"/>
      <c r="O821" s="124"/>
      <c r="P821" s="124"/>
      <c r="Q821" s="106"/>
      <c r="R821" s="124"/>
      <c r="S821" s="194"/>
      <c r="T821" s="124"/>
      <c r="U821" s="124"/>
      <c r="V821" s="124"/>
      <c r="W821" s="124"/>
      <c r="X821" s="124"/>
      <c r="Y821" s="124"/>
      <c r="Z821" s="124"/>
    </row>
    <row r="822">
      <c r="A822" s="183"/>
      <c r="B822" s="184"/>
      <c r="C822" s="106"/>
      <c r="D822" s="106"/>
      <c r="E822" s="185"/>
      <c r="F822" s="124"/>
      <c r="G822" s="124"/>
      <c r="H822" s="124"/>
      <c r="I822" s="124"/>
      <c r="J822" s="124"/>
      <c r="K822" s="124"/>
      <c r="L822" s="124"/>
      <c r="M822" s="124"/>
      <c r="N822" s="124"/>
      <c r="O822" s="124"/>
      <c r="P822" s="124"/>
      <c r="Q822" s="106"/>
      <c r="R822" s="124"/>
      <c r="S822" s="194"/>
      <c r="T822" s="124"/>
      <c r="U822" s="124"/>
      <c r="V822" s="124"/>
      <c r="W822" s="124"/>
      <c r="X822" s="124"/>
      <c r="Y822" s="124"/>
      <c r="Z822" s="124"/>
    </row>
    <row r="823">
      <c r="A823" s="183"/>
      <c r="B823" s="184"/>
      <c r="C823" s="106"/>
      <c r="D823" s="106"/>
      <c r="E823" s="185"/>
      <c r="F823" s="124"/>
      <c r="G823" s="124"/>
      <c r="H823" s="124"/>
      <c r="I823" s="124"/>
      <c r="J823" s="124"/>
      <c r="K823" s="124"/>
      <c r="L823" s="124"/>
      <c r="M823" s="124"/>
      <c r="N823" s="124"/>
      <c r="O823" s="124"/>
      <c r="P823" s="124"/>
      <c r="Q823" s="106"/>
      <c r="R823" s="124"/>
      <c r="S823" s="194"/>
      <c r="T823" s="124"/>
      <c r="U823" s="124"/>
      <c r="V823" s="124"/>
      <c r="W823" s="124"/>
      <c r="X823" s="124"/>
      <c r="Y823" s="124"/>
      <c r="Z823" s="124"/>
    </row>
    <row r="824">
      <c r="A824" s="183"/>
      <c r="B824" s="184"/>
      <c r="C824" s="106"/>
      <c r="D824" s="106"/>
      <c r="E824" s="185"/>
      <c r="F824" s="124"/>
      <c r="G824" s="124"/>
      <c r="H824" s="124"/>
      <c r="I824" s="124"/>
      <c r="J824" s="124"/>
      <c r="K824" s="124"/>
      <c r="L824" s="124"/>
      <c r="M824" s="124"/>
      <c r="N824" s="124"/>
      <c r="O824" s="124"/>
      <c r="P824" s="124"/>
      <c r="Q824" s="106"/>
      <c r="R824" s="124"/>
      <c r="S824" s="194"/>
      <c r="T824" s="124"/>
      <c r="U824" s="124"/>
      <c r="V824" s="124"/>
      <c r="W824" s="124"/>
      <c r="X824" s="124"/>
      <c r="Y824" s="124"/>
      <c r="Z824" s="124"/>
    </row>
    <row r="825">
      <c r="A825" s="183"/>
      <c r="B825" s="184"/>
      <c r="C825" s="106"/>
      <c r="D825" s="106"/>
      <c r="E825" s="185"/>
      <c r="F825" s="124"/>
      <c r="G825" s="124"/>
      <c r="H825" s="124"/>
      <c r="I825" s="124"/>
      <c r="J825" s="124"/>
      <c r="K825" s="124"/>
      <c r="L825" s="124"/>
      <c r="M825" s="124"/>
      <c r="N825" s="124"/>
      <c r="O825" s="124"/>
      <c r="P825" s="124"/>
      <c r="Q825" s="106"/>
      <c r="R825" s="124"/>
      <c r="S825" s="194"/>
      <c r="T825" s="124"/>
      <c r="U825" s="124"/>
      <c r="V825" s="124"/>
      <c r="W825" s="124"/>
      <c r="X825" s="124"/>
      <c r="Y825" s="124"/>
      <c r="Z825" s="124"/>
    </row>
    <row r="826">
      <c r="A826" s="183"/>
      <c r="B826" s="184"/>
      <c r="C826" s="106"/>
      <c r="D826" s="106"/>
      <c r="E826" s="185"/>
      <c r="F826" s="124"/>
      <c r="G826" s="124"/>
      <c r="H826" s="124"/>
      <c r="I826" s="124"/>
      <c r="J826" s="124"/>
      <c r="K826" s="124"/>
      <c r="L826" s="124"/>
      <c r="M826" s="124"/>
      <c r="N826" s="124"/>
      <c r="O826" s="124"/>
      <c r="P826" s="124"/>
      <c r="Q826" s="106"/>
      <c r="R826" s="124"/>
      <c r="S826" s="194"/>
      <c r="T826" s="124"/>
      <c r="U826" s="124"/>
      <c r="V826" s="124"/>
      <c r="W826" s="124"/>
      <c r="X826" s="124"/>
      <c r="Y826" s="124"/>
      <c r="Z826" s="124"/>
    </row>
    <row r="827">
      <c r="A827" s="183"/>
      <c r="B827" s="184"/>
      <c r="C827" s="106"/>
      <c r="D827" s="106"/>
      <c r="E827" s="185"/>
      <c r="F827" s="124"/>
      <c r="G827" s="124"/>
      <c r="H827" s="124"/>
      <c r="I827" s="124"/>
      <c r="J827" s="124"/>
      <c r="K827" s="124"/>
      <c r="L827" s="124"/>
      <c r="M827" s="124"/>
      <c r="N827" s="124"/>
      <c r="O827" s="124"/>
      <c r="P827" s="124"/>
      <c r="Q827" s="106"/>
      <c r="R827" s="124"/>
      <c r="S827" s="194"/>
      <c r="T827" s="124"/>
      <c r="U827" s="124"/>
      <c r="V827" s="124"/>
      <c r="W827" s="124"/>
      <c r="X827" s="124"/>
      <c r="Y827" s="124"/>
      <c r="Z827" s="124"/>
    </row>
    <row r="828">
      <c r="A828" s="183"/>
      <c r="B828" s="184"/>
      <c r="C828" s="106"/>
      <c r="D828" s="106"/>
      <c r="E828" s="185"/>
      <c r="F828" s="124"/>
      <c r="G828" s="124"/>
      <c r="H828" s="124"/>
      <c r="I828" s="124"/>
      <c r="J828" s="124"/>
      <c r="K828" s="124"/>
      <c r="L828" s="124"/>
      <c r="M828" s="124"/>
      <c r="N828" s="124"/>
      <c r="O828" s="124"/>
      <c r="P828" s="124"/>
      <c r="Q828" s="106"/>
      <c r="R828" s="124"/>
      <c r="S828" s="194"/>
      <c r="T828" s="124"/>
      <c r="U828" s="124"/>
      <c r="V828" s="124"/>
      <c r="W828" s="124"/>
      <c r="X828" s="124"/>
      <c r="Y828" s="124"/>
      <c r="Z828" s="124"/>
    </row>
    <row r="829">
      <c r="A829" s="183"/>
      <c r="B829" s="184"/>
      <c r="C829" s="106"/>
      <c r="D829" s="106"/>
      <c r="E829" s="185"/>
      <c r="F829" s="124"/>
      <c r="G829" s="124"/>
      <c r="H829" s="124"/>
      <c r="I829" s="124"/>
      <c r="J829" s="124"/>
      <c r="K829" s="124"/>
      <c r="L829" s="124"/>
      <c r="M829" s="124"/>
      <c r="N829" s="124"/>
      <c r="O829" s="124"/>
      <c r="P829" s="124"/>
      <c r="Q829" s="106"/>
      <c r="R829" s="124"/>
      <c r="S829" s="194"/>
      <c r="T829" s="124"/>
      <c r="U829" s="124"/>
      <c r="V829" s="124"/>
      <c r="W829" s="124"/>
      <c r="X829" s="124"/>
      <c r="Y829" s="124"/>
      <c r="Z829" s="124"/>
    </row>
    <row r="830">
      <c r="A830" s="183"/>
      <c r="B830" s="184"/>
      <c r="C830" s="106"/>
      <c r="D830" s="106"/>
      <c r="E830" s="185"/>
      <c r="F830" s="124"/>
      <c r="G830" s="124"/>
      <c r="H830" s="124"/>
      <c r="I830" s="124"/>
      <c r="J830" s="124"/>
      <c r="K830" s="124"/>
      <c r="L830" s="124"/>
      <c r="M830" s="124"/>
      <c r="N830" s="124"/>
      <c r="O830" s="124"/>
      <c r="P830" s="124"/>
      <c r="Q830" s="106"/>
      <c r="R830" s="124"/>
      <c r="S830" s="194"/>
      <c r="T830" s="124"/>
      <c r="U830" s="124"/>
      <c r="V830" s="124"/>
      <c r="W830" s="124"/>
      <c r="X830" s="124"/>
      <c r="Y830" s="124"/>
      <c r="Z830" s="124"/>
    </row>
    <row r="831">
      <c r="A831" s="183"/>
      <c r="B831" s="184"/>
      <c r="C831" s="106"/>
      <c r="D831" s="106"/>
      <c r="E831" s="185"/>
      <c r="F831" s="124"/>
      <c r="G831" s="124"/>
      <c r="H831" s="124"/>
      <c r="I831" s="124"/>
      <c r="J831" s="124"/>
      <c r="K831" s="124"/>
      <c r="L831" s="124"/>
      <c r="M831" s="124"/>
      <c r="N831" s="124"/>
      <c r="O831" s="124"/>
      <c r="P831" s="124"/>
      <c r="Q831" s="106"/>
      <c r="R831" s="124"/>
      <c r="S831" s="194"/>
      <c r="T831" s="124"/>
      <c r="U831" s="124"/>
      <c r="V831" s="124"/>
      <c r="W831" s="124"/>
      <c r="X831" s="124"/>
      <c r="Y831" s="124"/>
      <c r="Z831" s="124"/>
    </row>
    <row r="832">
      <c r="A832" s="183"/>
      <c r="B832" s="184"/>
      <c r="C832" s="106"/>
      <c r="D832" s="106"/>
      <c r="E832" s="185"/>
      <c r="F832" s="124"/>
      <c r="G832" s="124"/>
      <c r="H832" s="124"/>
      <c r="I832" s="124"/>
      <c r="J832" s="124"/>
      <c r="K832" s="124"/>
      <c r="L832" s="124"/>
      <c r="M832" s="124"/>
      <c r="N832" s="124"/>
      <c r="O832" s="124"/>
      <c r="P832" s="124"/>
      <c r="Q832" s="106"/>
      <c r="R832" s="124"/>
      <c r="S832" s="194"/>
      <c r="T832" s="124"/>
      <c r="U832" s="124"/>
      <c r="V832" s="124"/>
      <c r="W832" s="124"/>
      <c r="X832" s="124"/>
      <c r="Y832" s="124"/>
      <c r="Z832" s="124"/>
    </row>
    <row r="833">
      <c r="A833" s="183"/>
      <c r="B833" s="184"/>
      <c r="C833" s="106"/>
      <c r="D833" s="106"/>
      <c r="E833" s="185"/>
      <c r="F833" s="124"/>
      <c r="G833" s="124"/>
      <c r="H833" s="124"/>
      <c r="I833" s="124"/>
      <c r="J833" s="124"/>
      <c r="K833" s="124"/>
      <c r="L833" s="124"/>
      <c r="M833" s="124"/>
      <c r="N833" s="124"/>
      <c r="O833" s="124"/>
      <c r="P833" s="124"/>
      <c r="Q833" s="106"/>
      <c r="R833" s="124"/>
      <c r="S833" s="194"/>
      <c r="T833" s="124"/>
      <c r="U833" s="124"/>
      <c r="V833" s="124"/>
      <c r="W833" s="124"/>
      <c r="X833" s="124"/>
      <c r="Y833" s="124"/>
      <c r="Z833" s="124"/>
    </row>
    <row r="834">
      <c r="A834" s="183"/>
      <c r="B834" s="184"/>
      <c r="C834" s="106"/>
      <c r="D834" s="106"/>
      <c r="E834" s="185"/>
      <c r="F834" s="124"/>
      <c r="G834" s="124"/>
      <c r="H834" s="124"/>
      <c r="I834" s="124"/>
      <c r="J834" s="124"/>
      <c r="K834" s="124"/>
      <c r="L834" s="124"/>
      <c r="M834" s="124"/>
      <c r="N834" s="124"/>
      <c r="O834" s="124"/>
      <c r="P834" s="124"/>
      <c r="Q834" s="106"/>
      <c r="R834" s="124"/>
      <c r="S834" s="194"/>
      <c r="T834" s="124"/>
      <c r="U834" s="124"/>
      <c r="V834" s="124"/>
      <c r="W834" s="124"/>
      <c r="X834" s="124"/>
      <c r="Y834" s="124"/>
      <c r="Z834" s="124"/>
    </row>
    <row r="835">
      <c r="A835" s="183"/>
      <c r="B835" s="184"/>
      <c r="C835" s="106"/>
      <c r="D835" s="106"/>
      <c r="E835" s="185"/>
      <c r="F835" s="124"/>
      <c r="G835" s="124"/>
      <c r="H835" s="124"/>
      <c r="I835" s="124"/>
      <c r="J835" s="124"/>
      <c r="K835" s="124"/>
      <c r="L835" s="124"/>
      <c r="M835" s="124"/>
      <c r="N835" s="124"/>
      <c r="O835" s="124"/>
      <c r="P835" s="124"/>
      <c r="Q835" s="106"/>
      <c r="R835" s="124"/>
      <c r="S835" s="194"/>
      <c r="T835" s="124"/>
      <c r="U835" s="124"/>
      <c r="V835" s="124"/>
      <c r="W835" s="124"/>
      <c r="X835" s="124"/>
      <c r="Y835" s="124"/>
      <c r="Z835" s="124"/>
    </row>
    <row r="836">
      <c r="A836" s="183"/>
      <c r="B836" s="184"/>
      <c r="C836" s="106"/>
      <c r="D836" s="106"/>
      <c r="E836" s="185"/>
      <c r="F836" s="124"/>
      <c r="G836" s="124"/>
      <c r="H836" s="124"/>
      <c r="I836" s="124"/>
      <c r="J836" s="124"/>
      <c r="K836" s="124"/>
      <c r="L836" s="124"/>
      <c r="M836" s="124"/>
      <c r="N836" s="124"/>
      <c r="O836" s="124"/>
      <c r="P836" s="124"/>
      <c r="Q836" s="106"/>
      <c r="R836" s="124"/>
      <c r="S836" s="194"/>
      <c r="T836" s="124"/>
      <c r="U836" s="124"/>
      <c r="V836" s="124"/>
      <c r="W836" s="124"/>
      <c r="X836" s="124"/>
      <c r="Y836" s="124"/>
      <c r="Z836" s="124"/>
    </row>
    <row r="837">
      <c r="A837" s="183"/>
      <c r="B837" s="184"/>
      <c r="C837" s="106"/>
      <c r="D837" s="106"/>
      <c r="E837" s="185"/>
      <c r="F837" s="124"/>
      <c r="G837" s="124"/>
      <c r="H837" s="124"/>
      <c r="I837" s="124"/>
      <c r="J837" s="124"/>
      <c r="K837" s="124"/>
      <c r="L837" s="124"/>
      <c r="M837" s="124"/>
      <c r="N837" s="124"/>
      <c r="O837" s="124"/>
      <c r="P837" s="124"/>
      <c r="Q837" s="106"/>
      <c r="R837" s="124"/>
      <c r="S837" s="194"/>
      <c r="T837" s="124"/>
      <c r="U837" s="124"/>
      <c r="V837" s="124"/>
      <c r="W837" s="124"/>
      <c r="X837" s="124"/>
      <c r="Y837" s="124"/>
      <c r="Z837" s="124"/>
    </row>
    <row r="838">
      <c r="A838" s="183"/>
      <c r="B838" s="184"/>
      <c r="C838" s="106"/>
      <c r="D838" s="106"/>
      <c r="E838" s="185"/>
      <c r="F838" s="124"/>
      <c r="G838" s="124"/>
      <c r="H838" s="124"/>
      <c r="I838" s="124"/>
      <c r="J838" s="124"/>
      <c r="K838" s="124"/>
      <c r="L838" s="124"/>
      <c r="M838" s="124"/>
      <c r="N838" s="124"/>
      <c r="O838" s="124"/>
      <c r="P838" s="124"/>
      <c r="Q838" s="106"/>
      <c r="R838" s="124"/>
      <c r="S838" s="194"/>
      <c r="T838" s="124"/>
      <c r="U838" s="124"/>
      <c r="V838" s="124"/>
      <c r="W838" s="124"/>
      <c r="X838" s="124"/>
      <c r="Y838" s="124"/>
      <c r="Z838" s="124"/>
    </row>
    <row r="839">
      <c r="A839" s="183"/>
      <c r="B839" s="184"/>
      <c r="C839" s="106"/>
      <c r="D839" s="106"/>
      <c r="E839" s="185"/>
      <c r="F839" s="124"/>
      <c r="G839" s="124"/>
      <c r="H839" s="124"/>
      <c r="I839" s="124"/>
      <c r="J839" s="124"/>
      <c r="K839" s="124"/>
      <c r="L839" s="124"/>
      <c r="M839" s="124"/>
      <c r="N839" s="124"/>
      <c r="O839" s="124"/>
      <c r="P839" s="124"/>
      <c r="Q839" s="106"/>
      <c r="R839" s="124"/>
      <c r="S839" s="194"/>
      <c r="T839" s="124"/>
      <c r="U839" s="124"/>
      <c r="V839" s="124"/>
      <c r="W839" s="124"/>
      <c r="X839" s="124"/>
      <c r="Y839" s="124"/>
      <c r="Z839" s="124"/>
    </row>
    <row r="840">
      <c r="A840" s="183"/>
      <c r="B840" s="184"/>
      <c r="C840" s="106"/>
      <c r="D840" s="106"/>
      <c r="E840" s="185"/>
      <c r="F840" s="124"/>
      <c r="G840" s="124"/>
      <c r="H840" s="124"/>
      <c r="I840" s="124"/>
      <c r="J840" s="124"/>
      <c r="K840" s="124"/>
      <c r="L840" s="124"/>
      <c r="M840" s="124"/>
      <c r="N840" s="124"/>
      <c r="O840" s="124"/>
      <c r="P840" s="124"/>
      <c r="Q840" s="106"/>
      <c r="R840" s="124"/>
      <c r="S840" s="194"/>
      <c r="T840" s="124"/>
      <c r="U840" s="124"/>
      <c r="V840" s="124"/>
      <c r="W840" s="124"/>
      <c r="X840" s="124"/>
      <c r="Y840" s="124"/>
      <c r="Z840" s="124"/>
    </row>
    <row r="841">
      <c r="A841" s="183"/>
      <c r="B841" s="184"/>
      <c r="C841" s="106"/>
      <c r="D841" s="106"/>
      <c r="E841" s="185"/>
      <c r="F841" s="124"/>
      <c r="G841" s="124"/>
      <c r="H841" s="124"/>
      <c r="I841" s="124"/>
      <c r="J841" s="124"/>
      <c r="K841" s="124"/>
      <c r="L841" s="124"/>
      <c r="M841" s="124"/>
      <c r="N841" s="124"/>
      <c r="O841" s="124"/>
      <c r="P841" s="124"/>
      <c r="Q841" s="106"/>
      <c r="R841" s="124"/>
      <c r="S841" s="194"/>
      <c r="T841" s="124"/>
      <c r="U841" s="124"/>
      <c r="V841" s="124"/>
      <c r="W841" s="124"/>
      <c r="X841" s="124"/>
      <c r="Y841" s="124"/>
      <c r="Z841" s="124"/>
    </row>
    <row r="842">
      <c r="A842" s="183"/>
      <c r="B842" s="184"/>
      <c r="C842" s="106"/>
      <c r="D842" s="106"/>
      <c r="E842" s="185"/>
      <c r="F842" s="124"/>
      <c r="G842" s="124"/>
      <c r="H842" s="124"/>
      <c r="I842" s="124"/>
      <c r="J842" s="124"/>
      <c r="K842" s="124"/>
      <c r="L842" s="124"/>
      <c r="M842" s="124"/>
      <c r="N842" s="124"/>
      <c r="O842" s="124"/>
      <c r="P842" s="124"/>
      <c r="Q842" s="106"/>
      <c r="R842" s="124"/>
      <c r="S842" s="194"/>
      <c r="T842" s="124"/>
      <c r="U842" s="124"/>
      <c r="V842" s="124"/>
      <c r="W842" s="124"/>
      <c r="X842" s="124"/>
      <c r="Y842" s="124"/>
      <c r="Z842" s="124"/>
    </row>
    <row r="843">
      <c r="A843" s="183"/>
      <c r="B843" s="184"/>
      <c r="C843" s="106"/>
      <c r="D843" s="106"/>
      <c r="E843" s="185"/>
      <c r="F843" s="124"/>
      <c r="G843" s="124"/>
      <c r="H843" s="124"/>
      <c r="I843" s="124"/>
      <c r="J843" s="124"/>
      <c r="K843" s="124"/>
      <c r="L843" s="124"/>
      <c r="M843" s="124"/>
      <c r="N843" s="124"/>
      <c r="O843" s="124"/>
      <c r="P843" s="124"/>
      <c r="Q843" s="106"/>
      <c r="R843" s="124"/>
      <c r="S843" s="194"/>
      <c r="T843" s="124"/>
      <c r="U843" s="124"/>
      <c r="V843" s="124"/>
      <c r="W843" s="124"/>
      <c r="X843" s="124"/>
      <c r="Y843" s="124"/>
      <c r="Z843" s="124"/>
    </row>
    <row r="844">
      <c r="A844" s="183"/>
      <c r="B844" s="184"/>
      <c r="C844" s="106"/>
      <c r="D844" s="106"/>
      <c r="E844" s="185"/>
      <c r="F844" s="124"/>
      <c r="G844" s="124"/>
      <c r="H844" s="124"/>
      <c r="I844" s="124"/>
      <c r="J844" s="124"/>
      <c r="K844" s="124"/>
      <c r="L844" s="124"/>
      <c r="M844" s="124"/>
      <c r="N844" s="124"/>
      <c r="O844" s="124"/>
      <c r="P844" s="124"/>
      <c r="Q844" s="106"/>
      <c r="R844" s="124"/>
      <c r="S844" s="194"/>
      <c r="T844" s="124"/>
      <c r="U844" s="124"/>
      <c r="V844" s="124"/>
      <c r="W844" s="124"/>
      <c r="X844" s="124"/>
      <c r="Y844" s="124"/>
      <c r="Z844" s="124"/>
    </row>
    <row r="845">
      <c r="A845" s="183"/>
      <c r="B845" s="184"/>
      <c r="C845" s="106"/>
      <c r="D845" s="106"/>
      <c r="E845" s="185"/>
      <c r="F845" s="124"/>
      <c r="G845" s="124"/>
      <c r="H845" s="124"/>
      <c r="I845" s="124"/>
      <c r="J845" s="124"/>
      <c r="K845" s="124"/>
      <c r="L845" s="124"/>
      <c r="M845" s="124"/>
      <c r="N845" s="124"/>
      <c r="O845" s="124"/>
      <c r="P845" s="124"/>
      <c r="Q845" s="106"/>
      <c r="R845" s="124"/>
      <c r="S845" s="194"/>
      <c r="T845" s="124"/>
      <c r="U845" s="124"/>
      <c r="V845" s="124"/>
      <c r="W845" s="124"/>
      <c r="X845" s="124"/>
      <c r="Y845" s="124"/>
      <c r="Z845" s="124"/>
    </row>
    <row r="846">
      <c r="A846" s="183"/>
      <c r="B846" s="184"/>
      <c r="C846" s="106"/>
      <c r="D846" s="106"/>
      <c r="E846" s="185"/>
      <c r="F846" s="124"/>
      <c r="G846" s="124"/>
      <c r="H846" s="124"/>
      <c r="I846" s="124"/>
      <c r="J846" s="124"/>
      <c r="K846" s="124"/>
      <c r="L846" s="124"/>
      <c r="M846" s="124"/>
      <c r="N846" s="124"/>
      <c r="O846" s="124"/>
      <c r="P846" s="124"/>
      <c r="Q846" s="106"/>
      <c r="R846" s="124"/>
      <c r="S846" s="194"/>
      <c r="T846" s="124"/>
      <c r="U846" s="124"/>
      <c r="V846" s="124"/>
      <c r="W846" s="124"/>
      <c r="X846" s="124"/>
      <c r="Y846" s="124"/>
      <c r="Z846" s="124"/>
    </row>
    <row r="847">
      <c r="A847" s="183"/>
      <c r="B847" s="184"/>
      <c r="C847" s="106"/>
      <c r="D847" s="106"/>
      <c r="E847" s="185"/>
      <c r="F847" s="124"/>
      <c r="G847" s="124"/>
      <c r="H847" s="124"/>
      <c r="I847" s="124"/>
      <c r="J847" s="124"/>
      <c r="K847" s="124"/>
      <c r="L847" s="124"/>
      <c r="M847" s="124"/>
      <c r="N847" s="124"/>
      <c r="O847" s="124"/>
      <c r="P847" s="124"/>
      <c r="Q847" s="106"/>
      <c r="R847" s="124"/>
      <c r="S847" s="194"/>
      <c r="T847" s="124"/>
      <c r="U847" s="124"/>
      <c r="V847" s="124"/>
      <c r="W847" s="124"/>
      <c r="X847" s="124"/>
      <c r="Y847" s="124"/>
      <c r="Z847" s="124"/>
    </row>
    <row r="848">
      <c r="A848" s="183"/>
      <c r="B848" s="184"/>
      <c r="C848" s="106"/>
      <c r="D848" s="106"/>
      <c r="E848" s="185"/>
      <c r="F848" s="124"/>
      <c r="G848" s="124"/>
      <c r="H848" s="124"/>
      <c r="I848" s="124"/>
      <c r="J848" s="124"/>
      <c r="K848" s="124"/>
      <c r="L848" s="124"/>
      <c r="M848" s="124"/>
      <c r="N848" s="124"/>
      <c r="O848" s="124"/>
      <c r="P848" s="124"/>
      <c r="Q848" s="106"/>
      <c r="R848" s="124"/>
      <c r="S848" s="194"/>
      <c r="T848" s="124"/>
      <c r="U848" s="124"/>
      <c r="V848" s="124"/>
      <c r="W848" s="124"/>
      <c r="X848" s="124"/>
      <c r="Y848" s="124"/>
      <c r="Z848" s="124"/>
    </row>
    <row r="849">
      <c r="A849" s="183"/>
      <c r="B849" s="184"/>
      <c r="C849" s="106"/>
      <c r="D849" s="106"/>
      <c r="E849" s="185"/>
      <c r="F849" s="124"/>
      <c r="G849" s="124"/>
      <c r="H849" s="124"/>
      <c r="I849" s="124"/>
      <c r="J849" s="124"/>
      <c r="K849" s="124"/>
      <c r="L849" s="124"/>
      <c r="M849" s="124"/>
      <c r="N849" s="124"/>
      <c r="O849" s="124"/>
      <c r="P849" s="124"/>
      <c r="Q849" s="106"/>
      <c r="R849" s="124"/>
      <c r="S849" s="194"/>
      <c r="T849" s="124"/>
      <c r="U849" s="124"/>
      <c r="V849" s="124"/>
      <c r="W849" s="124"/>
      <c r="X849" s="124"/>
      <c r="Y849" s="124"/>
      <c r="Z849" s="124"/>
    </row>
    <row r="850">
      <c r="A850" s="183"/>
      <c r="B850" s="184"/>
      <c r="C850" s="106"/>
      <c r="D850" s="106"/>
      <c r="E850" s="185"/>
      <c r="F850" s="124"/>
      <c r="G850" s="124"/>
      <c r="H850" s="124"/>
      <c r="I850" s="124"/>
      <c r="J850" s="124"/>
      <c r="K850" s="124"/>
      <c r="L850" s="124"/>
      <c r="M850" s="124"/>
      <c r="N850" s="124"/>
      <c r="O850" s="124"/>
      <c r="P850" s="124"/>
      <c r="Q850" s="106"/>
      <c r="R850" s="124"/>
      <c r="S850" s="194"/>
      <c r="T850" s="124"/>
      <c r="U850" s="124"/>
      <c r="V850" s="124"/>
      <c r="W850" s="124"/>
      <c r="X850" s="124"/>
      <c r="Y850" s="124"/>
      <c r="Z850" s="124"/>
    </row>
    <row r="851">
      <c r="A851" s="183"/>
      <c r="B851" s="184"/>
      <c r="C851" s="106"/>
      <c r="D851" s="106"/>
      <c r="E851" s="185"/>
      <c r="F851" s="124"/>
      <c r="G851" s="124"/>
      <c r="H851" s="124"/>
      <c r="I851" s="124"/>
      <c r="J851" s="124"/>
      <c r="K851" s="124"/>
      <c r="L851" s="124"/>
      <c r="M851" s="124"/>
      <c r="N851" s="124"/>
      <c r="O851" s="124"/>
      <c r="P851" s="124"/>
      <c r="Q851" s="106"/>
      <c r="R851" s="124"/>
      <c r="S851" s="194"/>
      <c r="T851" s="124"/>
      <c r="U851" s="124"/>
      <c r="V851" s="124"/>
      <c r="W851" s="124"/>
      <c r="X851" s="124"/>
      <c r="Y851" s="124"/>
      <c r="Z851" s="124"/>
    </row>
    <row r="852">
      <c r="A852" s="183"/>
      <c r="B852" s="184"/>
      <c r="C852" s="106"/>
      <c r="D852" s="106"/>
      <c r="E852" s="185"/>
      <c r="F852" s="124"/>
      <c r="G852" s="124"/>
      <c r="H852" s="124"/>
      <c r="I852" s="124"/>
      <c r="J852" s="124"/>
      <c r="K852" s="124"/>
      <c r="L852" s="124"/>
      <c r="M852" s="124"/>
      <c r="N852" s="124"/>
      <c r="O852" s="124"/>
      <c r="P852" s="124"/>
      <c r="Q852" s="106"/>
      <c r="R852" s="124"/>
      <c r="S852" s="194"/>
      <c r="T852" s="124"/>
      <c r="U852" s="124"/>
      <c r="V852" s="124"/>
      <c r="W852" s="124"/>
      <c r="X852" s="124"/>
      <c r="Y852" s="124"/>
      <c r="Z852" s="124"/>
    </row>
    <row r="853">
      <c r="A853" s="183"/>
      <c r="B853" s="184"/>
      <c r="C853" s="106"/>
      <c r="D853" s="106"/>
      <c r="E853" s="185"/>
      <c r="F853" s="124"/>
      <c r="G853" s="124"/>
      <c r="H853" s="124"/>
      <c r="I853" s="124"/>
      <c r="J853" s="124"/>
      <c r="K853" s="124"/>
      <c r="L853" s="124"/>
      <c r="M853" s="124"/>
      <c r="N853" s="124"/>
      <c r="O853" s="124"/>
      <c r="P853" s="124"/>
      <c r="Q853" s="106"/>
      <c r="R853" s="124"/>
      <c r="S853" s="194"/>
      <c r="T853" s="124"/>
      <c r="U853" s="124"/>
      <c r="V853" s="124"/>
      <c r="W853" s="124"/>
      <c r="X853" s="124"/>
      <c r="Y853" s="124"/>
      <c r="Z853" s="124"/>
    </row>
    <row r="854">
      <c r="A854" s="183"/>
      <c r="B854" s="184"/>
      <c r="C854" s="106"/>
      <c r="D854" s="106"/>
      <c r="E854" s="185"/>
      <c r="F854" s="124"/>
      <c r="G854" s="124"/>
      <c r="H854" s="124"/>
      <c r="I854" s="124"/>
      <c r="J854" s="124"/>
      <c r="K854" s="124"/>
      <c r="L854" s="124"/>
      <c r="M854" s="124"/>
      <c r="N854" s="124"/>
      <c r="O854" s="124"/>
      <c r="P854" s="124"/>
      <c r="Q854" s="106"/>
      <c r="R854" s="124"/>
      <c r="S854" s="194"/>
      <c r="T854" s="124"/>
      <c r="U854" s="124"/>
      <c r="V854" s="124"/>
      <c r="W854" s="124"/>
      <c r="X854" s="124"/>
      <c r="Y854" s="124"/>
      <c r="Z854" s="124"/>
    </row>
    <row r="855">
      <c r="A855" s="183"/>
      <c r="B855" s="184"/>
      <c r="C855" s="106"/>
      <c r="D855" s="106"/>
      <c r="E855" s="185"/>
      <c r="F855" s="124"/>
      <c r="G855" s="124"/>
      <c r="H855" s="124"/>
      <c r="I855" s="124"/>
      <c r="J855" s="124"/>
      <c r="K855" s="124"/>
      <c r="L855" s="124"/>
      <c r="M855" s="124"/>
      <c r="N855" s="124"/>
      <c r="O855" s="124"/>
      <c r="P855" s="124"/>
      <c r="Q855" s="106"/>
      <c r="R855" s="124"/>
      <c r="S855" s="194"/>
      <c r="T855" s="124"/>
      <c r="U855" s="124"/>
      <c r="V855" s="124"/>
      <c r="W855" s="124"/>
      <c r="X855" s="124"/>
      <c r="Y855" s="124"/>
      <c r="Z855" s="124"/>
    </row>
    <row r="856">
      <c r="A856" s="183"/>
      <c r="B856" s="184"/>
      <c r="C856" s="106"/>
      <c r="D856" s="106"/>
      <c r="E856" s="185"/>
      <c r="F856" s="124"/>
      <c r="G856" s="124"/>
      <c r="H856" s="124"/>
      <c r="I856" s="124"/>
      <c r="J856" s="124"/>
      <c r="K856" s="124"/>
      <c r="L856" s="124"/>
      <c r="M856" s="124"/>
      <c r="N856" s="124"/>
      <c r="O856" s="124"/>
      <c r="P856" s="124"/>
      <c r="Q856" s="106"/>
      <c r="R856" s="124"/>
      <c r="S856" s="194"/>
      <c r="T856" s="124"/>
      <c r="U856" s="124"/>
      <c r="V856" s="124"/>
      <c r="W856" s="124"/>
      <c r="X856" s="124"/>
      <c r="Y856" s="124"/>
      <c r="Z856" s="124"/>
    </row>
    <row r="857">
      <c r="A857" s="183"/>
      <c r="B857" s="184"/>
      <c r="C857" s="106"/>
      <c r="D857" s="106"/>
      <c r="E857" s="185"/>
      <c r="F857" s="124"/>
      <c r="G857" s="124"/>
      <c r="H857" s="124"/>
      <c r="I857" s="124"/>
      <c r="J857" s="124"/>
      <c r="K857" s="124"/>
      <c r="L857" s="124"/>
      <c r="M857" s="124"/>
      <c r="N857" s="124"/>
      <c r="O857" s="124"/>
      <c r="P857" s="124"/>
      <c r="Q857" s="106"/>
      <c r="R857" s="124"/>
      <c r="S857" s="194"/>
      <c r="T857" s="124"/>
      <c r="U857" s="124"/>
      <c r="V857" s="124"/>
      <c r="W857" s="124"/>
      <c r="X857" s="124"/>
      <c r="Y857" s="124"/>
      <c r="Z857" s="124"/>
    </row>
    <row r="858">
      <c r="A858" s="183"/>
      <c r="B858" s="184"/>
      <c r="C858" s="106"/>
      <c r="D858" s="106"/>
      <c r="E858" s="185"/>
      <c r="F858" s="124"/>
      <c r="G858" s="124"/>
      <c r="H858" s="124"/>
      <c r="I858" s="124"/>
      <c r="J858" s="124"/>
      <c r="K858" s="124"/>
      <c r="L858" s="124"/>
      <c r="M858" s="124"/>
      <c r="N858" s="124"/>
      <c r="O858" s="124"/>
      <c r="P858" s="124"/>
      <c r="Q858" s="106"/>
      <c r="R858" s="124"/>
      <c r="S858" s="194"/>
      <c r="T858" s="124"/>
      <c r="U858" s="124"/>
      <c r="V858" s="124"/>
      <c r="W858" s="124"/>
      <c r="X858" s="124"/>
      <c r="Y858" s="124"/>
      <c r="Z858" s="124"/>
    </row>
    <row r="859">
      <c r="A859" s="183"/>
      <c r="B859" s="184"/>
      <c r="C859" s="106"/>
      <c r="D859" s="106"/>
      <c r="E859" s="185"/>
      <c r="F859" s="124"/>
      <c r="G859" s="124"/>
      <c r="H859" s="124"/>
      <c r="I859" s="124"/>
      <c r="J859" s="124"/>
      <c r="K859" s="124"/>
      <c r="L859" s="124"/>
      <c r="M859" s="124"/>
      <c r="N859" s="124"/>
      <c r="O859" s="124"/>
      <c r="P859" s="124"/>
      <c r="Q859" s="106"/>
      <c r="R859" s="124"/>
      <c r="S859" s="194"/>
      <c r="T859" s="124"/>
      <c r="U859" s="124"/>
      <c r="V859" s="124"/>
      <c r="W859" s="124"/>
      <c r="X859" s="124"/>
      <c r="Y859" s="124"/>
      <c r="Z859" s="124"/>
    </row>
    <row r="860">
      <c r="A860" s="183"/>
      <c r="B860" s="184"/>
      <c r="C860" s="106"/>
      <c r="D860" s="106"/>
      <c r="E860" s="185"/>
      <c r="F860" s="124"/>
      <c r="G860" s="124"/>
      <c r="H860" s="124"/>
      <c r="I860" s="124"/>
      <c r="J860" s="124"/>
      <c r="K860" s="124"/>
      <c r="L860" s="124"/>
      <c r="M860" s="124"/>
      <c r="N860" s="124"/>
      <c r="O860" s="124"/>
      <c r="P860" s="124"/>
      <c r="Q860" s="106"/>
      <c r="R860" s="124"/>
      <c r="S860" s="194"/>
      <c r="T860" s="124"/>
      <c r="U860" s="124"/>
      <c r="V860" s="124"/>
      <c r="W860" s="124"/>
      <c r="X860" s="124"/>
      <c r="Y860" s="124"/>
      <c r="Z860" s="124"/>
    </row>
    <row r="861">
      <c r="A861" s="183"/>
      <c r="B861" s="184"/>
      <c r="C861" s="106"/>
      <c r="D861" s="106"/>
      <c r="E861" s="185"/>
      <c r="F861" s="124"/>
      <c r="G861" s="124"/>
      <c r="H861" s="124"/>
      <c r="I861" s="124"/>
      <c r="J861" s="124"/>
      <c r="K861" s="124"/>
      <c r="L861" s="124"/>
      <c r="M861" s="124"/>
      <c r="N861" s="124"/>
      <c r="O861" s="124"/>
      <c r="P861" s="124"/>
      <c r="Q861" s="106"/>
      <c r="R861" s="124"/>
      <c r="S861" s="194"/>
      <c r="T861" s="124"/>
      <c r="U861" s="124"/>
      <c r="V861" s="124"/>
      <c r="W861" s="124"/>
      <c r="X861" s="124"/>
      <c r="Y861" s="124"/>
      <c r="Z861" s="124"/>
    </row>
    <row r="862">
      <c r="A862" s="183"/>
      <c r="B862" s="184"/>
      <c r="C862" s="106"/>
      <c r="D862" s="106"/>
      <c r="E862" s="185"/>
      <c r="F862" s="124"/>
      <c r="G862" s="124"/>
      <c r="H862" s="124"/>
      <c r="I862" s="124"/>
      <c r="J862" s="124"/>
      <c r="K862" s="124"/>
      <c r="L862" s="124"/>
      <c r="M862" s="124"/>
      <c r="N862" s="124"/>
      <c r="O862" s="124"/>
      <c r="P862" s="124"/>
      <c r="Q862" s="106"/>
      <c r="R862" s="124"/>
      <c r="S862" s="194"/>
      <c r="T862" s="124"/>
      <c r="U862" s="124"/>
      <c r="V862" s="124"/>
      <c r="W862" s="124"/>
      <c r="X862" s="124"/>
      <c r="Y862" s="124"/>
      <c r="Z862" s="124"/>
    </row>
    <row r="863">
      <c r="A863" s="183"/>
      <c r="B863" s="184"/>
      <c r="C863" s="106"/>
      <c r="D863" s="106"/>
      <c r="E863" s="185"/>
      <c r="F863" s="124"/>
      <c r="G863" s="124"/>
      <c r="H863" s="124"/>
      <c r="I863" s="124"/>
      <c r="J863" s="124"/>
      <c r="K863" s="124"/>
      <c r="L863" s="124"/>
      <c r="M863" s="124"/>
      <c r="N863" s="124"/>
      <c r="O863" s="124"/>
      <c r="P863" s="124"/>
      <c r="Q863" s="106"/>
      <c r="R863" s="124"/>
      <c r="S863" s="194"/>
      <c r="T863" s="124"/>
      <c r="U863" s="124"/>
      <c r="V863" s="124"/>
      <c r="W863" s="124"/>
      <c r="X863" s="124"/>
      <c r="Y863" s="124"/>
      <c r="Z863" s="124"/>
    </row>
    <row r="864">
      <c r="A864" s="183"/>
      <c r="B864" s="184"/>
      <c r="C864" s="106"/>
      <c r="D864" s="106"/>
      <c r="E864" s="185"/>
      <c r="F864" s="124"/>
      <c r="G864" s="124"/>
      <c r="H864" s="124"/>
      <c r="I864" s="124"/>
      <c r="J864" s="124"/>
      <c r="K864" s="124"/>
      <c r="L864" s="124"/>
      <c r="M864" s="124"/>
      <c r="N864" s="124"/>
      <c r="O864" s="124"/>
      <c r="P864" s="124"/>
      <c r="Q864" s="106"/>
      <c r="R864" s="124"/>
      <c r="S864" s="194"/>
      <c r="T864" s="124"/>
      <c r="U864" s="124"/>
      <c r="V864" s="124"/>
      <c r="W864" s="124"/>
      <c r="X864" s="124"/>
      <c r="Y864" s="124"/>
      <c r="Z864" s="124"/>
    </row>
    <row r="865">
      <c r="A865" s="183"/>
      <c r="B865" s="184"/>
      <c r="C865" s="106"/>
      <c r="D865" s="106"/>
      <c r="E865" s="185"/>
      <c r="F865" s="124"/>
      <c r="G865" s="124"/>
      <c r="H865" s="124"/>
      <c r="I865" s="124"/>
      <c r="J865" s="124"/>
      <c r="K865" s="124"/>
      <c r="L865" s="124"/>
      <c r="M865" s="124"/>
      <c r="N865" s="124"/>
      <c r="O865" s="124"/>
      <c r="P865" s="124"/>
      <c r="Q865" s="106"/>
      <c r="R865" s="124"/>
      <c r="S865" s="194"/>
      <c r="T865" s="124"/>
      <c r="U865" s="124"/>
      <c r="V865" s="124"/>
      <c r="W865" s="124"/>
      <c r="X865" s="124"/>
      <c r="Y865" s="124"/>
      <c r="Z865" s="124"/>
    </row>
    <row r="866">
      <c r="A866" s="183"/>
      <c r="B866" s="184"/>
      <c r="C866" s="106"/>
      <c r="D866" s="106"/>
      <c r="E866" s="185"/>
      <c r="F866" s="124"/>
      <c r="G866" s="124"/>
      <c r="H866" s="124"/>
      <c r="I866" s="124"/>
      <c r="J866" s="124"/>
      <c r="K866" s="124"/>
      <c r="L866" s="124"/>
      <c r="M866" s="124"/>
      <c r="N866" s="124"/>
      <c r="O866" s="124"/>
      <c r="P866" s="124"/>
      <c r="Q866" s="106"/>
      <c r="R866" s="124"/>
      <c r="S866" s="194"/>
      <c r="T866" s="124"/>
      <c r="U866" s="124"/>
      <c r="V866" s="124"/>
      <c r="W866" s="124"/>
      <c r="X866" s="124"/>
      <c r="Y866" s="124"/>
      <c r="Z866" s="124"/>
    </row>
    <row r="867">
      <c r="A867" s="183"/>
      <c r="B867" s="184"/>
      <c r="C867" s="106"/>
      <c r="D867" s="106"/>
      <c r="E867" s="185"/>
      <c r="F867" s="124"/>
      <c r="G867" s="124"/>
      <c r="H867" s="124"/>
      <c r="I867" s="124"/>
      <c r="J867" s="124"/>
      <c r="K867" s="124"/>
      <c r="L867" s="124"/>
      <c r="M867" s="124"/>
      <c r="N867" s="124"/>
      <c r="O867" s="124"/>
      <c r="P867" s="124"/>
      <c r="Q867" s="106"/>
      <c r="R867" s="124"/>
      <c r="S867" s="194"/>
      <c r="T867" s="124"/>
      <c r="U867" s="124"/>
      <c r="V867" s="124"/>
      <c r="W867" s="124"/>
      <c r="X867" s="124"/>
      <c r="Y867" s="124"/>
      <c r="Z867" s="124"/>
    </row>
    <row r="868">
      <c r="A868" s="183"/>
      <c r="B868" s="184"/>
      <c r="C868" s="106"/>
      <c r="D868" s="106"/>
      <c r="E868" s="185"/>
      <c r="F868" s="124"/>
      <c r="G868" s="124"/>
      <c r="H868" s="124"/>
      <c r="I868" s="124"/>
      <c r="J868" s="124"/>
      <c r="K868" s="124"/>
      <c r="L868" s="124"/>
      <c r="M868" s="124"/>
      <c r="N868" s="124"/>
      <c r="O868" s="124"/>
      <c r="P868" s="124"/>
      <c r="Q868" s="106"/>
      <c r="R868" s="124"/>
      <c r="S868" s="194"/>
      <c r="T868" s="124"/>
      <c r="U868" s="124"/>
      <c r="V868" s="124"/>
      <c r="W868" s="124"/>
      <c r="X868" s="124"/>
      <c r="Y868" s="124"/>
      <c r="Z868" s="124"/>
    </row>
    <row r="869">
      <c r="A869" s="183"/>
      <c r="B869" s="184"/>
      <c r="C869" s="106"/>
      <c r="D869" s="106"/>
      <c r="E869" s="185"/>
      <c r="F869" s="124"/>
      <c r="G869" s="124"/>
      <c r="H869" s="124"/>
      <c r="I869" s="124"/>
      <c r="J869" s="124"/>
      <c r="K869" s="124"/>
      <c r="L869" s="124"/>
      <c r="M869" s="124"/>
      <c r="N869" s="124"/>
      <c r="O869" s="124"/>
      <c r="P869" s="124"/>
      <c r="Q869" s="106"/>
      <c r="R869" s="124"/>
      <c r="S869" s="194"/>
      <c r="T869" s="124"/>
      <c r="U869" s="124"/>
      <c r="V869" s="124"/>
      <c r="W869" s="124"/>
      <c r="X869" s="124"/>
      <c r="Y869" s="124"/>
      <c r="Z869" s="124"/>
    </row>
    <row r="870">
      <c r="A870" s="183"/>
      <c r="B870" s="184"/>
      <c r="C870" s="106"/>
      <c r="D870" s="106"/>
      <c r="E870" s="185"/>
      <c r="F870" s="124"/>
      <c r="G870" s="124"/>
      <c r="H870" s="124"/>
      <c r="I870" s="124"/>
      <c r="J870" s="124"/>
      <c r="K870" s="124"/>
      <c r="L870" s="124"/>
      <c r="M870" s="124"/>
      <c r="N870" s="124"/>
      <c r="O870" s="124"/>
      <c r="P870" s="124"/>
      <c r="Q870" s="106"/>
      <c r="R870" s="124"/>
      <c r="S870" s="194"/>
      <c r="T870" s="124"/>
      <c r="U870" s="124"/>
      <c r="V870" s="124"/>
      <c r="W870" s="124"/>
      <c r="X870" s="124"/>
      <c r="Y870" s="124"/>
      <c r="Z870" s="124"/>
    </row>
    <row r="871">
      <c r="A871" s="183"/>
      <c r="B871" s="184"/>
      <c r="C871" s="106"/>
      <c r="D871" s="106"/>
      <c r="E871" s="185"/>
      <c r="F871" s="124"/>
      <c r="G871" s="124"/>
      <c r="H871" s="124"/>
      <c r="I871" s="124"/>
      <c r="J871" s="124"/>
      <c r="K871" s="124"/>
      <c r="L871" s="124"/>
      <c r="M871" s="124"/>
      <c r="N871" s="124"/>
      <c r="O871" s="124"/>
      <c r="P871" s="124"/>
      <c r="Q871" s="106"/>
      <c r="R871" s="124"/>
      <c r="S871" s="194"/>
      <c r="T871" s="124"/>
      <c r="U871" s="124"/>
      <c r="V871" s="124"/>
      <c r="W871" s="124"/>
      <c r="X871" s="124"/>
      <c r="Y871" s="124"/>
      <c r="Z871" s="124"/>
    </row>
    <row r="872">
      <c r="A872" s="183"/>
      <c r="B872" s="184"/>
      <c r="C872" s="106"/>
      <c r="D872" s="106"/>
      <c r="E872" s="185"/>
      <c r="F872" s="124"/>
      <c r="G872" s="124"/>
      <c r="H872" s="124"/>
      <c r="I872" s="124"/>
      <c r="J872" s="124"/>
      <c r="K872" s="124"/>
      <c r="L872" s="124"/>
      <c r="M872" s="124"/>
      <c r="N872" s="124"/>
      <c r="O872" s="124"/>
      <c r="P872" s="124"/>
      <c r="Q872" s="106"/>
      <c r="R872" s="124"/>
      <c r="S872" s="194"/>
      <c r="T872" s="124"/>
      <c r="U872" s="124"/>
      <c r="V872" s="124"/>
      <c r="W872" s="124"/>
      <c r="X872" s="124"/>
      <c r="Y872" s="124"/>
      <c r="Z872" s="124"/>
    </row>
    <row r="873">
      <c r="A873" s="183"/>
      <c r="B873" s="184"/>
      <c r="C873" s="106"/>
      <c r="D873" s="106"/>
      <c r="E873" s="185"/>
      <c r="F873" s="124"/>
      <c r="G873" s="124"/>
      <c r="H873" s="124"/>
      <c r="I873" s="124"/>
      <c r="J873" s="124"/>
      <c r="K873" s="124"/>
      <c r="L873" s="124"/>
      <c r="M873" s="124"/>
      <c r="N873" s="124"/>
      <c r="O873" s="124"/>
      <c r="P873" s="124"/>
      <c r="Q873" s="106"/>
      <c r="R873" s="124"/>
      <c r="S873" s="194"/>
      <c r="T873" s="124"/>
      <c r="U873" s="124"/>
      <c r="V873" s="124"/>
      <c r="W873" s="124"/>
      <c r="X873" s="124"/>
      <c r="Y873" s="124"/>
      <c r="Z873" s="124"/>
    </row>
    <row r="874">
      <c r="A874" s="183"/>
      <c r="B874" s="184"/>
      <c r="C874" s="106"/>
      <c r="D874" s="106"/>
      <c r="E874" s="185"/>
      <c r="F874" s="124"/>
      <c r="G874" s="124"/>
      <c r="H874" s="124"/>
      <c r="I874" s="124"/>
      <c r="J874" s="124"/>
      <c r="K874" s="124"/>
      <c r="L874" s="124"/>
      <c r="M874" s="124"/>
      <c r="N874" s="124"/>
      <c r="O874" s="124"/>
      <c r="P874" s="124"/>
      <c r="Q874" s="106"/>
      <c r="R874" s="124"/>
      <c r="S874" s="194"/>
      <c r="T874" s="124"/>
      <c r="U874" s="124"/>
      <c r="V874" s="124"/>
      <c r="W874" s="124"/>
      <c r="X874" s="124"/>
      <c r="Y874" s="124"/>
      <c r="Z874" s="124"/>
    </row>
    <row r="875">
      <c r="A875" s="183"/>
      <c r="B875" s="184"/>
      <c r="C875" s="106"/>
      <c r="D875" s="106"/>
      <c r="E875" s="185"/>
      <c r="F875" s="124"/>
      <c r="G875" s="124"/>
      <c r="H875" s="124"/>
      <c r="I875" s="124"/>
      <c r="J875" s="124"/>
      <c r="K875" s="124"/>
      <c r="L875" s="124"/>
      <c r="M875" s="124"/>
      <c r="N875" s="124"/>
      <c r="O875" s="124"/>
      <c r="P875" s="124"/>
      <c r="Q875" s="106"/>
      <c r="R875" s="124"/>
      <c r="S875" s="194"/>
      <c r="T875" s="124"/>
      <c r="U875" s="124"/>
      <c r="V875" s="124"/>
      <c r="W875" s="124"/>
      <c r="X875" s="124"/>
      <c r="Y875" s="124"/>
      <c r="Z875" s="124"/>
    </row>
    <row r="876">
      <c r="A876" s="183"/>
      <c r="B876" s="184"/>
      <c r="C876" s="106"/>
      <c r="D876" s="106"/>
      <c r="E876" s="185"/>
      <c r="F876" s="124"/>
      <c r="G876" s="124"/>
      <c r="H876" s="124"/>
      <c r="I876" s="124"/>
      <c r="J876" s="124"/>
      <c r="K876" s="124"/>
      <c r="L876" s="124"/>
      <c r="M876" s="124"/>
      <c r="N876" s="124"/>
      <c r="O876" s="124"/>
      <c r="P876" s="124"/>
      <c r="Q876" s="106"/>
      <c r="R876" s="124"/>
      <c r="S876" s="194"/>
      <c r="T876" s="124"/>
      <c r="U876" s="124"/>
      <c r="V876" s="124"/>
      <c r="W876" s="124"/>
      <c r="X876" s="124"/>
      <c r="Y876" s="124"/>
      <c r="Z876" s="124"/>
    </row>
    <row r="877">
      <c r="A877" s="183"/>
      <c r="B877" s="184"/>
      <c r="C877" s="106"/>
      <c r="D877" s="106"/>
      <c r="E877" s="185"/>
      <c r="F877" s="124"/>
      <c r="G877" s="124"/>
      <c r="H877" s="124"/>
      <c r="I877" s="124"/>
      <c r="J877" s="124"/>
      <c r="K877" s="124"/>
      <c r="L877" s="124"/>
      <c r="M877" s="124"/>
      <c r="N877" s="124"/>
      <c r="O877" s="124"/>
      <c r="P877" s="124"/>
      <c r="Q877" s="106"/>
      <c r="R877" s="124"/>
      <c r="S877" s="194"/>
      <c r="T877" s="124"/>
      <c r="U877" s="124"/>
      <c r="V877" s="124"/>
      <c r="W877" s="124"/>
      <c r="X877" s="124"/>
      <c r="Y877" s="124"/>
      <c r="Z877" s="124"/>
    </row>
    <row r="878">
      <c r="A878" s="183"/>
      <c r="B878" s="184"/>
      <c r="C878" s="106"/>
      <c r="D878" s="106"/>
      <c r="E878" s="185"/>
      <c r="F878" s="124"/>
      <c r="G878" s="124"/>
      <c r="H878" s="124"/>
      <c r="I878" s="124"/>
      <c r="J878" s="124"/>
      <c r="K878" s="124"/>
      <c r="L878" s="124"/>
      <c r="M878" s="124"/>
      <c r="N878" s="124"/>
      <c r="O878" s="124"/>
      <c r="P878" s="124"/>
      <c r="Q878" s="106"/>
      <c r="R878" s="124"/>
      <c r="S878" s="194"/>
      <c r="T878" s="124"/>
      <c r="U878" s="124"/>
      <c r="V878" s="124"/>
      <c r="W878" s="124"/>
      <c r="X878" s="124"/>
      <c r="Y878" s="124"/>
      <c r="Z878" s="124"/>
    </row>
    <row r="879">
      <c r="A879" s="183"/>
      <c r="B879" s="184"/>
      <c r="C879" s="106"/>
      <c r="D879" s="106"/>
      <c r="E879" s="185"/>
      <c r="F879" s="124"/>
      <c r="G879" s="124"/>
      <c r="H879" s="124"/>
      <c r="I879" s="124"/>
      <c r="J879" s="124"/>
      <c r="K879" s="124"/>
      <c r="L879" s="124"/>
      <c r="M879" s="124"/>
      <c r="N879" s="124"/>
      <c r="O879" s="124"/>
      <c r="P879" s="124"/>
      <c r="Q879" s="106"/>
      <c r="R879" s="124"/>
      <c r="S879" s="194"/>
      <c r="T879" s="124"/>
      <c r="U879" s="124"/>
      <c r="V879" s="124"/>
      <c r="W879" s="124"/>
      <c r="X879" s="124"/>
      <c r="Y879" s="124"/>
      <c r="Z879" s="124"/>
    </row>
    <row r="880">
      <c r="A880" s="183"/>
      <c r="B880" s="184"/>
      <c r="C880" s="106"/>
      <c r="D880" s="106"/>
      <c r="E880" s="185"/>
      <c r="F880" s="124"/>
      <c r="G880" s="124"/>
      <c r="H880" s="124"/>
      <c r="I880" s="124"/>
      <c r="J880" s="124"/>
      <c r="K880" s="124"/>
      <c r="L880" s="124"/>
      <c r="M880" s="124"/>
      <c r="N880" s="124"/>
      <c r="O880" s="124"/>
      <c r="P880" s="124"/>
      <c r="Q880" s="106"/>
      <c r="R880" s="124"/>
      <c r="S880" s="194"/>
      <c r="T880" s="124"/>
      <c r="U880" s="124"/>
      <c r="V880" s="124"/>
      <c r="W880" s="124"/>
      <c r="X880" s="124"/>
      <c r="Y880" s="124"/>
      <c r="Z880" s="124"/>
    </row>
    <row r="881">
      <c r="A881" s="183"/>
      <c r="B881" s="184"/>
      <c r="C881" s="106"/>
      <c r="D881" s="106"/>
      <c r="E881" s="185"/>
      <c r="F881" s="124"/>
      <c r="G881" s="124"/>
      <c r="H881" s="124"/>
      <c r="I881" s="124"/>
      <c r="J881" s="124"/>
      <c r="K881" s="124"/>
      <c r="L881" s="124"/>
      <c r="M881" s="124"/>
      <c r="N881" s="124"/>
      <c r="O881" s="124"/>
      <c r="P881" s="124"/>
      <c r="Q881" s="106"/>
      <c r="R881" s="124"/>
      <c r="S881" s="194"/>
      <c r="T881" s="124"/>
      <c r="U881" s="124"/>
      <c r="V881" s="124"/>
      <c r="W881" s="124"/>
      <c r="X881" s="124"/>
      <c r="Y881" s="124"/>
      <c r="Z881" s="124"/>
    </row>
    <row r="882">
      <c r="A882" s="183"/>
      <c r="B882" s="184"/>
      <c r="C882" s="106"/>
      <c r="D882" s="106"/>
      <c r="E882" s="185"/>
      <c r="F882" s="124"/>
      <c r="G882" s="124"/>
      <c r="H882" s="124"/>
      <c r="I882" s="124"/>
      <c r="J882" s="124"/>
      <c r="K882" s="124"/>
      <c r="L882" s="124"/>
      <c r="M882" s="124"/>
      <c r="N882" s="124"/>
      <c r="O882" s="124"/>
      <c r="P882" s="124"/>
      <c r="Q882" s="106"/>
      <c r="R882" s="124"/>
      <c r="S882" s="194"/>
      <c r="T882" s="124"/>
      <c r="U882" s="124"/>
      <c r="V882" s="124"/>
      <c r="W882" s="124"/>
      <c r="X882" s="124"/>
      <c r="Y882" s="124"/>
      <c r="Z882" s="124"/>
    </row>
    <row r="883">
      <c r="A883" s="183"/>
      <c r="B883" s="184"/>
      <c r="C883" s="106"/>
      <c r="D883" s="106"/>
      <c r="E883" s="185"/>
      <c r="F883" s="124"/>
      <c r="G883" s="124"/>
      <c r="H883" s="124"/>
      <c r="I883" s="124"/>
      <c r="J883" s="124"/>
      <c r="K883" s="124"/>
      <c r="L883" s="124"/>
      <c r="M883" s="124"/>
      <c r="N883" s="124"/>
      <c r="O883" s="124"/>
      <c r="P883" s="124"/>
      <c r="Q883" s="106"/>
      <c r="R883" s="124"/>
      <c r="S883" s="194"/>
      <c r="T883" s="124"/>
      <c r="U883" s="124"/>
      <c r="V883" s="124"/>
      <c r="W883" s="124"/>
      <c r="X883" s="124"/>
      <c r="Y883" s="124"/>
      <c r="Z883" s="124"/>
    </row>
    <row r="884">
      <c r="A884" s="183"/>
      <c r="B884" s="184"/>
      <c r="C884" s="106"/>
      <c r="D884" s="106"/>
      <c r="E884" s="185"/>
      <c r="F884" s="124"/>
      <c r="G884" s="124"/>
      <c r="H884" s="124"/>
      <c r="I884" s="124"/>
      <c r="J884" s="124"/>
      <c r="K884" s="124"/>
      <c r="L884" s="124"/>
      <c r="M884" s="124"/>
      <c r="N884" s="124"/>
      <c r="O884" s="124"/>
      <c r="P884" s="124"/>
      <c r="Q884" s="106"/>
      <c r="R884" s="124"/>
      <c r="S884" s="194"/>
      <c r="T884" s="124"/>
      <c r="U884" s="124"/>
      <c r="V884" s="124"/>
      <c r="W884" s="124"/>
      <c r="X884" s="124"/>
      <c r="Y884" s="124"/>
      <c r="Z884" s="124"/>
    </row>
    <row r="885">
      <c r="A885" s="183"/>
      <c r="B885" s="184"/>
      <c r="C885" s="106"/>
      <c r="D885" s="106"/>
      <c r="E885" s="185"/>
      <c r="F885" s="124"/>
      <c r="G885" s="124"/>
      <c r="H885" s="124"/>
      <c r="I885" s="124"/>
      <c r="J885" s="124"/>
      <c r="K885" s="124"/>
      <c r="L885" s="124"/>
      <c r="M885" s="124"/>
      <c r="N885" s="124"/>
      <c r="O885" s="124"/>
      <c r="P885" s="124"/>
      <c r="Q885" s="106"/>
      <c r="R885" s="124"/>
      <c r="S885" s="194"/>
      <c r="T885" s="124"/>
      <c r="U885" s="124"/>
      <c r="V885" s="124"/>
      <c r="W885" s="124"/>
      <c r="X885" s="124"/>
      <c r="Y885" s="124"/>
      <c r="Z885" s="124"/>
    </row>
    <row r="886">
      <c r="A886" s="183"/>
      <c r="B886" s="184"/>
      <c r="C886" s="106"/>
      <c r="D886" s="106"/>
      <c r="E886" s="185"/>
      <c r="F886" s="124"/>
      <c r="G886" s="124"/>
      <c r="H886" s="124"/>
      <c r="I886" s="124"/>
      <c r="J886" s="124"/>
      <c r="K886" s="124"/>
      <c r="L886" s="124"/>
      <c r="M886" s="124"/>
      <c r="N886" s="124"/>
      <c r="O886" s="124"/>
      <c r="P886" s="124"/>
      <c r="Q886" s="106"/>
      <c r="R886" s="124"/>
      <c r="S886" s="194"/>
      <c r="T886" s="124"/>
      <c r="U886" s="124"/>
      <c r="V886" s="124"/>
      <c r="W886" s="124"/>
      <c r="X886" s="124"/>
      <c r="Y886" s="124"/>
      <c r="Z886" s="124"/>
    </row>
    <row r="887">
      <c r="A887" s="183"/>
      <c r="B887" s="184"/>
      <c r="C887" s="106"/>
      <c r="D887" s="106"/>
      <c r="E887" s="185"/>
      <c r="F887" s="124"/>
      <c r="G887" s="124"/>
      <c r="H887" s="124"/>
      <c r="I887" s="124"/>
      <c r="J887" s="124"/>
      <c r="K887" s="124"/>
      <c r="L887" s="124"/>
      <c r="M887" s="124"/>
      <c r="N887" s="124"/>
      <c r="O887" s="124"/>
      <c r="P887" s="124"/>
      <c r="Q887" s="106"/>
      <c r="R887" s="124"/>
      <c r="S887" s="194"/>
      <c r="T887" s="124"/>
      <c r="U887" s="124"/>
      <c r="V887" s="124"/>
      <c r="W887" s="124"/>
      <c r="X887" s="124"/>
      <c r="Y887" s="124"/>
      <c r="Z887" s="124"/>
    </row>
    <row r="888">
      <c r="A888" s="183"/>
      <c r="B888" s="184"/>
      <c r="C888" s="106"/>
      <c r="D888" s="106"/>
      <c r="E888" s="185"/>
      <c r="F888" s="124"/>
      <c r="G888" s="124"/>
      <c r="H888" s="124"/>
      <c r="I888" s="124"/>
      <c r="J888" s="124"/>
      <c r="K888" s="124"/>
      <c r="L888" s="124"/>
      <c r="M888" s="124"/>
      <c r="N888" s="124"/>
      <c r="O888" s="124"/>
      <c r="P888" s="124"/>
      <c r="Q888" s="106"/>
      <c r="R888" s="124"/>
      <c r="S888" s="194"/>
      <c r="T888" s="124"/>
      <c r="U888" s="124"/>
      <c r="V888" s="124"/>
      <c r="W888" s="124"/>
      <c r="X888" s="124"/>
      <c r="Y888" s="124"/>
      <c r="Z888" s="124"/>
    </row>
    <row r="889">
      <c r="A889" s="183"/>
      <c r="B889" s="184"/>
      <c r="C889" s="106"/>
      <c r="D889" s="106"/>
      <c r="E889" s="185"/>
      <c r="F889" s="124"/>
      <c r="G889" s="124"/>
      <c r="H889" s="124"/>
      <c r="I889" s="124"/>
      <c r="J889" s="124"/>
      <c r="K889" s="124"/>
      <c r="L889" s="124"/>
      <c r="M889" s="124"/>
      <c r="N889" s="124"/>
      <c r="O889" s="124"/>
      <c r="P889" s="124"/>
      <c r="Q889" s="106"/>
      <c r="R889" s="124"/>
      <c r="S889" s="194"/>
      <c r="T889" s="124"/>
      <c r="U889" s="124"/>
      <c r="V889" s="124"/>
      <c r="W889" s="124"/>
      <c r="X889" s="124"/>
      <c r="Y889" s="124"/>
      <c r="Z889" s="124"/>
    </row>
    <row r="890">
      <c r="A890" s="183"/>
      <c r="B890" s="184"/>
      <c r="C890" s="106"/>
      <c r="D890" s="106"/>
      <c r="E890" s="185"/>
      <c r="F890" s="124"/>
      <c r="G890" s="124"/>
      <c r="H890" s="124"/>
      <c r="I890" s="124"/>
      <c r="J890" s="124"/>
      <c r="K890" s="124"/>
      <c r="L890" s="124"/>
      <c r="M890" s="124"/>
      <c r="N890" s="124"/>
      <c r="O890" s="124"/>
      <c r="P890" s="124"/>
      <c r="Q890" s="106"/>
      <c r="R890" s="124"/>
      <c r="S890" s="194"/>
      <c r="T890" s="124"/>
      <c r="U890" s="124"/>
      <c r="V890" s="124"/>
      <c r="W890" s="124"/>
      <c r="X890" s="124"/>
      <c r="Y890" s="124"/>
      <c r="Z890" s="124"/>
    </row>
    <row r="891">
      <c r="A891" s="183"/>
      <c r="B891" s="184"/>
      <c r="C891" s="106"/>
      <c r="D891" s="106"/>
      <c r="E891" s="185"/>
      <c r="F891" s="124"/>
      <c r="G891" s="124"/>
      <c r="H891" s="124"/>
      <c r="I891" s="124"/>
      <c r="J891" s="124"/>
      <c r="K891" s="124"/>
      <c r="L891" s="124"/>
      <c r="M891" s="124"/>
      <c r="N891" s="124"/>
      <c r="O891" s="124"/>
      <c r="P891" s="124"/>
      <c r="Q891" s="106"/>
      <c r="R891" s="124"/>
      <c r="S891" s="194"/>
      <c r="T891" s="124"/>
      <c r="U891" s="124"/>
      <c r="V891" s="124"/>
      <c r="W891" s="124"/>
      <c r="X891" s="124"/>
      <c r="Y891" s="124"/>
      <c r="Z891" s="124"/>
    </row>
    <row r="892">
      <c r="A892" s="183"/>
      <c r="B892" s="184"/>
      <c r="C892" s="106"/>
      <c r="D892" s="106"/>
      <c r="E892" s="185"/>
      <c r="F892" s="124"/>
      <c r="G892" s="124"/>
      <c r="H892" s="124"/>
      <c r="I892" s="124"/>
      <c r="J892" s="124"/>
      <c r="K892" s="124"/>
      <c r="L892" s="124"/>
      <c r="M892" s="124"/>
      <c r="N892" s="124"/>
      <c r="O892" s="124"/>
      <c r="P892" s="124"/>
      <c r="Q892" s="106"/>
      <c r="R892" s="124"/>
      <c r="S892" s="194"/>
      <c r="T892" s="124"/>
      <c r="U892" s="124"/>
      <c r="V892" s="124"/>
      <c r="W892" s="124"/>
      <c r="X892" s="124"/>
      <c r="Y892" s="124"/>
      <c r="Z892" s="124"/>
    </row>
    <row r="893">
      <c r="A893" s="183"/>
      <c r="B893" s="184"/>
      <c r="C893" s="106"/>
      <c r="D893" s="106"/>
      <c r="E893" s="185"/>
      <c r="F893" s="124"/>
      <c r="G893" s="124"/>
      <c r="H893" s="124"/>
      <c r="I893" s="124"/>
      <c r="J893" s="124"/>
      <c r="K893" s="124"/>
      <c r="L893" s="124"/>
      <c r="M893" s="124"/>
      <c r="N893" s="124"/>
      <c r="O893" s="124"/>
      <c r="P893" s="124"/>
      <c r="Q893" s="106"/>
      <c r="R893" s="124"/>
      <c r="S893" s="194"/>
      <c r="T893" s="124"/>
      <c r="U893" s="124"/>
      <c r="V893" s="124"/>
      <c r="W893" s="124"/>
      <c r="X893" s="124"/>
      <c r="Y893" s="124"/>
      <c r="Z893" s="124"/>
    </row>
    <row r="894">
      <c r="A894" s="183"/>
      <c r="B894" s="184"/>
      <c r="C894" s="106"/>
      <c r="D894" s="106"/>
      <c r="E894" s="185"/>
      <c r="F894" s="124"/>
      <c r="G894" s="124"/>
      <c r="H894" s="124"/>
      <c r="I894" s="124"/>
      <c r="J894" s="124"/>
      <c r="K894" s="124"/>
      <c r="L894" s="124"/>
      <c r="M894" s="124"/>
      <c r="N894" s="124"/>
      <c r="O894" s="124"/>
      <c r="P894" s="124"/>
      <c r="Q894" s="106"/>
      <c r="R894" s="124"/>
      <c r="S894" s="194"/>
      <c r="T894" s="124"/>
      <c r="U894" s="124"/>
      <c r="V894" s="124"/>
      <c r="W894" s="124"/>
      <c r="X894" s="124"/>
      <c r="Y894" s="124"/>
      <c r="Z894" s="124"/>
    </row>
    <row r="895">
      <c r="A895" s="183"/>
      <c r="B895" s="184"/>
      <c r="C895" s="106"/>
      <c r="D895" s="106"/>
      <c r="E895" s="185"/>
      <c r="F895" s="124"/>
      <c r="G895" s="124"/>
      <c r="H895" s="124"/>
      <c r="I895" s="124"/>
      <c r="J895" s="124"/>
      <c r="K895" s="124"/>
      <c r="L895" s="124"/>
      <c r="M895" s="124"/>
      <c r="N895" s="124"/>
      <c r="O895" s="124"/>
      <c r="P895" s="124"/>
      <c r="Q895" s="106"/>
      <c r="R895" s="124"/>
      <c r="S895" s="194"/>
      <c r="T895" s="124"/>
      <c r="U895" s="124"/>
      <c r="V895" s="124"/>
      <c r="W895" s="124"/>
      <c r="X895" s="124"/>
      <c r="Y895" s="124"/>
      <c r="Z895" s="124"/>
    </row>
    <row r="896">
      <c r="A896" s="183"/>
      <c r="B896" s="184"/>
      <c r="C896" s="106"/>
      <c r="D896" s="106"/>
      <c r="E896" s="185"/>
      <c r="F896" s="124"/>
      <c r="G896" s="124"/>
      <c r="H896" s="124"/>
      <c r="I896" s="124"/>
      <c r="J896" s="124"/>
      <c r="K896" s="124"/>
      <c r="L896" s="124"/>
      <c r="M896" s="124"/>
      <c r="N896" s="124"/>
      <c r="O896" s="124"/>
      <c r="P896" s="124"/>
      <c r="Q896" s="106"/>
      <c r="R896" s="124"/>
      <c r="S896" s="194"/>
      <c r="T896" s="124"/>
      <c r="U896" s="124"/>
      <c r="V896" s="124"/>
      <c r="W896" s="124"/>
      <c r="X896" s="124"/>
      <c r="Y896" s="124"/>
      <c r="Z896" s="124"/>
    </row>
    <row r="897">
      <c r="A897" s="183"/>
      <c r="B897" s="184"/>
      <c r="C897" s="106"/>
      <c r="D897" s="106"/>
      <c r="E897" s="185"/>
      <c r="F897" s="124"/>
      <c r="G897" s="124"/>
      <c r="H897" s="124"/>
      <c r="I897" s="124"/>
      <c r="J897" s="124"/>
      <c r="K897" s="124"/>
      <c r="L897" s="124"/>
      <c r="M897" s="124"/>
      <c r="N897" s="124"/>
      <c r="O897" s="124"/>
      <c r="P897" s="124"/>
      <c r="Q897" s="106"/>
      <c r="R897" s="124"/>
      <c r="S897" s="194"/>
      <c r="T897" s="124"/>
      <c r="U897" s="124"/>
      <c r="V897" s="124"/>
      <c r="W897" s="124"/>
      <c r="X897" s="124"/>
      <c r="Y897" s="124"/>
      <c r="Z897" s="124"/>
    </row>
    <row r="898">
      <c r="A898" s="183"/>
      <c r="B898" s="184"/>
      <c r="C898" s="106"/>
      <c r="D898" s="106"/>
      <c r="E898" s="185"/>
      <c r="F898" s="124"/>
      <c r="G898" s="124"/>
      <c r="H898" s="124"/>
      <c r="I898" s="124"/>
      <c r="J898" s="124"/>
      <c r="K898" s="124"/>
      <c r="L898" s="124"/>
      <c r="M898" s="124"/>
      <c r="N898" s="124"/>
      <c r="O898" s="124"/>
      <c r="P898" s="124"/>
      <c r="Q898" s="106"/>
      <c r="R898" s="124"/>
      <c r="S898" s="194"/>
      <c r="T898" s="124"/>
      <c r="U898" s="124"/>
      <c r="V898" s="124"/>
      <c r="W898" s="124"/>
      <c r="X898" s="124"/>
      <c r="Y898" s="124"/>
      <c r="Z898" s="124"/>
    </row>
    <row r="899">
      <c r="A899" s="183"/>
      <c r="B899" s="184"/>
      <c r="C899" s="106"/>
      <c r="D899" s="106"/>
      <c r="E899" s="185"/>
      <c r="F899" s="124"/>
      <c r="G899" s="124"/>
      <c r="H899" s="124"/>
      <c r="I899" s="124"/>
      <c r="J899" s="124"/>
      <c r="K899" s="124"/>
      <c r="L899" s="124"/>
      <c r="M899" s="124"/>
      <c r="N899" s="124"/>
      <c r="O899" s="124"/>
      <c r="P899" s="124"/>
      <c r="Q899" s="106"/>
      <c r="R899" s="124"/>
      <c r="S899" s="194"/>
      <c r="T899" s="124"/>
      <c r="U899" s="124"/>
      <c r="V899" s="124"/>
      <c r="W899" s="124"/>
      <c r="X899" s="124"/>
      <c r="Y899" s="124"/>
      <c r="Z899" s="124"/>
    </row>
    <row r="900">
      <c r="A900" s="183"/>
      <c r="B900" s="184"/>
      <c r="C900" s="106"/>
      <c r="D900" s="106"/>
      <c r="E900" s="185"/>
      <c r="F900" s="124"/>
      <c r="G900" s="124"/>
      <c r="H900" s="124"/>
      <c r="I900" s="124"/>
      <c r="J900" s="124"/>
      <c r="K900" s="124"/>
      <c r="L900" s="124"/>
      <c r="M900" s="124"/>
      <c r="N900" s="124"/>
      <c r="O900" s="124"/>
      <c r="P900" s="124"/>
      <c r="Q900" s="106"/>
      <c r="R900" s="124"/>
      <c r="S900" s="194"/>
      <c r="T900" s="124"/>
      <c r="U900" s="124"/>
      <c r="V900" s="124"/>
      <c r="W900" s="124"/>
      <c r="X900" s="124"/>
      <c r="Y900" s="124"/>
      <c r="Z900" s="124"/>
    </row>
    <row r="901">
      <c r="A901" s="183"/>
      <c r="B901" s="184"/>
      <c r="C901" s="106"/>
      <c r="D901" s="106"/>
      <c r="E901" s="185"/>
      <c r="F901" s="124"/>
      <c r="G901" s="124"/>
      <c r="H901" s="124"/>
      <c r="I901" s="124"/>
      <c r="J901" s="124"/>
      <c r="K901" s="124"/>
      <c r="L901" s="124"/>
      <c r="M901" s="124"/>
      <c r="N901" s="124"/>
      <c r="O901" s="124"/>
      <c r="P901" s="124"/>
      <c r="Q901" s="106"/>
      <c r="R901" s="124"/>
      <c r="S901" s="194"/>
      <c r="T901" s="124"/>
      <c r="U901" s="124"/>
      <c r="V901" s="124"/>
      <c r="W901" s="124"/>
      <c r="X901" s="124"/>
      <c r="Y901" s="124"/>
      <c r="Z901" s="124"/>
    </row>
    <row r="902">
      <c r="A902" s="183"/>
      <c r="B902" s="184"/>
      <c r="C902" s="106"/>
      <c r="D902" s="106"/>
      <c r="E902" s="185"/>
      <c r="F902" s="124"/>
      <c r="G902" s="124"/>
      <c r="H902" s="124"/>
      <c r="I902" s="124"/>
      <c r="J902" s="124"/>
      <c r="K902" s="124"/>
      <c r="L902" s="124"/>
      <c r="M902" s="124"/>
      <c r="N902" s="124"/>
      <c r="O902" s="124"/>
      <c r="P902" s="124"/>
      <c r="Q902" s="106"/>
      <c r="R902" s="124"/>
      <c r="S902" s="194"/>
      <c r="T902" s="124"/>
      <c r="U902" s="124"/>
      <c r="V902" s="124"/>
      <c r="W902" s="124"/>
      <c r="X902" s="124"/>
      <c r="Y902" s="124"/>
      <c r="Z902" s="124"/>
    </row>
    <row r="903">
      <c r="A903" s="183"/>
      <c r="B903" s="184"/>
      <c r="C903" s="106"/>
      <c r="D903" s="106"/>
      <c r="E903" s="185"/>
      <c r="F903" s="124"/>
      <c r="G903" s="124"/>
      <c r="H903" s="124"/>
      <c r="I903" s="124"/>
      <c r="J903" s="124"/>
      <c r="K903" s="124"/>
      <c r="L903" s="124"/>
      <c r="M903" s="124"/>
      <c r="N903" s="124"/>
      <c r="O903" s="124"/>
      <c r="P903" s="124"/>
      <c r="Q903" s="106"/>
      <c r="R903" s="124"/>
      <c r="S903" s="194"/>
      <c r="T903" s="124"/>
      <c r="U903" s="124"/>
      <c r="V903" s="124"/>
      <c r="W903" s="124"/>
      <c r="X903" s="124"/>
      <c r="Y903" s="124"/>
      <c r="Z903" s="124"/>
    </row>
    <row r="904">
      <c r="A904" s="183"/>
      <c r="B904" s="184"/>
      <c r="C904" s="106"/>
      <c r="D904" s="106"/>
      <c r="E904" s="185"/>
      <c r="F904" s="124"/>
      <c r="G904" s="124"/>
      <c r="H904" s="124"/>
      <c r="I904" s="124"/>
      <c r="J904" s="124"/>
      <c r="K904" s="124"/>
      <c r="L904" s="124"/>
      <c r="M904" s="124"/>
      <c r="N904" s="124"/>
      <c r="O904" s="124"/>
      <c r="P904" s="124"/>
      <c r="Q904" s="106"/>
      <c r="R904" s="124"/>
      <c r="S904" s="194"/>
      <c r="T904" s="124"/>
      <c r="U904" s="124"/>
      <c r="V904" s="124"/>
      <c r="W904" s="124"/>
      <c r="X904" s="124"/>
      <c r="Y904" s="124"/>
      <c r="Z904" s="124"/>
    </row>
    <row r="905">
      <c r="A905" s="183"/>
      <c r="B905" s="184"/>
      <c r="C905" s="106"/>
      <c r="D905" s="106"/>
      <c r="E905" s="185"/>
      <c r="F905" s="124"/>
      <c r="G905" s="124"/>
      <c r="H905" s="124"/>
      <c r="I905" s="124"/>
      <c r="J905" s="124"/>
      <c r="K905" s="124"/>
      <c r="L905" s="124"/>
      <c r="M905" s="124"/>
      <c r="N905" s="124"/>
      <c r="O905" s="124"/>
      <c r="P905" s="124"/>
      <c r="Q905" s="106"/>
      <c r="R905" s="124"/>
      <c r="S905" s="194"/>
      <c r="T905" s="124"/>
      <c r="U905" s="124"/>
      <c r="V905" s="124"/>
      <c r="W905" s="124"/>
      <c r="X905" s="124"/>
      <c r="Y905" s="124"/>
      <c r="Z905" s="124"/>
    </row>
    <row r="906">
      <c r="A906" s="183"/>
      <c r="B906" s="184"/>
      <c r="C906" s="106"/>
      <c r="D906" s="106"/>
      <c r="E906" s="185"/>
      <c r="F906" s="124"/>
      <c r="G906" s="124"/>
      <c r="H906" s="124"/>
      <c r="I906" s="124"/>
      <c r="J906" s="124"/>
      <c r="K906" s="124"/>
      <c r="L906" s="124"/>
      <c r="M906" s="124"/>
      <c r="N906" s="124"/>
      <c r="O906" s="124"/>
      <c r="P906" s="124"/>
      <c r="Q906" s="106"/>
      <c r="R906" s="124"/>
      <c r="S906" s="194"/>
      <c r="T906" s="124"/>
      <c r="U906" s="124"/>
      <c r="V906" s="124"/>
      <c r="W906" s="124"/>
      <c r="X906" s="124"/>
      <c r="Y906" s="124"/>
      <c r="Z906" s="124"/>
    </row>
    <row r="907">
      <c r="A907" s="183"/>
      <c r="B907" s="184"/>
      <c r="C907" s="106"/>
      <c r="D907" s="106"/>
      <c r="E907" s="185"/>
      <c r="F907" s="124"/>
      <c r="G907" s="124"/>
      <c r="H907" s="124"/>
      <c r="I907" s="124"/>
      <c r="J907" s="124"/>
      <c r="K907" s="124"/>
      <c r="L907" s="124"/>
      <c r="M907" s="124"/>
      <c r="N907" s="124"/>
      <c r="O907" s="124"/>
      <c r="P907" s="124"/>
      <c r="Q907" s="106"/>
      <c r="R907" s="124"/>
      <c r="S907" s="194"/>
      <c r="T907" s="124"/>
      <c r="U907" s="124"/>
      <c r="V907" s="124"/>
      <c r="W907" s="124"/>
      <c r="X907" s="124"/>
      <c r="Y907" s="124"/>
      <c r="Z907" s="124"/>
    </row>
    <row r="908">
      <c r="A908" s="183"/>
      <c r="B908" s="184"/>
      <c r="C908" s="106"/>
      <c r="D908" s="106"/>
      <c r="E908" s="185"/>
      <c r="F908" s="124"/>
      <c r="G908" s="124"/>
      <c r="H908" s="124"/>
      <c r="I908" s="124"/>
      <c r="J908" s="124"/>
      <c r="K908" s="124"/>
      <c r="L908" s="124"/>
      <c r="M908" s="124"/>
      <c r="N908" s="124"/>
      <c r="O908" s="124"/>
      <c r="P908" s="124"/>
      <c r="Q908" s="106"/>
      <c r="R908" s="124"/>
      <c r="S908" s="194"/>
      <c r="T908" s="124"/>
      <c r="U908" s="124"/>
      <c r="V908" s="124"/>
      <c r="W908" s="124"/>
      <c r="X908" s="124"/>
      <c r="Y908" s="124"/>
      <c r="Z908" s="124"/>
    </row>
    <row r="909">
      <c r="A909" s="183"/>
      <c r="B909" s="184"/>
      <c r="C909" s="106"/>
      <c r="D909" s="106"/>
      <c r="E909" s="185"/>
      <c r="F909" s="124"/>
      <c r="G909" s="124"/>
      <c r="H909" s="124"/>
      <c r="I909" s="124"/>
      <c r="J909" s="124"/>
      <c r="K909" s="124"/>
      <c r="L909" s="124"/>
      <c r="M909" s="124"/>
      <c r="N909" s="124"/>
      <c r="O909" s="124"/>
      <c r="P909" s="124"/>
      <c r="Q909" s="106"/>
      <c r="R909" s="124"/>
      <c r="S909" s="194"/>
      <c r="T909" s="124"/>
      <c r="U909" s="124"/>
      <c r="V909" s="124"/>
      <c r="W909" s="124"/>
      <c r="X909" s="124"/>
      <c r="Y909" s="124"/>
      <c r="Z909" s="124"/>
    </row>
    <row r="910">
      <c r="A910" s="183"/>
      <c r="B910" s="184"/>
      <c r="C910" s="106"/>
      <c r="D910" s="106"/>
      <c r="E910" s="185"/>
      <c r="F910" s="124"/>
      <c r="G910" s="124"/>
      <c r="H910" s="124"/>
      <c r="I910" s="124"/>
      <c r="J910" s="124"/>
      <c r="K910" s="124"/>
      <c r="L910" s="124"/>
      <c r="M910" s="124"/>
      <c r="N910" s="124"/>
      <c r="O910" s="124"/>
      <c r="P910" s="124"/>
      <c r="Q910" s="106"/>
      <c r="R910" s="124"/>
      <c r="S910" s="194"/>
      <c r="T910" s="124"/>
      <c r="U910" s="124"/>
      <c r="V910" s="124"/>
      <c r="W910" s="124"/>
      <c r="X910" s="124"/>
      <c r="Y910" s="124"/>
      <c r="Z910" s="124"/>
    </row>
    <row r="911">
      <c r="A911" s="183"/>
      <c r="B911" s="184"/>
      <c r="C911" s="106"/>
      <c r="D911" s="106"/>
      <c r="E911" s="185"/>
      <c r="F911" s="124"/>
      <c r="G911" s="124"/>
      <c r="H911" s="124"/>
      <c r="I911" s="124"/>
      <c r="J911" s="124"/>
      <c r="K911" s="124"/>
      <c r="L911" s="124"/>
      <c r="M911" s="124"/>
      <c r="N911" s="124"/>
      <c r="O911" s="124"/>
      <c r="P911" s="124"/>
      <c r="Q911" s="106"/>
      <c r="R911" s="124"/>
      <c r="S911" s="194"/>
      <c r="T911" s="124"/>
      <c r="U911" s="124"/>
      <c r="V911" s="124"/>
      <c r="W911" s="124"/>
      <c r="X911" s="124"/>
      <c r="Y911" s="124"/>
      <c r="Z911" s="124"/>
    </row>
    <row r="912">
      <c r="A912" s="183"/>
      <c r="B912" s="184"/>
      <c r="C912" s="106"/>
      <c r="D912" s="106"/>
      <c r="E912" s="185"/>
      <c r="F912" s="124"/>
      <c r="G912" s="124"/>
      <c r="H912" s="124"/>
      <c r="I912" s="124"/>
      <c r="J912" s="124"/>
      <c r="K912" s="124"/>
      <c r="L912" s="124"/>
      <c r="M912" s="124"/>
      <c r="N912" s="124"/>
      <c r="O912" s="124"/>
      <c r="P912" s="124"/>
      <c r="Q912" s="106"/>
      <c r="R912" s="124"/>
      <c r="S912" s="194"/>
      <c r="T912" s="124"/>
      <c r="U912" s="124"/>
      <c r="V912" s="124"/>
      <c r="W912" s="124"/>
      <c r="X912" s="124"/>
      <c r="Y912" s="124"/>
      <c r="Z912" s="124"/>
    </row>
    <row r="913">
      <c r="A913" s="183"/>
      <c r="B913" s="184"/>
      <c r="C913" s="106"/>
      <c r="D913" s="106"/>
      <c r="E913" s="185"/>
      <c r="F913" s="124"/>
      <c r="G913" s="124"/>
      <c r="H913" s="124"/>
      <c r="I913" s="124"/>
      <c r="J913" s="124"/>
      <c r="K913" s="124"/>
      <c r="L913" s="124"/>
      <c r="M913" s="124"/>
      <c r="N913" s="124"/>
      <c r="O913" s="124"/>
      <c r="P913" s="124"/>
      <c r="Q913" s="106"/>
      <c r="R913" s="124"/>
      <c r="S913" s="194"/>
      <c r="T913" s="124"/>
      <c r="U913" s="124"/>
      <c r="V913" s="124"/>
      <c r="W913" s="124"/>
      <c r="X913" s="124"/>
      <c r="Y913" s="124"/>
      <c r="Z913" s="124"/>
    </row>
    <row r="914">
      <c r="A914" s="183"/>
      <c r="B914" s="184"/>
      <c r="C914" s="106"/>
      <c r="D914" s="106"/>
      <c r="E914" s="185"/>
      <c r="F914" s="124"/>
      <c r="G914" s="124"/>
      <c r="H914" s="124"/>
      <c r="I914" s="124"/>
      <c r="J914" s="124"/>
      <c r="K914" s="124"/>
      <c r="L914" s="124"/>
      <c r="M914" s="124"/>
      <c r="N914" s="124"/>
      <c r="O914" s="124"/>
      <c r="P914" s="124"/>
      <c r="Q914" s="106"/>
      <c r="R914" s="124"/>
      <c r="S914" s="194"/>
      <c r="T914" s="124"/>
      <c r="U914" s="124"/>
      <c r="V914" s="124"/>
      <c r="W914" s="124"/>
      <c r="X914" s="124"/>
      <c r="Y914" s="124"/>
      <c r="Z914" s="124"/>
    </row>
    <row r="915">
      <c r="A915" s="183"/>
      <c r="B915" s="184"/>
      <c r="C915" s="106"/>
      <c r="D915" s="106"/>
      <c r="E915" s="185"/>
      <c r="F915" s="124"/>
      <c r="G915" s="124"/>
      <c r="H915" s="124"/>
      <c r="I915" s="124"/>
      <c r="J915" s="124"/>
      <c r="K915" s="124"/>
      <c r="L915" s="124"/>
      <c r="M915" s="124"/>
      <c r="N915" s="124"/>
      <c r="O915" s="124"/>
      <c r="P915" s="124"/>
      <c r="Q915" s="106"/>
      <c r="R915" s="124"/>
      <c r="S915" s="194"/>
      <c r="T915" s="124"/>
      <c r="U915" s="124"/>
      <c r="V915" s="124"/>
      <c r="W915" s="124"/>
      <c r="X915" s="124"/>
      <c r="Y915" s="124"/>
      <c r="Z915" s="124"/>
    </row>
    <row r="916">
      <c r="A916" s="183"/>
      <c r="B916" s="184"/>
      <c r="C916" s="106"/>
      <c r="D916" s="106"/>
      <c r="E916" s="185"/>
      <c r="F916" s="124"/>
      <c r="G916" s="124"/>
      <c r="H916" s="124"/>
      <c r="I916" s="124"/>
      <c r="J916" s="124"/>
      <c r="K916" s="124"/>
      <c r="L916" s="124"/>
      <c r="M916" s="124"/>
      <c r="N916" s="124"/>
      <c r="O916" s="124"/>
      <c r="P916" s="124"/>
      <c r="Q916" s="106"/>
      <c r="R916" s="124"/>
      <c r="S916" s="194"/>
      <c r="T916" s="124"/>
      <c r="U916" s="124"/>
      <c r="V916" s="124"/>
      <c r="W916" s="124"/>
      <c r="X916" s="124"/>
      <c r="Y916" s="124"/>
      <c r="Z916" s="124"/>
    </row>
    <row r="917">
      <c r="A917" s="183"/>
      <c r="B917" s="184"/>
      <c r="C917" s="106"/>
      <c r="D917" s="106"/>
      <c r="E917" s="185"/>
      <c r="F917" s="124"/>
      <c r="G917" s="124"/>
      <c r="H917" s="124"/>
      <c r="I917" s="124"/>
      <c r="J917" s="124"/>
      <c r="K917" s="124"/>
      <c r="L917" s="124"/>
      <c r="M917" s="124"/>
      <c r="N917" s="124"/>
      <c r="O917" s="124"/>
      <c r="P917" s="124"/>
      <c r="Q917" s="106"/>
      <c r="R917" s="124"/>
      <c r="S917" s="194"/>
      <c r="T917" s="124"/>
      <c r="U917" s="124"/>
      <c r="V917" s="124"/>
      <c r="W917" s="124"/>
      <c r="X917" s="124"/>
      <c r="Y917" s="124"/>
      <c r="Z917" s="124"/>
    </row>
    <row r="918">
      <c r="A918" s="183"/>
      <c r="B918" s="184"/>
      <c r="C918" s="106"/>
      <c r="D918" s="106"/>
      <c r="E918" s="185"/>
      <c r="F918" s="124"/>
      <c r="G918" s="124"/>
      <c r="H918" s="124"/>
      <c r="I918" s="124"/>
      <c r="J918" s="124"/>
      <c r="K918" s="124"/>
      <c r="L918" s="124"/>
      <c r="M918" s="124"/>
      <c r="N918" s="124"/>
      <c r="O918" s="124"/>
      <c r="P918" s="124"/>
      <c r="Q918" s="106"/>
      <c r="R918" s="124"/>
      <c r="S918" s="194"/>
      <c r="T918" s="124"/>
      <c r="U918" s="124"/>
      <c r="V918" s="124"/>
      <c r="W918" s="124"/>
      <c r="X918" s="124"/>
      <c r="Y918" s="124"/>
      <c r="Z918" s="124"/>
    </row>
    <row r="919">
      <c r="A919" s="183"/>
      <c r="B919" s="184"/>
      <c r="C919" s="106"/>
      <c r="D919" s="106"/>
      <c r="E919" s="185"/>
      <c r="F919" s="124"/>
      <c r="G919" s="124"/>
      <c r="H919" s="124"/>
      <c r="I919" s="124"/>
      <c r="J919" s="124"/>
      <c r="K919" s="124"/>
      <c r="L919" s="124"/>
      <c r="M919" s="124"/>
      <c r="N919" s="124"/>
      <c r="O919" s="124"/>
      <c r="P919" s="124"/>
      <c r="Q919" s="106"/>
      <c r="R919" s="124"/>
      <c r="S919" s="194"/>
      <c r="T919" s="124"/>
      <c r="U919" s="124"/>
      <c r="V919" s="124"/>
      <c r="W919" s="124"/>
      <c r="X919" s="124"/>
      <c r="Y919" s="124"/>
      <c r="Z919" s="124"/>
    </row>
    <row r="920">
      <c r="A920" s="183"/>
      <c r="B920" s="184"/>
      <c r="C920" s="106"/>
      <c r="D920" s="106"/>
      <c r="E920" s="185"/>
      <c r="F920" s="124"/>
      <c r="G920" s="124"/>
      <c r="H920" s="124"/>
      <c r="I920" s="124"/>
      <c r="J920" s="124"/>
      <c r="K920" s="124"/>
      <c r="L920" s="124"/>
      <c r="M920" s="124"/>
      <c r="N920" s="124"/>
      <c r="O920" s="124"/>
      <c r="P920" s="124"/>
      <c r="Q920" s="106"/>
      <c r="R920" s="124"/>
      <c r="S920" s="194"/>
      <c r="T920" s="124"/>
      <c r="U920" s="124"/>
      <c r="V920" s="124"/>
      <c r="W920" s="124"/>
      <c r="X920" s="124"/>
      <c r="Y920" s="124"/>
      <c r="Z920" s="124"/>
    </row>
    <row r="921">
      <c r="A921" s="183"/>
      <c r="B921" s="184"/>
      <c r="C921" s="106"/>
      <c r="D921" s="106"/>
      <c r="E921" s="185"/>
      <c r="F921" s="124"/>
      <c r="G921" s="124"/>
      <c r="H921" s="124"/>
      <c r="I921" s="124"/>
      <c r="J921" s="124"/>
      <c r="K921" s="124"/>
      <c r="L921" s="124"/>
      <c r="M921" s="124"/>
      <c r="N921" s="124"/>
      <c r="O921" s="124"/>
      <c r="P921" s="124"/>
      <c r="Q921" s="106"/>
      <c r="R921" s="124"/>
      <c r="S921" s="194"/>
      <c r="T921" s="124"/>
      <c r="U921" s="124"/>
      <c r="V921" s="124"/>
      <c r="W921" s="124"/>
      <c r="X921" s="124"/>
      <c r="Y921" s="124"/>
      <c r="Z921" s="124"/>
    </row>
    <row r="922">
      <c r="A922" s="183"/>
      <c r="B922" s="184"/>
      <c r="C922" s="106"/>
      <c r="D922" s="106"/>
      <c r="E922" s="185"/>
      <c r="F922" s="124"/>
      <c r="G922" s="124"/>
      <c r="H922" s="124"/>
      <c r="I922" s="124"/>
      <c r="J922" s="124"/>
      <c r="K922" s="124"/>
      <c r="L922" s="124"/>
      <c r="M922" s="124"/>
      <c r="N922" s="124"/>
      <c r="O922" s="124"/>
      <c r="P922" s="124"/>
      <c r="Q922" s="106"/>
      <c r="R922" s="124"/>
      <c r="S922" s="194"/>
      <c r="T922" s="124"/>
      <c r="U922" s="124"/>
      <c r="V922" s="124"/>
      <c r="W922" s="124"/>
      <c r="X922" s="124"/>
      <c r="Y922" s="124"/>
      <c r="Z922" s="124"/>
    </row>
    <row r="923">
      <c r="A923" s="183"/>
      <c r="B923" s="184"/>
      <c r="C923" s="106"/>
      <c r="D923" s="106"/>
      <c r="E923" s="185"/>
      <c r="F923" s="124"/>
      <c r="G923" s="124"/>
      <c r="H923" s="124"/>
      <c r="I923" s="124"/>
      <c r="J923" s="124"/>
      <c r="K923" s="124"/>
      <c r="L923" s="124"/>
      <c r="M923" s="124"/>
      <c r="N923" s="124"/>
      <c r="O923" s="124"/>
      <c r="P923" s="124"/>
      <c r="Q923" s="106"/>
      <c r="R923" s="124"/>
      <c r="S923" s="194"/>
      <c r="T923" s="124"/>
      <c r="U923" s="124"/>
      <c r="V923" s="124"/>
      <c r="W923" s="124"/>
      <c r="X923" s="124"/>
      <c r="Y923" s="124"/>
      <c r="Z923" s="124"/>
    </row>
    <row r="924">
      <c r="A924" s="183"/>
      <c r="B924" s="184"/>
      <c r="C924" s="106"/>
      <c r="D924" s="106"/>
      <c r="E924" s="185"/>
      <c r="F924" s="124"/>
      <c r="G924" s="124"/>
      <c r="H924" s="124"/>
      <c r="I924" s="124"/>
      <c r="J924" s="124"/>
      <c r="K924" s="124"/>
      <c r="L924" s="124"/>
      <c r="M924" s="124"/>
      <c r="N924" s="124"/>
      <c r="O924" s="124"/>
      <c r="P924" s="124"/>
      <c r="Q924" s="106"/>
      <c r="R924" s="124"/>
      <c r="S924" s="194"/>
      <c r="T924" s="124"/>
      <c r="U924" s="124"/>
      <c r="V924" s="124"/>
      <c r="W924" s="124"/>
      <c r="X924" s="124"/>
      <c r="Y924" s="124"/>
      <c r="Z924" s="124"/>
    </row>
    <row r="925">
      <c r="A925" s="183"/>
      <c r="B925" s="184"/>
      <c r="C925" s="106"/>
      <c r="D925" s="106"/>
      <c r="E925" s="185"/>
      <c r="F925" s="124"/>
      <c r="G925" s="124"/>
      <c r="H925" s="124"/>
      <c r="I925" s="124"/>
      <c r="J925" s="124"/>
      <c r="K925" s="124"/>
      <c r="L925" s="124"/>
      <c r="M925" s="124"/>
      <c r="N925" s="124"/>
      <c r="O925" s="124"/>
      <c r="P925" s="124"/>
      <c r="Q925" s="106"/>
      <c r="R925" s="124"/>
      <c r="S925" s="194"/>
      <c r="T925" s="124"/>
      <c r="U925" s="124"/>
      <c r="V925" s="124"/>
      <c r="W925" s="124"/>
      <c r="X925" s="124"/>
      <c r="Y925" s="124"/>
      <c r="Z925" s="124"/>
    </row>
    <row r="926">
      <c r="A926" s="183"/>
      <c r="B926" s="184"/>
      <c r="C926" s="106"/>
      <c r="D926" s="106"/>
      <c r="E926" s="185"/>
      <c r="F926" s="124"/>
      <c r="G926" s="124"/>
      <c r="H926" s="124"/>
      <c r="I926" s="124"/>
      <c r="J926" s="124"/>
      <c r="K926" s="124"/>
      <c r="L926" s="124"/>
      <c r="M926" s="124"/>
      <c r="N926" s="124"/>
      <c r="O926" s="124"/>
      <c r="P926" s="124"/>
      <c r="Q926" s="106"/>
      <c r="R926" s="124"/>
      <c r="S926" s="194"/>
      <c r="T926" s="124"/>
      <c r="U926" s="124"/>
      <c r="V926" s="124"/>
      <c r="W926" s="124"/>
      <c r="X926" s="124"/>
      <c r="Y926" s="124"/>
      <c r="Z926" s="124"/>
    </row>
    <row r="927">
      <c r="A927" s="183"/>
      <c r="B927" s="184"/>
      <c r="C927" s="106"/>
      <c r="D927" s="106"/>
      <c r="E927" s="185"/>
      <c r="F927" s="124"/>
      <c r="G927" s="124"/>
      <c r="H927" s="124"/>
      <c r="I927" s="124"/>
      <c r="J927" s="124"/>
      <c r="K927" s="124"/>
      <c r="L927" s="124"/>
      <c r="M927" s="124"/>
      <c r="N927" s="124"/>
      <c r="O927" s="124"/>
      <c r="P927" s="124"/>
      <c r="Q927" s="106"/>
      <c r="R927" s="124"/>
      <c r="S927" s="194"/>
      <c r="T927" s="124"/>
      <c r="U927" s="124"/>
      <c r="V927" s="124"/>
      <c r="W927" s="124"/>
      <c r="X927" s="124"/>
      <c r="Y927" s="124"/>
      <c r="Z927" s="124"/>
    </row>
    <row r="928">
      <c r="A928" s="183"/>
      <c r="B928" s="184"/>
      <c r="C928" s="106"/>
      <c r="D928" s="106"/>
      <c r="E928" s="185"/>
      <c r="F928" s="124"/>
      <c r="G928" s="124"/>
      <c r="H928" s="124"/>
      <c r="I928" s="124"/>
      <c r="J928" s="124"/>
      <c r="K928" s="124"/>
      <c r="L928" s="124"/>
      <c r="M928" s="124"/>
      <c r="N928" s="124"/>
      <c r="O928" s="124"/>
      <c r="P928" s="124"/>
      <c r="Q928" s="106"/>
      <c r="R928" s="124"/>
      <c r="S928" s="194"/>
      <c r="T928" s="124"/>
      <c r="U928" s="124"/>
      <c r="V928" s="124"/>
      <c r="W928" s="124"/>
      <c r="X928" s="124"/>
      <c r="Y928" s="124"/>
      <c r="Z928" s="124"/>
    </row>
    <row r="929">
      <c r="A929" s="183"/>
      <c r="B929" s="184"/>
      <c r="C929" s="106"/>
      <c r="D929" s="106"/>
      <c r="E929" s="185"/>
      <c r="F929" s="124"/>
      <c r="G929" s="124"/>
      <c r="H929" s="124"/>
      <c r="I929" s="124"/>
      <c r="J929" s="124"/>
      <c r="K929" s="124"/>
      <c r="L929" s="124"/>
      <c r="M929" s="124"/>
      <c r="N929" s="124"/>
      <c r="O929" s="124"/>
      <c r="P929" s="124"/>
      <c r="Q929" s="106"/>
      <c r="R929" s="124"/>
      <c r="S929" s="194"/>
      <c r="T929" s="124"/>
      <c r="U929" s="124"/>
      <c r="V929" s="124"/>
      <c r="W929" s="124"/>
      <c r="X929" s="124"/>
      <c r="Y929" s="124"/>
      <c r="Z929" s="124"/>
    </row>
    <row r="930">
      <c r="A930" s="183"/>
      <c r="B930" s="184"/>
      <c r="C930" s="106"/>
      <c r="D930" s="106"/>
      <c r="E930" s="185"/>
      <c r="F930" s="124"/>
      <c r="G930" s="124"/>
      <c r="H930" s="124"/>
      <c r="I930" s="124"/>
      <c r="J930" s="124"/>
      <c r="K930" s="124"/>
      <c r="L930" s="124"/>
      <c r="M930" s="124"/>
      <c r="N930" s="124"/>
      <c r="O930" s="124"/>
      <c r="P930" s="124"/>
      <c r="Q930" s="106"/>
      <c r="R930" s="124"/>
      <c r="S930" s="194"/>
      <c r="T930" s="124"/>
      <c r="U930" s="124"/>
      <c r="V930" s="124"/>
      <c r="W930" s="124"/>
      <c r="X930" s="124"/>
      <c r="Y930" s="124"/>
      <c r="Z930" s="124"/>
    </row>
    <row r="931">
      <c r="A931" s="183"/>
      <c r="B931" s="184"/>
      <c r="C931" s="106"/>
      <c r="D931" s="106"/>
      <c r="E931" s="185"/>
      <c r="F931" s="124"/>
      <c r="G931" s="124"/>
      <c r="H931" s="124"/>
      <c r="I931" s="124"/>
      <c r="J931" s="124"/>
      <c r="K931" s="124"/>
      <c r="L931" s="124"/>
      <c r="M931" s="124"/>
      <c r="N931" s="124"/>
      <c r="O931" s="124"/>
      <c r="P931" s="124"/>
      <c r="Q931" s="106"/>
      <c r="R931" s="124"/>
      <c r="S931" s="194"/>
      <c r="T931" s="124"/>
      <c r="U931" s="124"/>
      <c r="V931" s="124"/>
      <c r="W931" s="124"/>
      <c r="X931" s="124"/>
      <c r="Y931" s="124"/>
      <c r="Z931" s="124"/>
    </row>
    <row r="932">
      <c r="A932" s="183"/>
      <c r="B932" s="184"/>
      <c r="C932" s="106"/>
      <c r="D932" s="106"/>
      <c r="E932" s="185"/>
      <c r="F932" s="124"/>
      <c r="G932" s="124"/>
      <c r="H932" s="124"/>
      <c r="I932" s="124"/>
      <c r="J932" s="124"/>
      <c r="K932" s="124"/>
      <c r="L932" s="124"/>
      <c r="M932" s="124"/>
      <c r="N932" s="124"/>
      <c r="O932" s="124"/>
      <c r="P932" s="124"/>
      <c r="Q932" s="106"/>
      <c r="R932" s="124"/>
      <c r="S932" s="194"/>
      <c r="T932" s="124"/>
      <c r="U932" s="124"/>
      <c r="V932" s="124"/>
      <c r="W932" s="124"/>
      <c r="X932" s="124"/>
      <c r="Y932" s="124"/>
      <c r="Z932" s="124"/>
    </row>
    <row r="933">
      <c r="A933" s="183"/>
      <c r="B933" s="184"/>
      <c r="C933" s="106"/>
      <c r="D933" s="106"/>
      <c r="E933" s="185"/>
      <c r="F933" s="124"/>
      <c r="G933" s="124"/>
      <c r="H933" s="124"/>
      <c r="I933" s="124"/>
      <c r="J933" s="124"/>
      <c r="K933" s="124"/>
      <c r="L933" s="124"/>
      <c r="M933" s="124"/>
      <c r="N933" s="124"/>
      <c r="O933" s="124"/>
      <c r="P933" s="124"/>
      <c r="Q933" s="106"/>
      <c r="R933" s="124"/>
      <c r="S933" s="194"/>
      <c r="T933" s="124"/>
      <c r="U933" s="124"/>
      <c r="V933" s="124"/>
      <c r="W933" s="124"/>
      <c r="X933" s="124"/>
      <c r="Y933" s="124"/>
      <c r="Z933" s="124"/>
    </row>
    <row r="934">
      <c r="A934" s="183"/>
      <c r="B934" s="184"/>
      <c r="C934" s="106"/>
      <c r="D934" s="106"/>
      <c r="E934" s="185"/>
      <c r="F934" s="124"/>
      <c r="G934" s="124"/>
      <c r="H934" s="124"/>
      <c r="I934" s="124"/>
      <c r="J934" s="124"/>
      <c r="K934" s="124"/>
      <c r="L934" s="124"/>
      <c r="M934" s="124"/>
      <c r="N934" s="124"/>
      <c r="O934" s="124"/>
      <c r="P934" s="124"/>
      <c r="Q934" s="106"/>
      <c r="R934" s="124"/>
      <c r="S934" s="194"/>
      <c r="T934" s="124"/>
      <c r="U934" s="124"/>
      <c r="V934" s="124"/>
      <c r="W934" s="124"/>
      <c r="X934" s="124"/>
      <c r="Y934" s="124"/>
      <c r="Z934" s="124"/>
    </row>
    <row r="935">
      <c r="A935" s="183"/>
      <c r="B935" s="184"/>
      <c r="C935" s="106"/>
      <c r="D935" s="106"/>
      <c r="E935" s="185"/>
      <c r="F935" s="124"/>
      <c r="G935" s="124"/>
      <c r="H935" s="124"/>
      <c r="I935" s="124"/>
      <c r="J935" s="124"/>
      <c r="K935" s="124"/>
      <c r="L935" s="124"/>
      <c r="M935" s="124"/>
      <c r="N935" s="124"/>
      <c r="O935" s="124"/>
      <c r="P935" s="124"/>
      <c r="Q935" s="106"/>
      <c r="R935" s="124"/>
      <c r="S935" s="194"/>
      <c r="T935" s="124"/>
      <c r="U935" s="124"/>
      <c r="V935" s="124"/>
      <c r="W935" s="124"/>
      <c r="X935" s="124"/>
      <c r="Y935" s="124"/>
      <c r="Z935" s="124"/>
    </row>
    <row r="936">
      <c r="A936" s="183"/>
      <c r="B936" s="184"/>
      <c r="C936" s="106"/>
      <c r="D936" s="106"/>
      <c r="E936" s="185"/>
      <c r="F936" s="124"/>
      <c r="G936" s="124"/>
      <c r="H936" s="124"/>
      <c r="I936" s="124"/>
      <c r="J936" s="124"/>
      <c r="K936" s="124"/>
      <c r="L936" s="124"/>
      <c r="M936" s="124"/>
      <c r="N936" s="124"/>
      <c r="O936" s="124"/>
      <c r="P936" s="124"/>
      <c r="Q936" s="106"/>
      <c r="R936" s="124"/>
      <c r="S936" s="194"/>
      <c r="T936" s="124"/>
      <c r="U936" s="124"/>
      <c r="V936" s="124"/>
      <c r="W936" s="124"/>
      <c r="X936" s="124"/>
      <c r="Y936" s="124"/>
      <c r="Z936" s="124"/>
    </row>
    <row r="937">
      <c r="A937" s="183"/>
      <c r="B937" s="184"/>
      <c r="C937" s="106"/>
      <c r="D937" s="106"/>
      <c r="E937" s="185"/>
      <c r="F937" s="124"/>
      <c r="G937" s="124"/>
      <c r="H937" s="124"/>
      <c r="I937" s="124"/>
      <c r="J937" s="124"/>
      <c r="K937" s="124"/>
      <c r="L937" s="124"/>
      <c r="M937" s="124"/>
      <c r="N937" s="124"/>
      <c r="O937" s="124"/>
      <c r="P937" s="124"/>
      <c r="Q937" s="106"/>
      <c r="R937" s="124"/>
      <c r="S937" s="194"/>
      <c r="T937" s="124"/>
      <c r="U937" s="124"/>
      <c r="V937" s="124"/>
      <c r="W937" s="124"/>
      <c r="X937" s="124"/>
      <c r="Y937" s="124"/>
      <c r="Z937" s="124"/>
    </row>
    <row r="938">
      <c r="A938" s="183"/>
      <c r="B938" s="184"/>
      <c r="C938" s="106"/>
      <c r="D938" s="106"/>
      <c r="E938" s="185"/>
      <c r="F938" s="124"/>
      <c r="G938" s="124"/>
      <c r="H938" s="124"/>
      <c r="I938" s="124"/>
      <c r="J938" s="124"/>
      <c r="K938" s="124"/>
      <c r="L938" s="124"/>
      <c r="M938" s="124"/>
      <c r="N938" s="124"/>
      <c r="O938" s="124"/>
      <c r="P938" s="124"/>
      <c r="Q938" s="106"/>
      <c r="R938" s="124"/>
      <c r="S938" s="194"/>
      <c r="T938" s="124"/>
      <c r="U938" s="124"/>
      <c r="V938" s="124"/>
      <c r="W938" s="124"/>
      <c r="X938" s="124"/>
      <c r="Y938" s="124"/>
      <c r="Z938" s="124"/>
    </row>
    <row r="939">
      <c r="A939" s="183"/>
      <c r="B939" s="184"/>
      <c r="C939" s="106"/>
      <c r="D939" s="106"/>
      <c r="E939" s="185"/>
      <c r="F939" s="124"/>
      <c r="G939" s="124"/>
      <c r="H939" s="124"/>
      <c r="I939" s="124"/>
      <c r="J939" s="124"/>
      <c r="K939" s="124"/>
      <c r="L939" s="124"/>
      <c r="M939" s="124"/>
      <c r="N939" s="124"/>
      <c r="O939" s="124"/>
      <c r="P939" s="124"/>
      <c r="Q939" s="106"/>
      <c r="R939" s="124"/>
      <c r="S939" s="194"/>
      <c r="T939" s="124"/>
      <c r="U939" s="124"/>
      <c r="V939" s="124"/>
      <c r="W939" s="124"/>
      <c r="X939" s="124"/>
      <c r="Y939" s="124"/>
      <c r="Z939" s="124"/>
    </row>
    <row r="940">
      <c r="A940" s="183"/>
      <c r="B940" s="184"/>
      <c r="C940" s="106"/>
      <c r="D940" s="106"/>
      <c r="E940" s="185"/>
      <c r="F940" s="124"/>
      <c r="G940" s="124"/>
      <c r="H940" s="124"/>
      <c r="I940" s="124"/>
      <c r="J940" s="124"/>
      <c r="K940" s="124"/>
      <c r="L940" s="124"/>
      <c r="M940" s="124"/>
      <c r="N940" s="124"/>
      <c r="O940" s="124"/>
      <c r="P940" s="124"/>
      <c r="Q940" s="106"/>
      <c r="R940" s="124"/>
      <c r="S940" s="194"/>
      <c r="T940" s="124"/>
      <c r="U940" s="124"/>
      <c r="V940" s="124"/>
      <c r="W940" s="124"/>
      <c r="X940" s="124"/>
      <c r="Y940" s="124"/>
      <c r="Z940" s="124"/>
    </row>
    <row r="941">
      <c r="A941" s="183"/>
      <c r="B941" s="184"/>
      <c r="C941" s="106"/>
      <c r="D941" s="106"/>
      <c r="E941" s="185"/>
      <c r="F941" s="124"/>
      <c r="G941" s="124"/>
      <c r="H941" s="124"/>
      <c r="I941" s="124"/>
      <c r="J941" s="124"/>
      <c r="K941" s="124"/>
      <c r="L941" s="124"/>
      <c r="M941" s="124"/>
      <c r="N941" s="124"/>
      <c r="O941" s="124"/>
      <c r="P941" s="124"/>
      <c r="Q941" s="106"/>
      <c r="R941" s="124"/>
      <c r="S941" s="194"/>
      <c r="T941" s="124"/>
      <c r="U941" s="124"/>
      <c r="V941" s="124"/>
      <c r="W941" s="124"/>
      <c r="X941" s="124"/>
      <c r="Y941" s="124"/>
      <c r="Z941" s="124"/>
    </row>
    <row r="942">
      <c r="A942" s="183"/>
      <c r="B942" s="184"/>
      <c r="C942" s="106"/>
      <c r="D942" s="106"/>
      <c r="E942" s="185"/>
      <c r="F942" s="124"/>
      <c r="G942" s="124"/>
      <c r="H942" s="124"/>
      <c r="I942" s="124"/>
      <c r="J942" s="124"/>
      <c r="K942" s="124"/>
      <c r="L942" s="124"/>
      <c r="M942" s="124"/>
      <c r="N942" s="124"/>
      <c r="O942" s="124"/>
      <c r="P942" s="124"/>
      <c r="Q942" s="106"/>
      <c r="R942" s="124"/>
      <c r="S942" s="194"/>
      <c r="T942" s="124"/>
      <c r="U942" s="124"/>
      <c r="V942" s="124"/>
      <c r="W942" s="124"/>
      <c r="X942" s="124"/>
      <c r="Y942" s="124"/>
      <c r="Z942" s="124"/>
    </row>
    <row r="943">
      <c r="A943" s="183"/>
      <c r="B943" s="184"/>
      <c r="C943" s="106"/>
      <c r="D943" s="106"/>
      <c r="E943" s="185"/>
      <c r="F943" s="124"/>
      <c r="G943" s="124"/>
      <c r="H943" s="124"/>
      <c r="I943" s="124"/>
      <c r="J943" s="124"/>
      <c r="K943" s="124"/>
      <c r="L943" s="124"/>
      <c r="M943" s="124"/>
      <c r="N943" s="124"/>
      <c r="O943" s="124"/>
      <c r="P943" s="124"/>
      <c r="Q943" s="106"/>
      <c r="R943" s="124"/>
      <c r="S943" s="194"/>
      <c r="T943" s="124"/>
      <c r="U943" s="124"/>
      <c r="V943" s="124"/>
      <c r="W943" s="124"/>
      <c r="X943" s="124"/>
      <c r="Y943" s="124"/>
      <c r="Z943" s="124"/>
    </row>
    <row r="944">
      <c r="A944" s="183"/>
      <c r="B944" s="184"/>
      <c r="C944" s="106"/>
      <c r="D944" s="106"/>
      <c r="E944" s="185"/>
      <c r="F944" s="124"/>
      <c r="G944" s="124"/>
      <c r="H944" s="124"/>
      <c r="I944" s="124"/>
      <c r="J944" s="124"/>
      <c r="K944" s="124"/>
      <c r="L944" s="124"/>
      <c r="M944" s="124"/>
      <c r="N944" s="124"/>
      <c r="O944" s="124"/>
      <c r="P944" s="124"/>
      <c r="Q944" s="106"/>
      <c r="R944" s="124"/>
      <c r="S944" s="194"/>
      <c r="T944" s="124"/>
      <c r="U944" s="124"/>
      <c r="V944" s="124"/>
      <c r="W944" s="124"/>
      <c r="X944" s="124"/>
      <c r="Y944" s="124"/>
      <c r="Z944" s="124"/>
    </row>
    <row r="945">
      <c r="A945" s="183"/>
      <c r="B945" s="184"/>
      <c r="C945" s="106"/>
      <c r="D945" s="106"/>
      <c r="E945" s="185"/>
      <c r="F945" s="124"/>
      <c r="G945" s="124"/>
      <c r="H945" s="124"/>
      <c r="I945" s="124"/>
      <c r="J945" s="124"/>
      <c r="K945" s="124"/>
      <c r="L945" s="124"/>
      <c r="M945" s="124"/>
      <c r="N945" s="124"/>
      <c r="O945" s="124"/>
      <c r="P945" s="124"/>
      <c r="Q945" s="106"/>
      <c r="R945" s="124"/>
      <c r="S945" s="194"/>
      <c r="T945" s="124"/>
      <c r="U945" s="124"/>
      <c r="V945" s="124"/>
      <c r="W945" s="124"/>
      <c r="X945" s="124"/>
      <c r="Y945" s="124"/>
      <c r="Z945" s="124"/>
    </row>
    <row r="946">
      <c r="A946" s="183"/>
      <c r="B946" s="184"/>
      <c r="C946" s="106"/>
      <c r="D946" s="106"/>
      <c r="E946" s="185"/>
      <c r="F946" s="124"/>
      <c r="G946" s="124"/>
      <c r="H946" s="124"/>
      <c r="I946" s="124"/>
      <c r="J946" s="124"/>
      <c r="K946" s="124"/>
      <c r="L946" s="124"/>
      <c r="M946" s="124"/>
      <c r="N946" s="124"/>
      <c r="O946" s="124"/>
      <c r="P946" s="124"/>
      <c r="Q946" s="106"/>
      <c r="R946" s="124"/>
      <c r="S946" s="194"/>
      <c r="T946" s="124"/>
      <c r="U946" s="124"/>
      <c r="V946" s="124"/>
      <c r="W946" s="124"/>
      <c r="X946" s="124"/>
      <c r="Y946" s="124"/>
      <c r="Z946" s="124"/>
    </row>
    <row r="947">
      <c r="A947" s="183"/>
      <c r="B947" s="184"/>
      <c r="C947" s="106"/>
      <c r="D947" s="106"/>
      <c r="E947" s="185"/>
      <c r="F947" s="124"/>
      <c r="G947" s="124"/>
      <c r="H947" s="124"/>
      <c r="I947" s="124"/>
      <c r="J947" s="124"/>
      <c r="K947" s="124"/>
      <c r="L947" s="124"/>
      <c r="M947" s="124"/>
      <c r="N947" s="124"/>
      <c r="O947" s="124"/>
      <c r="P947" s="124"/>
      <c r="Q947" s="106"/>
      <c r="R947" s="124"/>
      <c r="S947" s="194"/>
      <c r="T947" s="124"/>
      <c r="U947" s="124"/>
      <c r="V947" s="124"/>
      <c r="W947" s="124"/>
      <c r="X947" s="124"/>
      <c r="Y947" s="124"/>
      <c r="Z947" s="124"/>
    </row>
    <row r="948">
      <c r="A948" s="183"/>
      <c r="B948" s="184"/>
      <c r="C948" s="106"/>
      <c r="D948" s="106"/>
      <c r="E948" s="185"/>
      <c r="F948" s="124"/>
      <c r="G948" s="124"/>
      <c r="H948" s="124"/>
      <c r="I948" s="124"/>
      <c r="J948" s="124"/>
      <c r="K948" s="124"/>
      <c r="L948" s="124"/>
      <c r="M948" s="124"/>
      <c r="N948" s="124"/>
      <c r="O948" s="124"/>
      <c r="P948" s="124"/>
      <c r="Q948" s="106"/>
      <c r="R948" s="124"/>
      <c r="S948" s="194"/>
      <c r="T948" s="124"/>
      <c r="U948" s="124"/>
      <c r="V948" s="124"/>
      <c r="W948" s="124"/>
      <c r="X948" s="124"/>
      <c r="Y948" s="124"/>
      <c r="Z948" s="124"/>
    </row>
    <row r="949">
      <c r="A949" s="183"/>
      <c r="B949" s="184"/>
      <c r="C949" s="106"/>
      <c r="D949" s="106"/>
      <c r="E949" s="185"/>
      <c r="F949" s="124"/>
      <c r="G949" s="124"/>
      <c r="H949" s="124"/>
      <c r="I949" s="124"/>
      <c r="J949" s="124"/>
      <c r="K949" s="124"/>
      <c r="L949" s="124"/>
      <c r="M949" s="124"/>
      <c r="N949" s="124"/>
      <c r="O949" s="124"/>
      <c r="P949" s="124"/>
      <c r="Q949" s="106"/>
      <c r="R949" s="124"/>
      <c r="S949" s="194"/>
      <c r="T949" s="124"/>
      <c r="U949" s="124"/>
      <c r="V949" s="124"/>
      <c r="W949" s="124"/>
      <c r="X949" s="124"/>
      <c r="Y949" s="124"/>
      <c r="Z949" s="124"/>
    </row>
    <row r="950">
      <c r="A950" s="183"/>
      <c r="B950" s="184"/>
      <c r="C950" s="106"/>
      <c r="D950" s="106"/>
      <c r="E950" s="185"/>
      <c r="F950" s="124"/>
      <c r="G950" s="124"/>
      <c r="H950" s="124"/>
      <c r="I950" s="124"/>
      <c r="J950" s="124"/>
      <c r="K950" s="124"/>
      <c r="L950" s="124"/>
      <c r="M950" s="124"/>
      <c r="N950" s="124"/>
      <c r="O950" s="124"/>
      <c r="P950" s="124"/>
      <c r="Q950" s="106"/>
      <c r="R950" s="124"/>
      <c r="S950" s="194"/>
      <c r="T950" s="124"/>
      <c r="U950" s="124"/>
      <c r="V950" s="124"/>
      <c r="W950" s="124"/>
      <c r="X950" s="124"/>
      <c r="Y950" s="124"/>
      <c r="Z950" s="124"/>
    </row>
    <row r="951">
      <c r="A951" s="183"/>
      <c r="B951" s="184"/>
      <c r="C951" s="106"/>
      <c r="D951" s="106"/>
      <c r="E951" s="185"/>
      <c r="F951" s="124"/>
      <c r="G951" s="124"/>
      <c r="H951" s="124"/>
      <c r="I951" s="124"/>
      <c r="J951" s="124"/>
      <c r="K951" s="124"/>
      <c r="L951" s="124"/>
      <c r="M951" s="124"/>
      <c r="N951" s="124"/>
      <c r="O951" s="124"/>
      <c r="P951" s="124"/>
      <c r="Q951" s="106"/>
      <c r="R951" s="124"/>
      <c r="S951" s="194"/>
      <c r="T951" s="124"/>
      <c r="U951" s="124"/>
      <c r="V951" s="124"/>
      <c r="W951" s="124"/>
      <c r="X951" s="124"/>
      <c r="Y951" s="124"/>
      <c r="Z951" s="124"/>
    </row>
    <row r="952">
      <c r="A952" s="183"/>
      <c r="B952" s="184"/>
      <c r="C952" s="106"/>
      <c r="D952" s="106"/>
      <c r="E952" s="185"/>
      <c r="F952" s="124"/>
      <c r="G952" s="124"/>
      <c r="H952" s="124"/>
      <c r="I952" s="124"/>
      <c r="J952" s="124"/>
      <c r="K952" s="124"/>
      <c r="L952" s="124"/>
      <c r="M952" s="124"/>
      <c r="N952" s="124"/>
      <c r="O952" s="124"/>
      <c r="P952" s="124"/>
      <c r="Q952" s="106"/>
      <c r="R952" s="124"/>
      <c r="S952" s="194"/>
      <c r="T952" s="124"/>
      <c r="U952" s="124"/>
      <c r="V952" s="124"/>
      <c r="W952" s="124"/>
      <c r="X952" s="124"/>
      <c r="Y952" s="124"/>
      <c r="Z952" s="124"/>
    </row>
    <row r="953">
      <c r="A953" s="183"/>
      <c r="B953" s="184"/>
      <c r="C953" s="106"/>
      <c r="D953" s="106"/>
      <c r="E953" s="185"/>
      <c r="F953" s="124"/>
      <c r="G953" s="124"/>
      <c r="H953" s="124"/>
      <c r="I953" s="124"/>
      <c r="J953" s="124"/>
      <c r="K953" s="124"/>
      <c r="L953" s="124"/>
      <c r="M953" s="124"/>
      <c r="N953" s="124"/>
      <c r="O953" s="124"/>
      <c r="P953" s="124"/>
      <c r="Q953" s="106"/>
      <c r="R953" s="124"/>
      <c r="S953" s="194"/>
      <c r="T953" s="124"/>
      <c r="U953" s="124"/>
      <c r="V953" s="124"/>
      <c r="W953" s="124"/>
      <c r="X953" s="124"/>
      <c r="Y953" s="124"/>
      <c r="Z953" s="124"/>
    </row>
    <row r="954">
      <c r="A954" s="183"/>
      <c r="B954" s="184"/>
      <c r="C954" s="106"/>
      <c r="D954" s="106"/>
      <c r="E954" s="185"/>
      <c r="F954" s="124"/>
      <c r="G954" s="124"/>
      <c r="H954" s="124"/>
      <c r="I954" s="124"/>
      <c r="J954" s="124"/>
      <c r="K954" s="124"/>
      <c r="L954" s="124"/>
      <c r="M954" s="124"/>
      <c r="N954" s="124"/>
      <c r="O954" s="124"/>
      <c r="P954" s="124"/>
      <c r="Q954" s="106"/>
      <c r="R954" s="124"/>
      <c r="S954" s="194"/>
      <c r="T954" s="124"/>
      <c r="U954" s="124"/>
      <c r="V954" s="124"/>
      <c r="W954" s="124"/>
      <c r="X954" s="124"/>
      <c r="Y954" s="124"/>
      <c r="Z954" s="124"/>
    </row>
    <row r="955">
      <c r="A955" s="183"/>
      <c r="B955" s="184"/>
      <c r="C955" s="106"/>
      <c r="D955" s="106"/>
      <c r="E955" s="185"/>
      <c r="F955" s="124"/>
      <c r="G955" s="124"/>
      <c r="H955" s="124"/>
      <c r="I955" s="124"/>
      <c r="J955" s="124"/>
      <c r="K955" s="124"/>
      <c r="L955" s="124"/>
      <c r="M955" s="124"/>
      <c r="N955" s="124"/>
      <c r="O955" s="124"/>
      <c r="P955" s="124"/>
      <c r="Q955" s="106"/>
      <c r="R955" s="124"/>
      <c r="S955" s="194"/>
      <c r="T955" s="124"/>
      <c r="U955" s="124"/>
      <c r="V955" s="124"/>
      <c r="W955" s="124"/>
      <c r="X955" s="124"/>
      <c r="Y955" s="124"/>
      <c r="Z955" s="124"/>
    </row>
    <row r="956">
      <c r="A956" s="183"/>
      <c r="B956" s="184"/>
      <c r="C956" s="106"/>
      <c r="D956" s="106"/>
      <c r="E956" s="185"/>
      <c r="F956" s="124"/>
      <c r="G956" s="124"/>
      <c r="H956" s="124"/>
      <c r="I956" s="124"/>
      <c r="J956" s="124"/>
      <c r="K956" s="124"/>
      <c r="L956" s="124"/>
      <c r="M956" s="124"/>
      <c r="N956" s="124"/>
      <c r="O956" s="124"/>
      <c r="P956" s="124"/>
      <c r="Q956" s="106"/>
      <c r="R956" s="124"/>
      <c r="S956" s="194"/>
      <c r="T956" s="124"/>
      <c r="U956" s="124"/>
      <c r="V956" s="124"/>
      <c r="W956" s="124"/>
      <c r="X956" s="124"/>
      <c r="Y956" s="124"/>
      <c r="Z956" s="124"/>
    </row>
    <row r="957">
      <c r="A957" s="183"/>
      <c r="B957" s="184"/>
      <c r="C957" s="106"/>
      <c r="D957" s="106"/>
      <c r="E957" s="185"/>
      <c r="F957" s="124"/>
      <c r="G957" s="124"/>
      <c r="H957" s="124"/>
      <c r="I957" s="124"/>
      <c r="J957" s="124"/>
      <c r="K957" s="124"/>
      <c r="L957" s="124"/>
      <c r="M957" s="124"/>
      <c r="N957" s="124"/>
      <c r="O957" s="124"/>
      <c r="P957" s="124"/>
      <c r="Q957" s="106"/>
      <c r="R957" s="124"/>
      <c r="S957" s="194"/>
      <c r="T957" s="124"/>
      <c r="U957" s="124"/>
      <c r="V957" s="124"/>
      <c r="W957" s="124"/>
      <c r="X957" s="124"/>
      <c r="Y957" s="124"/>
      <c r="Z957" s="124"/>
    </row>
    <row r="958">
      <c r="A958" s="183"/>
      <c r="B958" s="184"/>
      <c r="C958" s="106"/>
      <c r="D958" s="106"/>
      <c r="E958" s="185"/>
      <c r="F958" s="124"/>
      <c r="G958" s="124"/>
      <c r="H958" s="124"/>
      <c r="I958" s="124"/>
      <c r="J958" s="124"/>
      <c r="K958" s="124"/>
      <c r="L958" s="124"/>
      <c r="M958" s="124"/>
      <c r="N958" s="124"/>
      <c r="O958" s="124"/>
      <c r="P958" s="124"/>
      <c r="Q958" s="106"/>
      <c r="R958" s="124"/>
      <c r="S958" s="194"/>
      <c r="T958" s="124"/>
      <c r="U958" s="124"/>
      <c r="V958" s="124"/>
      <c r="W958" s="124"/>
      <c r="X958" s="124"/>
      <c r="Y958" s="124"/>
      <c r="Z958" s="124"/>
    </row>
    <row r="959">
      <c r="A959" s="183"/>
      <c r="B959" s="184"/>
      <c r="C959" s="106"/>
      <c r="D959" s="106"/>
      <c r="E959" s="185"/>
      <c r="F959" s="124"/>
      <c r="G959" s="124"/>
      <c r="H959" s="124"/>
      <c r="I959" s="124"/>
      <c r="J959" s="124"/>
      <c r="K959" s="124"/>
      <c r="L959" s="124"/>
      <c r="M959" s="124"/>
      <c r="N959" s="124"/>
      <c r="O959" s="124"/>
      <c r="P959" s="124"/>
      <c r="Q959" s="106"/>
      <c r="R959" s="124"/>
      <c r="S959" s="194"/>
      <c r="T959" s="124"/>
      <c r="U959" s="124"/>
      <c r="V959" s="124"/>
      <c r="W959" s="124"/>
      <c r="X959" s="124"/>
      <c r="Y959" s="124"/>
      <c r="Z959" s="124"/>
    </row>
    <row r="960">
      <c r="A960" s="183"/>
      <c r="B960" s="184"/>
      <c r="C960" s="106"/>
      <c r="D960" s="106"/>
      <c r="E960" s="185"/>
      <c r="F960" s="124"/>
      <c r="G960" s="124"/>
      <c r="H960" s="124"/>
      <c r="I960" s="124"/>
      <c r="J960" s="124"/>
      <c r="K960" s="124"/>
      <c r="L960" s="124"/>
      <c r="M960" s="124"/>
      <c r="N960" s="124"/>
      <c r="O960" s="124"/>
      <c r="P960" s="124"/>
      <c r="Q960" s="106"/>
      <c r="R960" s="124"/>
      <c r="S960" s="194"/>
      <c r="T960" s="124"/>
      <c r="U960" s="124"/>
      <c r="V960" s="124"/>
      <c r="W960" s="124"/>
      <c r="X960" s="124"/>
      <c r="Y960" s="124"/>
      <c r="Z960" s="124"/>
    </row>
    <row r="961">
      <c r="A961" s="183"/>
      <c r="B961" s="184"/>
      <c r="C961" s="106"/>
      <c r="D961" s="106"/>
      <c r="E961" s="185"/>
      <c r="F961" s="124"/>
      <c r="G961" s="124"/>
      <c r="H961" s="124"/>
      <c r="I961" s="124"/>
      <c r="J961" s="124"/>
      <c r="K961" s="124"/>
      <c r="L961" s="124"/>
      <c r="M961" s="124"/>
      <c r="N961" s="124"/>
      <c r="O961" s="124"/>
      <c r="P961" s="124"/>
      <c r="Q961" s="106"/>
      <c r="R961" s="124"/>
      <c r="S961" s="194"/>
      <c r="T961" s="124"/>
      <c r="U961" s="124"/>
      <c r="V961" s="124"/>
      <c r="W961" s="124"/>
      <c r="X961" s="124"/>
      <c r="Y961" s="124"/>
      <c r="Z961" s="124"/>
    </row>
    <row r="962">
      <c r="A962" s="183"/>
      <c r="B962" s="184"/>
      <c r="C962" s="106"/>
      <c r="D962" s="106"/>
      <c r="E962" s="185"/>
      <c r="F962" s="124"/>
      <c r="G962" s="124"/>
      <c r="H962" s="124"/>
      <c r="I962" s="124"/>
      <c r="J962" s="124"/>
      <c r="K962" s="124"/>
      <c r="L962" s="124"/>
      <c r="M962" s="124"/>
      <c r="N962" s="124"/>
      <c r="O962" s="124"/>
      <c r="P962" s="124"/>
      <c r="Q962" s="106"/>
      <c r="R962" s="124"/>
      <c r="S962" s="194"/>
      <c r="T962" s="124"/>
      <c r="U962" s="124"/>
      <c r="V962" s="124"/>
      <c r="W962" s="124"/>
      <c r="X962" s="124"/>
      <c r="Y962" s="124"/>
      <c r="Z962" s="124"/>
    </row>
    <row r="963">
      <c r="A963" s="183"/>
      <c r="B963" s="184"/>
      <c r="C963" s="106"/>
      <c r="D963" s="106"/>
      <c r="E963" s="185"/>
      <c r="F963" s="124"/>
      <c r="G963" s="124"/>
      <c r="H963" s="124"/>
      <c r="I963" s="124"/>
      <c r="J963" s="124"/>
      <c r="K963" s="124"/>
      <c r="L963" s="124"/>
      <c r="M963" s="124"/>
      <c r="N963" s="124"/>
      <c r="O963" s="124"/>
      <c r="P963" s="124"/>
      <c r="Q963" s="106"/>
      <c r="R963" s="124"/>
      <c r="S963" s="194"/>
      <c r="T963" s="124"/>
      <c r="U963" s="124"/>
      <c r="V963" s="124"/>
      <c r="W963" s="124"/>
      <c r="X963" s="124"/>
      <c r="Y963" s="124"/>
      <c r="Z963" s="124"/>
    </row>
    <row r="964">
      <c r="A964" s="183"/>
      <c r="B964" s="184"/>
      <c r="C964" s="106"/>
      <c r="D964" s="106"/>
      <c r="E964" s="185"/>
      <c r="F964" s="124"/>
      <c r="G964" s="124"/>
      <c r="H964" s="124"/>
      <c r="I964" s="124"/>
      <c r="J964" s="124"/>
      <c r="K964" s="124"/>
      <c r="L964" s="124"/>
      <c r="M964" s="124"/>
      <c r="N964" s="124"/>
      <c r="O964" s="124"/>
      <c r="P964" s="124"/>
      <c r="Q964" s="106"/>
      <c r="R964" s="124"/>
      <c r="S964" s="194"/>
      <c r="T964" s="124"/>
      <c r="U964" s="124"/>
      <c r="V964" s="124"/>
      <c r="W964" s="124"/>
      <c r="X964" s="124"/>
      <c r="Y964" s="124"/>
      <c r="Z964" s="124"/>
    </row>
    <row r="965">
      <c r="A965" s="183"/>
      <c r="B965" s="184"/>
      <c r="C965" s="106"/>
      <c r="D965" s="106"/>
      <c r="E965" s="185"/>
      <c r="F965" s="124"/>
      <c r="G965" s="124"/>
      <c r="H965" s="124"/>
      <c r="I965" s="124"/>
      <c r="J965" s="124"/>
      <c r="K965" s="124"/>
      <c r="L965" s="124"/>
      <c r="M965" s="124"/>
      <c r="N965" s="124"/>
      <c r="O965" s="124"/>
      <c r="P965" s="124"/>
      <c r="Q965" s="106"/>
      <c r="R965" s="124"/>
      <c r="S965" s="194"/>
      <c r="T965" s="124"/>
      <c r="U965" s="124"/>
      <c r="V965" s="124"/>
      <c r="W965" s="124"/>
      <c r="X965" s="124"/>
      <c r="Y965" s="124"/>
      <c r="Z965" s="124"/>
    </row>
    <row r="966">
      <c r="A966" s="183"/>
      <c r="B966" s="184"/>
      <c r="C966" s="106"/>
      <c r="D966" s="106"/>
      <c r="E966" s="185"/>
      <c r="F966" s="124"/>
      <c r="G966" s="124"/>
      <c r="H966" s="124"/>
      <c r="I966" s="124"/>
      <c r="J966" s="124"/>
      <c r="K966" s="124"/>
      <c r="L966" s="124"/>
      <c r="M966" s="124"/>
      <c r="N966" s="124"/>
      <c r="O966" s="124"/>
      <c r="P966" s="124"/>
      <c r="Q966" s="106"/>
      <c r="R966" s="124"/>
      <c r="S966" s="194"/>
      <c r="T966" s="124"/>
      <c r="U966" s="124"/>
      <c r="V966" s="124"/>
      <c r="W966" s="124"/>
      <c r="X966" s="124"/>
      <c r="Y966" s="124"/>
      <c r="Z966" s="124"/>
    </row>
    <row r="967">
      <c r="A967" s="183"/>
      <c r="B967" s="184"/>
      <c r="C967" s="106"/>
      <c r="D967" s="106"/>
      <c r="E967" s="185"/>
      <c r="F967" s="124"/>
      <c r="G967" s="124"/>
      <c r="H967" s="124"/>
      <c r="I967" s="124"/>
      <c r="J967" s="124"/>
      <c r="K967" s="124"/>
      <c r="L967" s="124"/>
      <c r="M967" s="124"/>
      <c r="N967" s="124"/>
      <c r="O967" s="124"/>
      <c r="P967" s="124"/>
      <c r="Q967" s="106"/>
      <c r="R967" s="124"/>
      <c r="S967" s="194"/>
      <c r="T967" s="124"/>
      <c r="U967" s="124"/>
      <c r="V967" s="124"/>
      <c r="W967" s="124"/>
      <c r="X967" s="124"/>
      <c r="Y967" s="124"/>
      <c r="Z967" s="124"/>
    </row>
    <row r="968">
      <c r="A968" s="183"/>
      <c r="B968" s="184"/>
      <c r="C968" s="106"/>
      <c r="D968" s="106"/>
      <c r="E968" s="185"/>
      <c r="F968" s="124"/>
      <c r="G968" s="124"/>
      <c r="H968" s="124"/>
      <c r="I968" s="124"/>
      <c r="J968" s="124"/>
      <c r="K968" s="124"/>
      <c r="L968" s="124"/>
      <c r="M968" s="124"/>
      <c r="N968" s="124"/>
      <c r="O968" s="124"/>
      <c r="P968" s="124"/>
      <c r="Q968" s="106"/>
      <c r="R968" s="124"/>
      <c r="S968" s="194"/>
      <c r="T968" s="124"/>
      <c r="U968" s="124"/>
      <c r="V968" s="124"/>
      <c r="W968" s="124"/>
      <c r="X968" s="124"/>
      <c r="Y968" s="124"/>
      <c r="Z968" s="124"/>
    </row>
    <row r="969">
      <c r="A969" s="183"/>
      <c r="B969" s="184"/>
      <c r="C969" s="106"/>
      <c r="D969" s="106"/>
      <c r="E969" s="185"/>
      <c r="F969" s="124"/>
      <c r="G969" s="124"/>
      <c r="H969" s="124"/>
      <c r="I969" s="124"/>
      <c r="J969" s="124"/>
      <c r="K969" s="124"/>
      <c r="L969" s="124"/>
      <c r="M969" s="124"/>
      <c r="N969" s="124"/>
      <c r="O969" s="124"/>
      <c r="P969" s="124"/>
      <c r="Q969" s="106"/>
      <c r="R969" s="124"/>
      <c r="S969" s="194"/>
      <c r="T969" s="124"/>
      <c r="U969" s="124"/>
      <c r="V969" s="124"/>
      <c r="W969" s="124"/>
      <c r="X969" s="124"/>
      <c r="Y969" s="124"/>
      <c r="Z969" s="124"/>
    </row>
    <row r="970">
      <c r="A970" s="183"/>
      <c r="B970" s="184"/>
      <c r="C970" s="106"/>
      <c r="D970" s="106"/>
      <c r="E970" s="185"/>
      <c r="F970" s="124"/>
      <c r="G970" s="124"/>
      <c r="H970" s="124"/>
      <c r="I970" s="124"/>
      <c r="J970" s="124"/>
      <c r="K970" s="124"/>
      <c r="L970" s="124"/>
      <c r="M970" s="124"/>
      <c r="N970" s="124"/>
      <c r="O970" s="124"/>
      <c r="P970" s="124"/>
      <c r="Q970" s="106"/>
      <c r="R970" s="124"/>
      <c r="S970" s="194"/>
      <c r="T970" s="124"/>
      <c r="U970" s="124"/>
      <c r="V970" s="124"/>
      <c r="W970" s="124"/>
      <c r="X970" s="124"/>
      <c r="Y970" s="124"/>
      <c r="Z970" s="124"/>
    </row>
    <row r="971">
      <c r="A971" s="183"/>
      <c r="B971" s="184"/>
      <c r="C971" s="106"/>
      <c r="D971" s="106"/>
      <c r="E971" s="185"/>
      <c r="F971" s="124"/>
      <c r="G971" s="124"/>
      <c r="H971" s="124"/>
      <c r="I971" s="124"/>
      <c r="J971" s="124"/>
      <c r="K971" s="124"/>
      <c r="L971" s="124"/>
      <c r="M971" s="124"/>
      <c r="N971" s="124"/>
      <c r="O971" s="124"/>
      <c r="P971" s="124"/>
      <c r="Q971" s="106"/>
      <c r="R971" s="124"/>
      <c r="S971" s="194"/>
      <c r="T971" s="124"/>
      <c r="U971" s="124"/>
      <c r="V971" s="124"/>
      <c r="W971" s="124"/>
      <c r="X971" s="124"/>
      <c r="Y971" s="124"/>
      <c r="Z971" s="124"/>
    </row>
    <row r="972">
      <c r="A972" s="183"/>
      <c r="B972" s="184"/>
      <c r="C972" s="106"/>
      <c r="D972" s="106"/>
      <c r="E972" s="185"/>
      <c r="F972" s="124"/>
      <c r="G972" s="124"/>
      <c r="H972" s="124"/>
      <c r="I972" s="124"/>
      <c r="J972" s="124"/>
      <c r="K972" s="124"/>
      <c r="L972" s="124"/>
      <c r="M972" s="124"/>
      <c r="N972" s="124"/>
      <c r="O972" s="124"/>
      <c r="P972" s="124"/>
      <c r="Q972" s="106"/>
      <c r="R972" s="124"/>
      <c r="S972" s="194"/>
      <c r="T972" s="124"/>
      <c r="U972" s="124"/>
      <c r="V972" s="124"/>
      <c r="W972" s="124"/>
      <c r="X972" s="124"/>
      <c r="Y972" s="124"/>
      <c r="Z972" s="124"/>
    </row>
    <row r="973">
      <c r="A973" s="183"/>
      <c r="B973" s="184"/>
      <c r="C973" s="106"/>
      <c r="D973" s="106"/>
      <c r="E973" s="185"/>
      <c r="F973" s="124"/>
      <c r="G973" s="124"/>
      <c r="H973" s="124"/>
      <c r="I973" s="124"/>
      <c r="J973" s="124"/>
      <c r="K973" s="124"/>
      <c r="L973" s="124"/>
      <c r="M973" s="124"/>
      <c r="N973" s="124"/>
      <c r="O973" s="124"/>
      <c r="P973" s="124"/>
      <c r="Q973" s="106"/>
      <c r="R973" s="124"/>
      <c r="S973" s="194"/>
      <c r="T973" s="124"/>
      <c r="U973" s="124"/>
      <c r="V973" s="124"/>
      <c r="W973" s="124"/>
      <c r="X973" s="124"/>
      <c r="Y973" s="124"/>
      <c r="Z973" s="124"/>
    </row>
    <row r="974">
      <c r="A974" s="183"/>
      <c r="B974" s="184"/>
      <c r="C974" s="106"/>
      <c r="D974" s="106"/>
      <c r="E974" s="185"/>
      <c r="F974" s="124"/>
      <c r="G974" s="124"/>
      <c r="H974" s="124"/>
      <c r="I974" s="124"/>
      <c r="J974" s="124"/>
      <c r="K974" s="124"/>
      <c r="L974" s="124"/>
      <c r="M974" s="124"/>
      <c r="N974" s="124"/>
      <c r="O974" s="124"/>
      <c r="P974" s="124"/>
      <c r="Q974" s="106"/>
      <c r="R974" s="124"/>
      <c r="S974" s="194"/>
      <c r="T974" s="124"/>
      <c r="U974" s="124"/>
      <c r="V974" s="124"/>
      <c r="W974" s="124"/>
      <c r="X974" s="124"/>
      <c r="Y974" s="124"/>
      <c r="Z974" s="124"/>
    </row>
    <row r="975">
      <c r="A975" s="183"/>
      <c r="B975" s="184"/>
      <c r="C975" s="106"/>
      <c r="D975" s="106"/>
      <c r="E975" s="185"/>
      <c r="F975" s="124"/>
      <c r="G975" s="124"/>
      <c r="H975" s="124"/>
      <c r="I975" s="124"/>
      <c r="J975" s="124"/>
      <c r="K975" s="124"/>
      <c r="L975" s="124"/>
      <c r="M975" s="124"/>
      <c r="N975" s="124"/>
      <c r="O975" s="124"/>
      <c r="P975" s="124"/>
      <c r="Q975" s="106"/>
      <c r="R975" s="124"/>
      <c r="S975" s="194"/>
      <c r="T975" s="124"/>
      <c r="U975" s="124"/>
      <c r="V975" s="124"/>
      <c r="W975" s="124"/>
      <c r="X975" s="124"/>
      <c r="Y975" s="124"/>
      <c r="Z975" s="124"/>
    </row>
    <row r="976">
      <c r="A976" s="183"/>
      <c r="B976" s="184"/>
      <c r="C976" s="106"/>
      <c r="D976" s="106"/>
      <c r="E976" s="185"/>
      <c r="F976" s="124"/>
      <c r="G976" s="124"/>
      <c r="H976" s="124"/>
      <c r="I976" s="124"/>
      <c r="J976" s="124"/>
      <c r="K976" s="124"/>
      <c r="L976" s="124"/>
      <c r="M976" s="124"/>
      <c r="N976" s="124"/>
      <c r="O976" s="124"/>
      <c r="P976" s="124"/>
      <c r="Q976" s="106"/>
      <c r="R976" s="124"/>
      <c r="S976" s="194"/>
      <c r="T976" s="124"/>
      <c r="U976" s="124"/>
      <c r="V976" s="124"/>
      <c r="W976" s="124"/>
      <c r="X976" s="124"/>
      <c r="Y976" s="124"/>
      <c r="Z976" s="124"/>
    </row>
    <row r="977">
      <c r="A977" s="183"/>
      <c r="B977" s="184"/>
      <c r="C977" s="106"/>
      <c r="D977" s="106"/>
      <c r="E977" s="185"/>
      <c r="F977" s="124"/>
      <c r="G977" s="124"/>
      <c r="H977" s="124"/>
      <c r="I977" s="124"/>
      <c r="J977" s="124"/>
      <c r="K977" s="124"/>
      <c r="L977" s="124"/>
      <c r="M977" s="124"/>
      <c r="N977" s="124"/>
      <c r="O977" s="124"/>
      <c r="P977" s="124"/>
      <c r="Q977" s="106"/>
      <c r="R977" s="124"/>
      <c r="S977" s="194"/>
      <c r="T977" s="124"/>
      <c r="U977" s="124"/>
      <c r="V977" s="124"/>
      <c r="W977" s="124"/>
      <c r="X977" s="124"/>
      <c r="Y977" s="124"/>
      <c r="Z977" s="124"/>
    </row>
    <row r="978">
      <c r="A978" s="183"/>
      <c r="B978" s="184"/>
      <c r="C978" s="106"/>
      <c r="D978" s="106"/>
      <c r="E978" s="185"/>
      <c r="F978" s="124"/>
      <c r="G978" s="124"/>
      <c r="H978" s="124"/>
      <c r="I978" s="124"/>
      <c r="J978" s="124"/>
      <c r="K978" s="124"/>
      <c r="L978" s="124"/>
      <c r="M978" s="124"/>
      <c r="N978" s="124"/>
      <c r="O978" s="124"/>
      <c r="P978" s="124"/>
      <c r="Q978" s="106"/>
      <c r="R978" s="124"/>
      <c r="S978" s="194"/>
      <c r="T978" s="124"/>
      <c r="U978" s="124"/>
      <c r="V978" s="124"/>
      <c r="W978" s="124"/>
      <c r="X978" s="124"/>
      <c r="Y978" s="124"/>
      <c r="Z978" s="124"/>
    </row>
    <row r="979">
      <c r="A979" s="183"/>
      <c r="B979" s="184"/>
      <c r="C979" s="106"/>
      <c r="D979" s="106"/>
      <c r="E979" s="185"/>
      <c r="F979" s="124"/>
      <c r="G979" s="124"/>
      <c r="H979" s="124"/>
      <c r="I979" s="124"/>
      <c r="J979" s="124"/>
      <c r="K979" s="124"/>
      <c r="L979" s="124"/>
      <c r="M979" s="124"/>
      <c r="N979" s="124"/>
      <c r="O979" s="124"/>
      <c r="P979" s="124"/>
      <c r="Q979" s="106"/>
      <c r="R979" s="124"/>
      <c r="S979" s="194"/>
      <c r="T979" s="124"/>
      <c r="U979" s="124"/>
      <c r="V979" s="124"/>
      <c r="W979" s="124"/>
      <c r="X979" s="124"/>
      <c r="Y979" s="124"/>
      <c r="Z979" s="124"/>
    </row>
    <row r="980">
      <c r="A980" s="183"/>
      <c r="B980" s="184"/>
      <c r="C980" s="106"/>
      <c r="D980" s="106"/>
      <c r="E980" s="185"/>
      <c r="F980" s="124"/>
      <c r="G980" s="124"/>
      <c r="H980" s="124"/>
      <c r="I980" s="124"/>
      <c r="J980" s="124"/>
      <c r="K980" s="124"/>
      <c r="L980" s="124"/>
      <c r="M980" s="124"/>
      <c r="N980" s="124"/>
      <c r="O980" s="124"/>
      <c r="P980" s="124"/>
      <c r="Q980" s="106"/>
      <c r="R980" s="124"/>
      <c r="S980" s="194"/>
      <c r="T980" s="124"/>
      <c r="U980" s="124"/>
      <c r="V980" s="124"/>
      <c r="W980" s="124"/>
      <c r="X980" s="124"/>
      <c r="Y980" s="124"/>
      <c r="Z980" s="124"/>
    </row>
    <row r="981">
      <c r="A981" s="183"/>
      <c r="B981" s="184"/>
      <c r="C981" s="106"/>
      <c r="D981" s="106"/>
      <c r="E981" s="185"/>
      <c r="F981" s="124"/>
      <c r="G981" s="124"/>
      <c r="H981" s="124"/>
      <c r="I981" s="124"/>
      <c r="J981" s="124"/>
      <c r="K981" s="124"/>
      <c r="L981" s="124"/>
      <c r="M981" s="124"/>
      <c r="N981" s="124"/>
      <c r="O981" s="124"/>
      <c r="P981" s="124"/>
      <c r="Q981" s="106"/>
      <c r="R981" s="124"/>
      <c r="S981" s="194"/>
      <c r="T981" s="124"/>
      <c r="U981" s="124"/>
      <c r="V981" s="124"/>
      <c r="W981" s="124"/>
      <c r="X981" s="124"/>
      <c r="Y981" s="124"/>
      <c r="Z981" s="124"/>
    </row>
    <row r="982">
      <c r="A982" s="183"/>
      <c r="B982" s="184"/>
      <c r="C982" s="106"/>
      <c r="D982" s="106"/>
      <c r="E982" s="185"/>
      <c r="F982" s="124"/>
      <c r="G982" s="124"/>
      <c r="H982" s="124"/>
      <c r="I982" s="124"/>
      <c r="J982" s="124"/>
      <c r="K982" s="124"/>
      <c r="L982" s="124"/>
      <c r="M982" s="124"/>
      <c r="N982" s="124"/>
      <c r="O982" s="124"/>
      <c r="P982" s="124"/>
      <c r="Q982" s="106"/>
      <c r="R982" s="124"/>
      <c r="S982" s="194"/>
      <c r="T982" s="124"/>
      <c r="U982" s="124"/>
      <c r="V982" s="124"/>
      <c r="W982" s="124"/>
      <c r="X982" s="124"/>
      <c r="Y982" s="124"/>
      <c r="Z982" s="124"/>
    </row>
    <row r="983">
      <c r="A983" s="183"/>
      <c r="B983" s="184"/>
      <c r="C983" s="106"/>
      <c r="D983" s="106"/>
      <c r="E983" s="185"/>
      <c r="F983" s="124"/>
      <c r="G983" s="124"/>
      <c r="H983" s="124"/>
      <c r="I983" s="124"/>
      <c r="J983" s="124"/>
      <c r="K983" s="124"/>
      <c r="L983" s="124"/>
      <c r="M983" s="124"/>
      <c r="N983" s="124"/>
      <c r="O983" s="124"/>
      <c r="P983" s="124"/>
      <c r="Q983" s="106"/>
      <c r="R983" s="124"/>
      <c r="S983" s="194"/>
      <c r="T983" s="124"/>
      <c r="U983" s="124"/>
      <c r="V983" s="124"/>
      <c r="W983" s="124"/>
      <c r="X983" s="124"/>
      <c r="Y983" s="124"/>
      <c r="Z983" s="124"/>
    </row>
    <row r="984">
      <c r="A984" s="183"/>
      <c r="B984" s="184"/>
      <c r="C984" s="106"/>
      <c r="D984" s="106"/>
      <c r="E984" s="185"/>
      <c r="F984" s="124"/>
      <c r="G984" s="124"/>
      <c r="H984" s="124"/>
      <c r="I984" s="124"/>
      <c r="J984" s="124"/>
      <c r="K984" s="124"/>
      <c r="L984" s="124"/>
      <c r="M984" s="124"/>
      <c r="N984" s="124"/>
      <c r="O984" s="124"/>
      <c r="P984" s="124"/>
      <c r="Q984" s="106"/>
      <c r="R984" s="124"/>
      <c r="S984" s="194"/>
      <c r="T984" s="124"/>
      <c r="U984" s="124"/>
      <c r="V984" s="124"/>
      <c r="W984" s="124"/>
      <c r="X984" s="124"/>
      <c r="Y984" s="124"/>
      <c r="Z984" s="124"/>
    </row>
    <row r="985">
      <c r="A985" s="183"/>
      <c r="B985" s="184"/>
      <c r="C985" s="106"/>
      <c r="D985" s="106"/>
      <c r="E985" s="185"/>
      <c r="F985" s="124"/>
      <c r="G985" s="124"/>
      <c r="H985" s="124"/>
      <c r="I985" s="124"/>
      <c r="J985" s="124"/>
      <c r="K985" s="124"/>
      <c r="L985" s="124"/>
      <c r="M985" s="124"/>
      <c r="N985" s="124"/>
      <c r="O985" s="124"/>
      <c r="P985" s="124"/>
      <c r="Q985" s="106"/>
      <c r="R985" s="124"/>
      <c r="S985" s="194"/>
      <c r="T985" s="124"/>
      <c r="U985" s="124"/>
      <c r="V985" s="124"/>
      <c r="W985" s="124"/>
      <c r="X985" s="124"/>
      <c r="Y985" s="124"/>
      <c r="Z985" s="124"/>
    </row>
    <row r="986">
      <c r="A986" s="183"/>
      <c r="B986" s="184"/>
      <c r="C986" s="106"/>
      <c r="D986" s="106"/>
      <c r="E986" s="185"/>
      <c r="F986" s="124"/>
      <c r="G986" s="124"/>
      <c r="H986" s="124"/>
      <c r="I986" s="124"/>
      <c r="J986" s="124"/>
      <c r="K986" s="124"/>
      <c r="L986" s="124"/>
      <c r="M986" s="124"/>
      <c r="N986" s="124"/>
      <c r="O986" s="124"/>
      <c r="P986" s="124"/>
      <c r="Q986" s="106"/>
      <c r="R986" s="124"/>
      <c r="S986" s="194"/>
      <c r="T986" s="124"/>
      <c r="U986" s="124"/>
      <c r="V986" s="124"/>
      <c r="W986" s="124"/>
      <c r="X986" s="124"/>
      <c r="Y986" s="124"/>
      <c r="Z986" s="124"/>
    </row>
    <row r="987">
      <c r="A987" s="183"/>
      <c r="B987" s="184"/>
      <c r="C987" s="106"/>
      <c r="D987" s="106"/>
      <c r="E987" s="185"/>
      <c r="F987" s="124"/>
      <c r="G987" s="124"/>
      <c r="H987" s="124"/>
      <c r="I987" s="124"/>
      <c r="J987" s="124"/>
      <c r="K987" s="124"/>
      <c r="L987" s="124"/>
      <c r="M987" s="124"/>
      <c r="N987" s="124"/>
      <c r="O987" s="124"/>
      <c r="P987" s="124"/>
      <c r="Q987" s="106"/>
      <c r="R987" s="124"/>
      <c r="S987" s="194"/>
      <c r="T987" s="124"/>
      <c r="U987" s="124"/>
      <c r="V987" s="124"/>
      <c r="W987" s="124"/>
      <c r="X987" s="124"/>
      <c r="Y987" s="124"/>
      <c r="Z987" s="124"/>
    </row>
    <row r="988">
      <c r="A988" s="183"/>
      <c r="B988" s="184"/>
      <c r="C988" s="106"/>
      <c r="D988" s="106"/>
      <c r="E988" s="185"/>
      <c r="F988" s="124"/>
      <c r="G988" s="124"/>
      <c r="H988" s="124"/>
      <c r="I988" s="124"/>
      <c r="J988" s="124"/>
      <c r="K988" s="124"/>
      <c r="L988" s="124"/>
      <c r="M988" s="124"/>
      <c r="N988" s="124"/>
      <c r="O988" s="124"/>
      <c r="P988" s="124"/>
      <c r="Q988" s="106"/>
      <c r="R988" s="124"/>
      <c r="S988" s="194"/>
      <c r="T988" s="124"/>
      <c r="U988" s="124"/>
      <c r="V988" s="124"/>
      <c r="W988" s="124"/>
      <c r="X988" s="124"/>
      <c r="Y988" s="124"/>
      <c r="Z988" s="124"/>
    </row>
    <row r="989">
      <c r="A989" s="183"/>
      <c r="B989" s="184"/>
      <c r="C989" s="106"/>
      <c r="D989" s="106"/>
      <c r="E989" s="185"/>
      <c r="F989" s="124"/>
      <c r="G989" s="124"/>
      <c r="H989" s="124"/>
      <c r="I989" s="124"/>
      <c r="J989" s="124"/>
      <c r="K989" s="124"/>
      <c r="L989" s="124"/>
      <c r="M989" s="124"/>
      <c r="N989" s="124"/>
      <c r="O989" s="124"/>
      <c r="P989" s="124"/>
      <c r="Q989" s="106"/>
      <c r="R989" s="124"/>
      <c r="S989" s="194"/>
      <c r="T989" s="124"/>
      <c r="U989" s="124"/>
      <c r="V989" s="124"/>
      <c r="W989" s="124"/>
      <c r="X989" s="124"/>
      <c r="Y989" s="124"/>
      <c r="Z989" s="124"/>
    </row>
    <row r="990">
      <c r="A990" s="183"/>
      <c r="B990" s="184"/>
      <c r="C990" s="106"/>
      <c r="D990" s="106"/>
      <c r="E990" s="185"/>
      <c r="F990" s="124"/>
      <c r="G990" s="124"/>
      <c r="H990" s="124"/>
      <c r="I990" s="124"/>
      <c r="J990" s="124"/>
      <c r="K990" s="124"/>
      <c r="L990" s="124"/>
      <c r="M990" s="124"/>
      <c r="N990" s="124"/>
      <c r="O990" s="124"/>
      <c r="P990" s="124"/>
      <c r="Q990" s="106"/>
      <c r="R990" s="124"/>
      <c r="S990" s="194"/>
      <c r="T990" s="124"/>
      <c r="U990" s="124"/>
      <c r="V990" s="124"/>
      <c r="W990" s="124"/>
      <c r="X990" s="124"/>
      <c r="Y990" s="124"/>
      <c r="Z990" s="124"/>
    </row>
    <row r="991">
      <c r="A991" s="183"/>
      <c r="B991" s="184"/>
      <c r="C991" s="106"/>
      <c r="D991" s="106"/>
      <c r="E991" s="185"/>
      <c r="F991" s="124"/>
      <c r="G991" s="124"/>
      <c r="H991" s="124"/>
      <c r="I991" s="124"/>
      <c r="J991" s="124"/>
      <c r="K991" s="124"/>
      <c r="L991" s="124"/>
      <c r="M991" s="124"/>
      <c r="N991" s="124"/>
      <c r="O991" s="124"/>
      <c r="P991" s="124"/>
      <c r="Q991" s="106"/>
      <c r="R991" s="124"/>
      <c r="S991" s="194"/>
      <c r="T991" s="124"/>
      <c r="U991" s="124"/>
      <c r="V991" s="124"/>
      <c r="W991" s="124"/>
      <c r="X991" s="124"/>
      <c r="Y991" s="124"/>
      <c r="Z991" s="124"/>
    </row>
    <row r="992">
      <c r="A992" s="183"/>
      <c r="B992" s="184"/>
      <c r="C992" s="106"/>
      <c r="D992" s="106"/>
      <c r="E992" s="185"/>
      <c r="F992" s="124"/>
      <c r="G992" s="124"/>
      <c r="H992" s="124"/>
      <c r="I992" s="124"/>
      <c r="J992" s="124"/>
      <c r="K992" s="124"/>
      <c r="L992" s="124"/>
      <c r="M992" s="124"/>
      <c r="N992" s="124"/>
      <c r="O992" s="124"/>
      <c r="P992" s="124"/>
      <c r="Q992" s="106"/>
      <c r="R992" s="124"/>
      <c r="S992" s="194"/>
      <c r="T992" s="124"/>
      <c r="U992" s="124"/>
      <c r="V992" s="124"/>
      <c r="W992" s="124"/>
      <c r="X992" s="124"/>
      <c r="Y992" s="124"/>
      <c r="Z992" s="124"/>
    </row>
    <row r="993">
      <c r="A993" s="183"/>
      <c r="B993" s="184"/>
      <c r="C993" s="106"/>
      <c r="D993" s="106"/>
      <c r="E993" s="185"/>
      <c r="F993" s="124"/>
      <c r="G993" s="124"/>
      <c r="H993" s="124"/>
      <c r="I993" s="124"/>
      <c r="J993" s="124"/>
      <c r="K993" s="124"/>
      <c r="L993" s="124"/>
      <c r="M993" s="124"/>
      <c r="N993" s="124"/>
      <c r="O993" s="124"/>
      <c r="P993" s="124"/>
      <c r="Q993" s="106"/>
      <c r="R993" s="124"/>
      <c r="S993" s="194"/>
      <c r="T993" s="124"/>
      <c r="U993" s="124"/>
      <c r="V993" s="124"/>
      <c r="W993" s="124"/>
      <c r="X993" s="124"/>
      <c r="Y993" s="124"/>
      <c r="Z993" s="124"/>
    </row>
    <row r="994">
      <c r="A994" s="183"/>
      <c r="B994" s="184"/>
      <c r="C994" s="106"/>
      <c r="D994" s="106"/>
      <c r="E994" s="185"/>
      <c r="F994" s="124"/>
      <c r="G994" s="124"/>
      <c r="H994" s="124"/>
      <c r="I994" s="124"/>
      <c r="J994" s="124"/>
      <c r="K994" s="124"/>
      <c r="L994" s="124"/>
      <c r="M994" s="124"/>
      <c r="N994" s="124"/>
      <c r="O994" s="124"/>
      <c r="P994" s="124"/>
      <c r="Q994" s="106"/>
      <c r="R994" s="124"/>
      <c r="S994" s="194"/>
      <c r="T994" s="124"/>
      <c r="U994" s="124"/>
      <c r="V994" s="124"/>
      <c r="W994" s="124"/>
      <c r="X994" s="124"/>
      <c r="Y994" s="124"/>
      <c r="Z994" s="124"/>
    </row>
    <row r="995">
      <c r="A995" s="183"/>
      <c r="B995" s="184"/>
      <c r="C995" s="106"/>
      <c r="D995" s="106"/>
      <c r="E995" s="185"/>
      <c r="F995" s="124"/>
      <c r="G995" s="124"/>
      <c r="H995" s="124"/>
      <c r="I995" s="124"/>
      <c r="J995" s="124"/>
      <c r="K995" s="124"/>
      <c r="L995" s="124"/>
      <c r="M995" s="124"/>
      <c r="N995" s="124"/>
      <c r="O995" s="124"/>
      <c r="P995" s="124"/>
      <c r="Q995" s="106"/>
      <c r="R995" s="124"/>
      <c r="S995" s="194"/>
      <c r="T995" s="124"/>
      <c r="U995" s="124"/>
      <c r="V995" s="124"/>
      <c r="W995" s="124"/>
      <c r="X995" s="124"/>
      <c r="Y995" s="124"/>
      <c r="Z995" s="124"/>
    </row>
    <row r="996">
      <c r="A996" s="183"/>
      <c r="B996" s="184"/>
      <c r="C996" s="106"/>
      <c r="D996" s="106"/>
      <c r="E996" s="185"/>
      <c r="F996" s="124"/>
      <c r="G996" s="124"/>
      <c r="H996" s="124"/>
      <c r="I996" s="124"/>
      <c r="J996" s="124"/>
      <c r="K996" s="124"/>
      <c r="L996" s="124"/>
      <c r="M996" s="124"/>
      <c r="N996" s="124"/>
      <c r="O996" s="124"/>
      <c r="P996" s="124"/>
      <c r="Q996" s="106"/>
      <c r="R996" s="124"/>
      <c r="S996" s="194"/>
      <c r="T996" s="124"/>
      <c r="U996" s="124"/>
      <c r="V996" s="124"/>
      <c r="W996" s="124"/>
      <c r="X996" s="124"/>
      <c r="Y996" s="124"/>
      <c r="Z996" s="124"/>
    </row>
    <row r="997">
      <c r="A997" s="183"/>
      <c r="B997" s="184"/>
      <c r="C997" s="106"/>
      <c r="D997" s="106"/>
      <c r="E997" s="185"/>
      <c r="F997" s="124"/>
      <c r="G997" s="124"/>
      <c r="H997" s="124"/>
      <c r="I997" s="124"/>
      <c r="J997" s="124"/>
      <c r="K997" s="124"/>
      <c r="L997" s="124"/>
      <c r="M997" s="124"/>
      <c r="N997" s="124"/>
      <c r="O997" s="124"/>
      <c r="P997" s="124"/>
      <c r="Q997" s="106"/>
      <c r="R997" s="124"/>
      <c r="S997" s="194"/>
      <c r="T997" s="124"/>
      <c r="U997" s="124"/>
      <c r="V997" s="124"/>
      <c r="W997" s="124"/>
      <c r="X997" s="124"/>
      <c r="Y997" s="124"/>
      <c r="Z997" s="124"/>
    </row>
    <row r="998">
      <c r="A998" s="183"/>
      <c r="B998" s="184"/>
      <c r="C998" s="106"/>
      <c r="D998" s="106"/>
      <c r="E998" s="185"/>
      <c r="F998" s="124"/>
      <c r="G998" s="124"/>
      <c r="H998" s="124"/>
      <c r="I998" s="124"/>
      <c r="J998" s="124"/>
      <c r="K998" s="124"/>
      <c r="L998" s="124"/>
      <c r="M998" s="124"/>
      <c r="N998" s="124"/>
      <c r="O998" s="124"/>
      <c r="P998" s="124"/>
      <c r="Q998" s="106"/>
      <c r="R998" s="124"/>
      <c r="S998" s="194"/>
      <c r="T998" s="124"/>
      <c r="U998" s="124"/>
      <c r="V998" s="124"/>
      <c r="W998" s="124"/>
      <c r="X998" s="124"/>
      <c r="Y998" s="124"/>
      <c r="Z998" s="124"/>
    </row>
    <row r="999">
      <c r="A999" s="183"/>
      <c r="B999" s="184"/>
      <c r="C999" s="106"/>
      <c r="D999" s="106"/>
      <c r="E999" s="185"/>
      <c r="F999" s="124"/>
      <c r="G999" s="124"/>
      <c r="H999" s="124"/>
      <c r="I999" s="124"/>
      <c r="J999" s="124"/>
      <c r="K999" s="124"/>
      <c r="L999" s="124"/>
      <c r="M999" s="124"/>
      <c r="N999" s="124"/>
      <c r="O999" s="124"/>
      <c r="P999" s="124"/>
      <c r="Q999" s="106"/>
      <c r="R999" s="124"/>
      <c r="S999" s="194"/>
      <c r="T999" s="124"/>
      <c r="U999" s="124"/>
      <c r="V999" s="124"/>
      <c r="W999" s="124"/>
      <c r="X999" s="124"/>
      <c r="Y999" s="124"/>
      <c r="Z999" s="124"/>
    </row>
  </sheetData>
  <mergeCells count="10">
    <mergeCell ref="J2:N2"/>
    <mergeCell ref="O2:S2"/>
    <mergeCell ref="A1:T1"/>
    <mergeCell ref="A2:B2"/>
    <mergeCell ref="C2:E2"/>
    <mergeCell ref="F2:F3"/>
    <mergeCell ref="G2:G3"/>
    <mergeCell ref="H2:H3"/>
    <mergeCell ref="I2:I3"/>
    <mergeCell ref="T2:T3"/>
  </mergeCells>
  <conditionalFormatting sqref="B4:B78">
    <cfRule type="expression" dxfId="0" priority="1">
      <formula>AND(#REF!="Total",#REF!="Total")</formula>
    </cfRule>
  </conditionalFormatting>
  <conditionalFormatting sqref="I4:I78">
    <cfRule type="cellIs" dxfId="1" priority="2" operator="greaterThan">
      <formula>0.25</formula>
    </cfRule>
  </conditionalFormatting>
  <conditionalFormatting sqref="I4:I78">
    <cfRule type="cellIs" dxfId="2" priority="3" operator="lessThan">
      <formula>-0.25</formula>
    </cfRule>
  </conditionalFormatting>
  <conditionalFormatting sqref="I4:I78">
    <cfRule type="cellIs" dxfId="2" priority="4" operator="lessThan">
      <formula>-25</formula>
    </cfRule>
  </conditionalFormatting>
  <conditionalFormatting sqref="N80:T80">
    <cfRule type="cellIs" dxfId="1" priority="5" operator="greaterThan">
      <formula>0.25</formula>
    </cfRule>
  </conditionalFormatting>
  <conditionalFormatting sqref="N4:N80 O4:O78 O80:S80 S4:S78">
    <cfRule type="cellIs" dxfId="2" priority="6" operator="lessThan">
      <formula>-0.25</formula>
    </cfRule>
  </conditionalFormatting>
  <conditionalFormatting sqref="N4:N79 O4:O78 S4:S78">
    <cfRule type="cellIs" dxfId="2" priority="7" operator="lessThan">
      <formula>-25</formula>
    </cfRule>
  </conditionalFormatting>
  <conditionalFormatting sqref="S4:S78">
    <cfRule type="cellIs" dxfId="3" priority="8" operator="lessThan">
      <formula>-0.24</formula>
    </cfRule>
  </conditionalFormatting>
  <conditionalFormatting sqref="S4:S78">
    <cfRule type="cellIs" dxfId="4" priority="9" operator="greaterThan">
      <formula>0.25</formula>
    </cfRule>
  </conditionalFormatting>
  <conditionalFormatting sqref="N4:N79 O4:O78 S4:T78">
    <cfRule type="cellIs" dxfId="1" priority="10" operator="greaterThan">
      <formula>0.25</formula>
    </cfRule>
  </conditionalFormatting>
  <conditionalFormatting sqref="T4:T78">
    <cfRule type="cellIs" dxfId="2" priority="11" operator="greaterThan">
      <formula>0.25</formula>
    </cfRule>
  </conditionalFormatting>
  <printOptions horizontalCentered="1"/>
  <pageMargins bottom="0.75" footer="0.0" header="0.0" left="0.25" right="0.25" top="0.75"/>
  <pageSetup fitToHeight="0"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2019-09-02T13:50:50Z</dcterms:created>
  <dc:creator>Witalo de Lima Paiva</dc:creator>
</cp:coreProperties>
</file>